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BOQ\"/>
    </mc:Choice>
  </mc:AlternateContent>
  <bookViews>
    <workbookView xWindow="-105" yWindow="-105" windowWidth="23250" windowHeight="12450" tabRatio="793"/>
  </bookViews>
  <sheets>
    <sheet name="TỔNG HỢP" sheetId="20" r:id="rId1"/>
    <sheet name="CP chuẩn bị" sheetId="22" r:id="rId2"/>
    <sheet name="San lấp" sheetId="23" r:id="rId3"/>
    <sheet name="Cọc" sheetId="5" r:id="rId4"/>
    <sheet name="Xưởng" sheetId="26" r:id="rId5"/>
    <sheet name="VP" sheetId="7" r:id="rId6"/>
    <sheet name="Lò Hơi" sheetId="6" r:id="rId7"/>
    <sheet name="Trạm điện" sheetId="9" r:id="rId8"/>
    <sheet name="Nhà Bảo Vệ" sheetId="10" r:id="rId9"/>
    <sheet name="Cổng+HR" sheetId="11" r:id="rId10"/>
    <sheet name="Bể PCCC" sheetId="12" r:id="rId11"/>
    <sheet name="Bể XLNT" sheetId="28" r:id="rId12"/>
    <sheet name="Hạ tầng" sheetId="14" r:id="rId13"/>
    <sheet name="NUOC MUA" sheetId="15" r:id="rId14"/>
    <sheet name="NUOC THAI" sheetId="16" r:id="rId15"/>
    <sheet name="Điện nước" sheetId="25" r:id="rId16"/>
    <sheet name="Thang hàng" sheetId="24" r:id="rId17"/>
    <sheet name="PCCC" sheetId="1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_____________________________________________a1" localSheetId="11" hidden="1">{"'Sheet1'!$L$16"}</definedName>
    <definedName name="_____________________________________________a1" localSheetId="1" hidden="1">{"'Sheet1'!$L$16"}</definedName>
    <definedName name="_____________________________________________a1" localSheetId="15" hidden="1">{"'Sheet1'!$L$16"}</definedName>
    <definedName name="_____________________________________________a1" localSheetId="6" hidden="1">{"'Sheet1'!$L$16"}</definedName>
    <definedName name="_____________________________________________a1" localSheetId="2" hidden="1">{"'Sheet1'!$L$16"}</definedName>
    <definedName name="_____________________________________________a1" hidden="1">{"'Sheet1'!$L$16"}</definedName>
    <definedName name="_____________________________________________PA3" localSheetId="11" hidden="1">{"'Sheet1'!$L$16"}</definedName>
    <definedName name="_____________________________________________PA3" localSheetId="1" hidden="1">{"'Sheet1'!$L$16"}</definedName>
    <definedName name="_____________________________________________PA3" localSheetId="15" hidden="1">{"'Sheet1'!$L$16"}</definedName>
    <definedName name="_____________________________________________PA3" localSheetId="6" hidden="1">{"'Sheet1'!$L$16"}</definedName>
    <definedName name="_____________________________________________PA3" localSheetId="2" hidden="1">{"'Sheet1'!$L$16"}</definedName>
    <definedName name="_____________________________________________PA3" hidden="1">{"'Sheet1'!$L$16"}</definedName>
    <definedName name="____________________________________________a1" localSheetId="11" hidden="1">{"'Sheet1'!$L$16"}</definedName>
    <definedName name="____________________________________________a1" localSheetId="1" hidden="1">{"'Sheet1'!$L$16"}</definedName>
    <definedName name="____________________________________________a1" localSheetId="15" hidden="1">{"'Sheet1'!$L$16"}</definedName>
    <definedName name="____________________________________________a1" localSheetId="6" hidden="1">{"'Sheet1'!$L$16"}</definedName>
    <definedName name="____________________________________________a1" localSheetId="2" hidden="1">{"'Sheet1'!$L$16"}</definedName>
    <definedName name="____________________________________________a1" hidden="1">{"'Sheet1'!$L$16"}</definedName>
    <definedName name="____________________________________________PA3" localSheetId="11" hidden="1">{"'Sheet1'!$L$16"}</definedName>
    <definedName name="____________________________________________PA3" localSheetId="1" hidden="1">{"'Sheet1'!$L$16"}</definedName>
    <definedName name="____________________________________________PA3" localSheetId="15" hidden="1">{"'Sheet1'!$L$16"}</definedName>
    <definedName name="____________________________________________PA3" localSheetId="6" hidden="1">{"'Sheet1'!$L$16"}</definedName>
    <definedName name="____________________________________________PA3" localSheetId="2" hidden="1">{"'Sheet1'!$L$16"}</definedName>
    <definedName name="____________________________________________PA3" hidden="1">{"'Sheet1'!$L$16"}</definedName>
    <definedName name="__________________________________________a1" localSheetId="11" hidden="1">{"'Sheet1'!$L$16"}</definedName>
    <definedName name="__________________________________________a1" localSheetId="1" hidden="1">{"'Sheet1'!$L$16"}</definedName>
    <definedName name="__________________________________________a1" localSheetId="15" hidden="1">{"'Sheet1'!$L$16"}</definedName>
    <definedName name="__________________________________________a1" localSheetId="6" hidden="1">{"'Sheet1'!$L$16"}</definedName>
    <definedName name="__________________________________________a1" localSheetId="2" hidden="1">{"'Sheet1'!$L$16"}</definedName>
    <definedName name="__________________________________________a1" hidden="1">{"'Sheet1'!$L$16"}</definedName>
    <definedName name="__________________________________________PA3" localSheetId="11" hidden="1">{"'Sheet1'!$L$16"}</definedName>
    <definedName name="__________________________________________PA3" localSheetId="1" hidden="1">{"'Sheet1'!$L$16"}</definedName>
    <definedName name="__________________________________________PA3" localSheetId="15" hidden="1">{"'Sheet1'!$L$16"}</definedName>
    <definedName name="__________________________________________PA3" localSheetId="6" hidden="1">{"'Sheet1'!$L$16"}</definedName>
    <definedName name="__________________________________________PA3" localSheetId="2" hidden="1">{"'Sheet1'!$L$16"}</definedName>
    <definedName name="__________________________________________PA3" hidden="1">{"'Sheet1'!$L$16"}</definedName>
    <definedName name="_________________________________________a1" localSheetId="11" hidden="1">{"'Sheet1'!$L$16"}</definedName>
    <definedName name="_________________________________________a1" localSheetId="1" hidden="1">{"'Sheet1'!$L$16"}</definedName>
    <definedName name="_________________________________________a1" localSheetId="15" hidden="1">{"'Sheet1'!$L$16"}</definedName>
    <definedName name="_________________________________________a1" localSheetId="6" hidden="1">{"'Sheet1'!$L$16"}</definedName>
    <definedName name="_________________________________________a1" localSheetId="2" hidden="1">{"'Sheet1'!$L$16"}</definedName>
    <definedName name="_________________________________________a1" hidden="1">{"'Sheet1'!$L$16"}</definedName>
    <definedName name="_________________________________________PA3" localSheetId="11" hidden="1">{"'Sheet1'!$L$16"}</definedName>
    <definedName name="_________________________________________PA3" localSheetId="1" hidden="1">{"'Sheet1'!$L$16"}</definedName>
    <definedName name="_________________________________________PA3" localSheetId="15" hidden="1">{"'Sheet1'!$L$16"}</definedName>
    <definedName name="_________________________________________PA3" localSheetId="6" hidden="1">{"'Sheet1'!$L$16"}</definedName>
    <definedName name="_________________________________________PA3" localSheetId="2" hidden="1">{"'Sheet1'!$L$16"}</definedName>
    <definedName name="_________________________________________PA3" hidden="1">{"'Sheet1'!$L$16"}</definedName>
    <definedName name="_________________________________________VT3" localSheetId="11" hidden="1">{"'Sheet1'!$L$16"}</definedName>
    <definedName name="_________________________________________VT3" localSheetId="1" hidden="1">{"'Sheet1'!$L$16"}</definedName>
    <definedName name="_________________________________________VT3" localSheetId="15" hidden="1">{"'Sheet1'!$L$16"}</definedName>
    <definedName name="_________________________________________VT3" localSheetId="2" hidden="1">{"'Sheet1'!$L$16"}</definedName>
    <definedName name="_________________________________________VT3" hidden="1">{"'Sheet1'!$L$16"}</definedName>
    <definedName name="________________________________________a1" localSheetId="11" hidden="1">{"'Sheet1'!$L$16"}</definedName>
    <definedName name="________________________________________a1" localSheetId="1" hidden="1">{"'Sheet1'!$L$16"}</definedName>
    <definedName name="________________________________________a1" localSheetId="15" hidden="1">{"'Sheet1'!$L$16"}</definedName>
    <definedName name="________________________________________a1" localSheetId="6" hidden="1">{"'Sheet1'!$L$16"}</definedName>
    <definedName name="________________________________________a1" localSheetId="2" hidden="1">{"'Sheet1'!$L$16"}</definedName>
    <definedName name="________________________________________a1" hidden="1">{"'Sheet1'!$L$16"}</definedName>
    <definedName name="________________________________________PA3" localSheetId="11" hidden="1">{"'Sheet1'!$L$16"}</definedName>
    <definedName name="________________________________________PA3" localSheetId="1" hidden="1">{"'Sheet1'!$L$16"}</definedName>
    <definedName name="________________________________________PA3" localSheetId="15" hidden="1">{"'Sheet1'!$L$16"}</definedName>
    <definedName name="________________________________________PA3" localSheetId="6" hidden="1">{"'Sheet1'!$L$16"}</definedName>
    <definedName name="________________________________________PA3" localSheetId="2" hidden="1">{"'Sheet1'!$L$16"}</definedName>
    <definedName name="________________________________________PA3" hidden="1">{"'Sheet1'!$L$16"}</definedName>
    <definedName name="________________________________________VT3" localSheetId="11" hidden="1">{"'Sheet1'!$L$16"}</definedName>
    <definedName name="________________________________________VT3" localSheetId="1" hidden="1">{"'Sheet1'!$L$16"}</definedName>
    <definedName name="________________________________________VT3" localSheetId="15" hidden="1">{"'Sheet1'!$L$16"}</definedName>
    <definedName name="________________________________________VT3" localSheetId="2" hidden="1">{"'Sheet1'!$L$16"}</definedName>
    <definedName name="________________________________________VT3" hidden="1">{"'Sheet1'!$L$16"}</definedName>
    <definedName name="_______________________________________a1" localSheetId="11" hidden="1">{"'Sheet1'!$L$16"}</definedName>
    <definedName name="_______________________________________a1" localSheetId="1" hidden="1">{"'Sheet1'!$L$16"}</definedName>
    <definedName name="_______________________________________a1" localSheetId="15" hidden="1">{"'Sheet1'!$L$16"}</definedName>
    <definedName name="_______________________________________a1" localSheetId="6" hidden="1">{"'Sheet1'!$L$16"}</definedName>
    <definedName name="_______________________________________a1" localSheetId="2" hidden="1">{"'Sheet1'!$L$16"}</definedName>
    <definedName name="_______________________________________a1" hidden="1">{"'Sheet1'!$L$16"}</definedName>
    <definedName name="_______________________________________PA3" localSheetId="11" hidden="1">{"'Sheet1'!$L$16"}</definedName>
    <definedName name="_______________________________________PA3" localSheetId="1" hidden="1">{"'Sheet1'!$L$16"}</definedName>
    <definedName name="_______________________________________PA3" localSheetId="15" hidden="1">{"'Sheet1'!$L$16"}</definedName>
    <definedName name="_______________________________________PA3" localSheetId="6" hidden="1">{"'Sheet1'!$L$16"}</definedName>
    <definedName name="_______________________________________PA3" localSheetId="2" hidden="1">{"'Sheet1'!$L$16"}</definedName>
    <definedName name="_______________________________________PA3" hidden="1">{"'Sheet1'!$L$16"}</definedName>
    <definedName name="_______________________________________VT3" localSheetId="11" hidden="1">{"'Sheet1'!$L$16"}</definedName>
    <definedName name="_______________________________________VT3" localSheetId="1" hidden="1">{"'Sheet1'!$L$16"}</definedName>
    <definedName name="_______________________________________VT3" localSheetId="15" hidden="1">{"'Sheet1'!$L$16"}</definedName>
    <definedName name="_______________________________________VT3" localSheetId="2" hidden="1">{"'Sheet1'!$L$16"}</definedName>
    <definedName name="_______________________________________VT3" hidden="1">{"'Sheet1'!$L$16"}</definedName>
    <definedName name="______________________________________a1" localSheetId="11" hidden="1">{"'Sheet1'!$L$16"}</definedName>
    <definedName name="______________________________________a1" localSheetId="1" hidden="1">{"'Sheet1'!$L$16"}</definedName>
    <definedName name="______________________________________a1" localSheetId="15" hidden="1">{"'Sheet1'!$L$16"}</definedName>
    <definedName name="______________________________________a1" localSheetId="6" hidden="1">{"'Sheet1'!$L$16"}</definedName>
    <definedName name="______________________________________a1" localSheetId="2" hidden="1">{"'Sheet1'!$L$16"}</definedName>
    <definedName name="______________________________________a1" hidden="1">{"'Sheet1'!$L$16"}</definedName>
    <definedName name="______________________________________PA3" localSheetId="11" hidden="1">{"'Sheet1'!$L$16"}</definedName>
    <definedName name="______________________________________PA3" localSheetId="1" hidden="1">{"'Sheet1'!$L$16"}</definedName>
    <definedName name="______________________________________PA3" localSheetId="15" hidden="1">{"'Sheet1'!$L$16"}</definedName>
    <definedName name="______________________________________PA3" localSheetId="6" hidden="1">{"'Sheet1'!$L$16"}</definedName>
    <definedName name="______________________________________PA3" localSheetId="2" hidden="1">{"'Sheet1'!$L$16"}</definedName>
    <definedName name="______________________________________PA3" hidden="1">{"'Sheet1'!$L$16"}</definedName>
    <definedName name="______________________________________VT3" localSheetId="11" hidden="1">{"'Sheet1'!$L$16"}</definedName>
    <definedName name="______________________________________VT3" localSheetId="1" hidden="1">{"'Sheet1'!$L$16"}</definedName>
    <definedName name="______________________________________VT3" localSheetId="15" hidden="1">{"'Sheet1'!$L$16"}</definedName>
    <definedName name="______________________________________VT3" localSheetId="2" hidden="1">{"'Sheet1'!$L$16"}</definedName>
    <definedName name="______________________________________VT3" hidden="1">{"'Sheet1'!$L$16"}</definedName>
    <definedName name="_____________________________________a1" localSheetId="11" hidden="1">{"'Sheet1'!$L$16"}</definedName>
    <definedName name="_____________________________________a1" localSheetId="1" hidden="1">{"'Sheet1'!$L$16"}</definedName>
    <definedName name="_____________________________________a1" localSheetId="15" hidden="1">{"'Sheet1'!$L$16"}</definedName>
    <definedName name="_____________________________________a1" localSheetId="6" hidden="1">{"'Sheet1'!$L$16"}</definedName>
    <definedName name="_____________________________________a1" localSheetId="2" hidden="1">{"'Sheet1'!$L$16"}</definedName>
    <definedName name="_____________________________________a1" hidden="1">{"'Sheet1'!$L$16"}</definedName>
    <definedName name="_____________________________________PA3" localSheetId="11" hidden="1">{"'Sheet1'!$L$16"}</definedName>
    <definedName name="_____________________________________PA3" localSheetId="1" hidden="1">{"'Sheet1'!$L$16"}</definedName>
    <definedName name="_____________________________________PA3" localSheetId="15" hidden="1">{"'Sheet1'!$L$16"}</definedName>
    <definedName name="_____________________________________PA3" localSheetId="6" hidden="1">{"'Sheet1'!$L$16"}</definedName>
    <definedName name="_____________________________________PA3" localSheetId="2" hidden="1">{"'Sheet1'!$L$16"}</definedName>
    <definedName name="_____________________________________PA3" hidden="1">{"'Sheet1'!$L$16"}</definedName>
    <definedName name="____________________________________a1" localSheetId="11" hidden="1">{"'Sheet1'!$L$16"}</definedName>
    <definedName name="____________________________________a1" localSheetId="1" hidden="1">{"'Sheet1'!$L$16"}</definedName>
    <definedName name="____________________________________a1" localSheetId="15" hidden="1">{"'Sheet1'!$L$16"}</definedName>
    <definedName name="____________________________________a1" localSheetId="6" hidden="1">{"'Sheet1'!$L$16"}</definedName>
    <definedName name="____________________________________a1" localSheetId="2" hidden="1">{"'Sheet1'!$L$16"}</definedName>
    <definedName name="____________________________________a1" hidden="1">{"'Sheet1'!$L$16"}</definedName>
    <definedName name="____________________________________PA3" localSheetId="11" hidden="1">{"'Sheet1'!$L$16"}</definedName>
    <definedName name="____________________________________PA3" localSheetId="1" hidden="1">{"'Sheet1'!$L$16"}</definedName>
    <definedName name="____________________________________PA3" localSheetId="15" hidden="1">{"'Sheet1'!$L$16"}</definedName>
    <definedName name="____________________________________PA3" localSheetId="6" hidden="1">{"'Sheet1'!$L$16"}</definedName>
    <definedName name="____________________________________PA3" localSheetId="2" hidden="1">{"'Sheet1'!$L$16"}</definedName>
    <definedName name="____________________________________PA3" hidden="1">{"'Sheet1'!$L$16"}</definedName>
    <definedName name="____________________________________VT3" localSheetId="11" hidden="1">{"'Sheet1'!$L$16"}</definedName>
    <definedName name="____________________________________VT3" localSheetId="1" hidden="1">{"'Sheet1'!$L$16"}</definedName>
    <definedName name="____________________________________VT3" localSheetId="15" hidden="1">{"'Sheet1'!$L$16"}</definedName>
    <definedName name="____________________________________VT3" localSheetId="2" hidden="1">{"'Sheet1'!$L$16"}</definedName>
    <definedName name="____________________________________VT3" hidden="1">{"'Sheet1'!$L$16"}</definedName>
    <definedName name="___________________________________VT3" localSheetId="11" hidden="1">{"'Sheet1'!$L$16"}</definedName>
    <definedName name="___________________________________VT3" localSheetId="1" hidden="1">{"'Sheet1'!$L$16"}</definedName>
    <definedName name="___________________________________VT3" localSheetId="15" hidden="1">{"'Sheet1'!$L$16"}</definedName>
    <definedName name="___________________________________VT3" localSheetId="2" hidden="1">{"'Sheet1'!$L$16"}</definedName>
    <definedName name="___________________________________VT3" hidden="1">{"'Sheet1'!$L$16"}</definedName>
    <definedName name="__________________________________a1" localSheetId="11" hidden="1">{"'Sheet1'!$L$16"}</definedName>
    <definedName name="__________________________________a1" localSheetId="1" hidden="1">{"'Sheet1'!$L$16"}</definedName>
    <definedName name="__________________________________a1" localSheetId="15" hidden="1">{"'Sheet1'!$L$16"}</definedName>
    <definedName name="__________________________________a1" localSheetId="6" hidden="1">{"'Sheet1'!$L$16"}</definedName>
    <definedName name="__________________________________a1" localSheetId="2" hidden="1">{"'Sheet1'!$L$16"}</definedName>
    <definedName name="__________________________________a1" hidden="1">{"'Sheet1'!$L$16"}</definedName>
    <definedName name="__________________________________PA3" localSheetId="11" hidden="1">{"'Sheet1'!$L$16"}</definedName>
    <definedName name="__________________________________PA3" localSheetId="1" hidden="1">{"'Sheet1'!$L$16"}</definedName>
    <definedName name="__________________________________PA3" localSheetId="15" hidden="1">{"'Sheet1'!$L$16"}</definedName>
    <definedName name="__________________________________PA3" localSheetId="6" hidden="1">{"'Sheet1'!$L$16"}</definedName>
    <definedName name="__________________________________PA3" localSheetId="2" hidden="1">{"'Sheet1'!$L$16"}</definedName>
    <definedName name="__________________________________PA3" hidden="1">{"'Sheet1'!$L$16"}</definedName>
    <definedName name="__________________________________VT3" localSheetId="11" hidden="1">{"'Sheet1'!$L$16"}</definedName>
    <definedName name="__________________________________VT3" localSheetId="1" hidden="1">{"'Sheet1'!$L$16"}</definedName>
    <definedName name="__________________________________VT3" localSheetId="15" hidden="1">{"'Sheet1'!$L$16"}</definedName>
    <definedName name="__________________________________VT3" localSheetId="2" hidden="1">{"'Sheet1'!$L$16"}</definedName>
    <definedName name="__________________________________VT3" hidden="1">{"'Sheet1'!$L$16"}</definedName>
    <definedName name="_________________________________a1" localSheetId="11" hidden="1">{"'Sheet1'!$L$16"}</definedName>
    <definedName name="_________________________________a1" localSheetId="1" hidden="1">{"'Sheet1'!$L$16"}</definedName>
    <definedName name="_________________________________a1" localSheetId="15" hidden="1">{"'Sheet1'!$L$16"}</definedName>
    <definedName name="_________________________________a1" localSheetId="6" hidden="1">{"'Sheet1'!$L$16"}</definedName>
    <definedName name="_________________________________a1" localSheetId="2" hidden="1">{"'Sheet1'!$L$16"}</definedName>
    <definedName name="_________________________________a1" hidden="1">{"'Sheet1'!$L$16"}</definedName>
    <definedName name="_________________________________NSO2" localSheetId="11" hidden="1">{"'Sheet1'!$L$16"}</definedName>
    <definedName name="_________________________________NSO2" localSheetId="1" hidden="1">{"'Sheet1'!$L$16"}</definedName>
    <definedName name="_________________________________NSO2" localSheetId="15" hidden="1">{"'Sheet1'!$L$16"}</definedName>
    <definedName name="_________________________________NSO2" localSheetId="2" hidden="1">{"'Sheet1'!$L$16"}</definedName>
    <definedName name="_________________________________NSO2" hidden="1">{"'Sheet1'!$L$16"}</definedName>
    <definedName name="_________________________________PA3" localSheetId="11" hidden="1">{"'Sheet1'!$L$16"}</definedName>
    <definedName name="_________________________________PA3" localSheetId="1" hidden="1">{"'Sheet1'!$L$16"}</definedName>
    <definedName name="_________________________________PA3" localSheetId="15" hidden="1">{"'Sheet1'!$L$16"}</definedName>
    <definedName name="_________________________________PA3" localSheetId="6" hidden="1">{"'Sheet1'!$L$16"}</definedName>
    <definedName name="_________________________________PA3" localSheetId="2" hidden="1">{"'Sheet1'!$L$16"}</definedName>
    <definedName name="_________________________________PA3" hidden="1">{"'Sheet1'!$L$16"}</definedName>
    <definedName name="_________________________________VT3" localSheetId="11" hidden="1">{"'Sheet1'!$L$16"}</definedName>
    <definedName name="_________________________________VT3" localSheetId="1" hidden="1">{"'Sheet1'!$L$16"}</definedName>
    <definedName name="_________________________________VT3" localSheetId="15" hidden="1">{"'Sheet1'!$L$16"}</definedName>
    <definedName name="_________________________________VT3" localSheetId="2" hidden="1">{"'Sheet1'!$L$16"}</definedName>
    <definedName name="_________________________________VT3" hidden="1">{"'Sheet1'!$L$16"}</definedName>
    <definedName name="________________________________a1" localSheetId="11" hidden="1">{"'Sheet1'!$L$16"}</definedName>
    <definedName name="________________________________a1" localSheetId="1" hidden="1">{"'Sheet1'!$L$16"}</definedName>
    <definedName name="________________________________a1" localSheetId="15" hidden="1">{"'Sheet1'!$L$16"}</definedName>
    <definedName name="________________________________a1" localSheetId="6" hidden="1">{"'Sheet1'!$L$16"}</definedName>
    <definedName name="________________________________a1" localSheetId="2" hidden="1">{"'Sheet1'!$L$16"}</definedName>
    <definedName name="________________________________a1" hidden="1">{"'Sheet1'!$L$16"}</definedName>
    <definedName name="______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VT3" localSheetId="11" hidden="1">{"'Sheet1'!$L$16"}</definedName>
    <definedName name="________________________________VT3" localSheetId="1" hidden="1">{"'Sheet1'!$L$16"}</definedName>
    <definedName name="________________________________VT3" localSheetId="15" hidden="1">{"'Sheet1'!$L$16"}</definedName>
    <definedName name="________________________________VT3" localSheetId="2" hidden="1">{"'Sheet1'!$L$16"}</definedName>
    <definedName name="________________________________VT3" hidden="1">{"'Sheet1'!$L$16"}</definedName>
    <definedName name="_______________________________a1" localSheetId="11" hidden="1">{"'Sheet1'!$L$16"}</definedName>
    <definedName name="_______________________________a1" localSheetId="1" hidden="1">{"'Sheet1'!$L$16"}</definedName>
    <definedName name="_______________________________a1" localSheetId="15" hidden="1">{"'Sheet1'!$L$16"}</definedName>
    <definedName name="_______________________________a1" localSheetId="6" hidden="1">{"'Sheet1'!$L$16"}</definedName>
    <definedName name="_______________________________a1" localSheetId="2" hidden="1">{"'Sheet1'!$L$16"}</definedName>
    <definedName name="_______________________________a1" hidden="1">{"'Sheet1'!$L$16"}</definedName>
    <definedName name="_______________________________NSO2" localSheetId="11" hidden="1">{"'Sheet1'!$L$16"}</definedName>
    <definedName name="_______________________________NSO2" localSheetId="1" hidden="1">{"'Sheet1'!$L$16"}</definedName>
    <definedName name="_______________________________NSO2" localSheetId="15" hidden="1">{"'Sheet1'!$L$16"}</definedName>
    <definedName name="_______________________________NSO2" localSheetId="2" hidden="1">{"'Sheet1'!$L$16"}</definedName>
    <definedName name="_______________________________NSO2" hidden="1">{"'Sheet1'!$L$16"}</definedName>
    <definedName name="_______________________________PA3" localSheetId="11" hidden="1">{"'Sheet1'!$L$16"}</definedName>
    <definedName name="_______________________________PA3" localSheetId="1" hidden="1">{"'Sheet1'!$L$16"}</definedName>
    <definedName name="_______________________________PA3" localSheetId="15" hidden="1">{"'Sheet1'!$L$16"}</definedName>
    <definedName name="_______________________________PA3" localSheetId="6" hidden="1">{"'Sheet1'!$L$16"}</definedName>
    <definedName name="_______________________________PA3" localSheetId="2" hidden="1">{"'Sheet1'!$L$16"}</definedName>
    <definedName name="_______________________________PA3" hidden="1">{"'Sheet1'!$L$16"}</definedName>
    <definedName name="_______________________________VT3" localSheetId="11" hidden="1">{"'Sheet1'!$L$16"}</definedName>
    <definedName name="_______________________________VT3" localSheetId="1" hidden="1">{"'Sheet1'!$L$16"}</definedName>
    <definedName name="_______________________________VT3" localSheetId="15" hidden="1">{"'Sheet1'!$L$16"}</definedName>
    <definedName name="_______________________________VT3" localSheetId="2" hidden="1">{"'Sheet1'!$L$16"}</definedName>
    <definedName name="_______________________________VT3" hidden="1">{"'Sheet1'!$L$16"}</definedName>
    <definedName name="______________________________a1" localSheetId="11" hidden="1">{"'Sheet1'!$L$16"}</definedName>
    <definedName name="______________________________a1" localSheetId="1" hidden="1">{"'Sheet1'!$L$16"}</definedName>
    <definedName name="______________________________a1" localSheetId="15" hidden="1">{"'Sheet1'!$L$16"}</definedName>
    <definedName name="______________________________a1" localSheetId="6" hidden="1">{"'Sheet1'!$L$16"}</definedName>
    <definedName name="______________________________a1" localSheetId="2" hidden="1">{"'Sheet1'!$L$16"}</definedName>
    <definedName name="______________________________a1" hidden="1">{"'Sheet1'!$L$16"}</definedName>
    <definedName name="____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PA3" localSheetId="11" hidden="1">{"'Sheet1'!$L$16"}</definedName>
    <definedName name="______________________________PA3" localSheetId="1" hidden="1">{"'Sheet1'!$L$16"}</definedName>
    <definedName name="______________________________PA3" localSheetId="15" hidden="1">{"'Sheet1'!$L$16"}</definedName>
    <definedName name="______________________________PA3" localSheetId="6" hidden="1">{"'Sheet1'!$L$16"}</definedName>
    <definedName name="______________________________PA3" localSheetId="2" hidden="1">{"'Sheet1'!$L$16"}</definedName>
    <definedName name="______________________________PA3" hidden="1">{"'Sheet1'!$L$16"}</definedName>
    <definedName name="______________________________VT3" localSheetId="11" hidden="1">{"'Sheet1'!$L$16"}</definedName>
    <definedName name="______________________________VT3" localSheetId="1" hidden="1">{"'Sheet1'!$L$16"}</definedName>
    <definedName name="______________________________VT3" localSheetId="15" hidden="1">{"'Sheet1'!$L$16"}</definedName>
    <definedName name="______________________________VT3" localSheetId="2" hidden="1">{"'Sheet1'!$L$16"}</definedName>
    <definedName name="______________________________VT3" hidden="1">{"'Sheet1'!$L$16"}</definedName>
    <definedName name="_____________________________a1" localSheetId="11" hidden="1">{"'Sheet1'!$L$16"}</definedName>
    <definedName name="_____________________________a1" localSheetId="1" hidden="1">{"'Sheet1'!$L$16"}</definedName>
    <definedName name="_____________________________a1" localSheetId="15" hidden="1">{"'Sheet1'!$L$16"}</definedName>
    <definedName name="_____________________________a1" localSheetId="6" hidden="1">{"'Sheet1'!$L$16"}</definedName>
    <definedName name="_____________________________a1" localSheetId="2" hidden="1">{"'Sheet1'!$L$16"}</definedName>
    <definedName name="_____________________________a1" hidden="1">{"'Sheet1'!$L$16"}</definedName>
    <definedName name="_____________________________CN1" localSheetId="11" hidden="1">{"'Sheet1'!$L$16"}</definedName>
    <definedName name="_____________________________CN1" localSheetId="1" hidden="1">{"'Sheet1'!$L$16"}</definedName>
    <definedName name="_____________________________CN1" localSheetId="15" hidden="1">{"'Sheet1'!$L$16"}</definedName>
    <definedName name="_____________________________CN1" localSheetId="6" hidden="1">{"'Sheet1'!$L$16"}</definedName>
    <definedName name="_____________________________CN1" localSheetId="2" hidden="1">{"'Sheet1'!$L$16"}</definedName>
    <definedName name="_____________________________CN1" hidden="1">{"'Sheet1'!$L$16"}</definedName>
    <definedName name="_____________________________NSO2" localSheetId="11" hidden="1">{"'Sheet1'!$L$16"}</definedName>
    <definedName name="_____________________________NSO2" localSheetId="1" hidden="1">{"'Sheet1'!$L$16"}</definedName>
    <definedName name="_____________________________NSO2" localSheetId="15" hidden="1">{"'Sheet1'!$L$16"}</definedName>
    <definedName name="_____________________________NSO2" localSheetId="2" hidden="1">{"'Sheet1'!$L$16"}</definedName>
    <definedName name="_____________________________NSO2" hidden="1">{"'Sheet1'!$L$16"}</definedName>
    <definedName name="_____________________________PA3" localSheetId="11" hidden="1">{"'Sheet1'!$L$16"}</definedName>
    <definedName name="_____________________________PA3" localSheetId="1" hidden="1">{"'Sheet1'!$L$16"}</definedName>
    <definedName name="_____________________________PA3" localSheetId="15" hidden="1">{"'Sheet1'!$L$16"}</definedName>
    <definedName name="_____________________________PA3" localSheetId="6" hidden="1">{"'Sheet1'!$L$16"}</definedName>
    <definedName name="_____________________________PA3" localSheetId="2" hidden="1">{"'Sheet1'!$L$16"}</definedName>
    <definedName name="_____________________________PA3" hidden="1">{"'Sheet1'!$L$16"}</definedName>
    <definedName name="_____________________________VT3" localSheetId="11" hidden="1">{"'Sheet1'!$L$16"}</definedName>
    <definedName name="_____________________________VT3" localSheetId="1" hidden="1">{"'Sheet1'!$L$16"}</definedName>
    <definedName name="_____________________________VT3" localSheetId="15" hidden="1">{"'Sheet1'!$L$16"}</definedName>
    <definedName name="_____________________________VT3" localSheetId="2" hidden="1">{"'Sheet1'!$L$16"}</definedName>
    <definedName name="_____________________________VT3" hidden="1">{"'Sheet1'!$L$16"}</definedName>
    <definedName name="____________________________a1" localSheetId="11" hidden="1">{"'Sheet1'!$L$16"}</definedName>
    <definedName name="____________________________a1" localSheetId="1" hidden="1">{"'Sheet1'!$L$16"}</definedName>
    <definedName name="____________________________a1" localSheetId="15" hidden="1">{"'Sheet1'!$L$16"}</definedName>
    <definedName name="____________________________a1" localSheetId="6" hidden="1">{"'Sheet1'!$L$16"}</definedName>
    <definedName name="____________________________a1" localSheetId="2" hidden="1">{"'Sheet1'!$L$16"}</definedName>
    <definedName name="____________________________a1" hidden="1">{"'Sheet1'!$L$16"}</definedName>
    <definedName name="__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BG12" localSheetId="11" hidden="1">{"'Sheet1'!$L$16"}</definedName>
    <definedName name="____________________________BG12" localSheetId="1" hidden="1">{"'Sheet1'!$L$16"}</definedName>
    <definedName name="____________________________BG12" localSheetId="15" hidden="1">{"'Sheet1'!$L$16"}</definedName>
    <definedName name="____________________________BG12" localSheetId="6" hidden="1">{"'Sheet1'!$L$16"}</definedName>
    <definedName name="____________________________BG12" localSheetId="2" hidden="1">{"'Sheet1'!$L$16"}</definedName>
    <definedName name="____________________________BG12" hidden="1">{"'Sheet1'!$L$16"}</definedName>
    <definedName name="____________________________CN1" localSheetId="11" hidden="1">{"'Sheet1'!$L$16"}</definedName>
    <definedName name="____________________________CN1" localSheetId="1" hidden="1">{"'Sheet1'!$L$16"}</definedName>
    <definedName name="____________________________CN1" localSheetId="15" hidden="1">{"'Sheet1'!$L$16"}</definedName>
    <definedName name="____________________________CN1" localSheetId="6" hidden="1">{"'Sheet1'!$L$16"}</definedName>
    <definedName name="____________________________CN1" localSheetId="2" hidden="1">{"'Sheet1'!$L$16"}</definedName>
    <definedName name="____________________________CN1" hidden="1">{"'Sheet1'!$L$16"}</definedName>
    <definedName name="____________________________VT3" localSheetId="11" hidden="1">{"'Sheet1'!$L$16"}</definedName>
    <definedName name="____________________________VT3" localSheetId="1" hidden="1">{"'Sheet1'!$L$16"}</definedName>
    <definedName name="____________________________VT3" localSheetId="15" hidden="1">{"'Sheet1'!$L$16"}</definedName>
    <definedName name="____________________________VT3" localSheetId="2" hidden="1">{"'Sheet1'!$L$16"}</definedName>
    <definedName name="____________________________VT3" hidden="1">{"'Sheet1'!$L$16"}</definedName>
    <definedName name="___________________________a1" localSheetId="11" hidden="1">{"'Sheet1'!$L$16"}</definedName>
    <definedName name="___________________________a1" localSheetId="1" hidden="1">{"'Sheet1'!$L$16"}</definedName>
    <definedName name="___________________________a1" localSheetId="15" hidden="1">{"'Sheet1'!$L$16"}</definedName>
    <definedName name="___________________________a1" localSheetId="6" hidden="1">{"'Sheet1'!$L$16"}</definedName>
    <definedName name="___________________________a1" localSheetId="2" hidden="1">{"'Sheet1'!$L$16"}</definedName>
    <definedName name="___________________________a1" hidden="1">{"'Sheet1'!$L$16"}</definedName>
    <definedName name="_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G12" localSheetId="11" hidden="1">{"'Sheet1'!$L$16"}</definedName>
    <definedName name="___________________________BG12" localSheetId="1" hidden="1">{"'Sheet1'!$L$16"}</definedName>
    <definedName name="___________________________BG12" localSheetId="15" hidden="1">{"'Sheet1'!$L$16"}</definedName>
    <definedName name="___________________________BG12" localSheetId="6" hidden="1">{"'Sheet1'!$L$16"}</definedName>
    <definedName name="___________________________BG12" localSheetId="2" hidden="1">{"'Sheet1'!$L$16"}</definedName>
    <definedName name="___________________________BG12" hidden="1">{"'Sheet1'!$L$16"}</definedName>
    <definedName name="___________________________CN1" localSheetId="11" hidden="1">{"'Sheet1'!$L$16"}</definedName>
    <definedName name="___________________________CN1" localSheetId="1" hidden="1">{"'Sheet1'!$L$16"}</definedName>
    <definedName name="___________________________CN1" localSheetId="15" hidden="1">{"'Sheet1'!$L$16"}</definedName>
    <definedName name="___________________________CN1" localSheetId="6" hidden="1">{"'Sheet1'!$L$16"}</definedName>
    <definedName name="___________________________CN1" localSheetId="2" hidden="1">{"'Sheet1'!$L$16"}</definedName>
    <definedName name="___________________________CN1" hidden="1">{"'Sheet1'!$L$16"}</definedName>
    <definedName name="___________________________NSO2" localSheetId="11" hidden="1">{"'Sheet1'!$L$16"}</definedName>
    <definedName name="___________________________NSO2" localSheetId="1" hidden="1">{"'Sheet1'!$L$16"}</definedName>
    <definedName name="___________________________NSO2" localSheetId="15" hidden="1">{"'Sheet1'!$L$16"}</definedName>
    <definedName name="___________________________NSO2" localSheetId="2" hidden="1">{"'Sheet1'!$L$16"}</definedName>
    <definedName name="___________________________NSO2" hidden="1">{"'Sheet1'!$L$16"}</definedName>
    <definedName name="___________________________PA3" localSheetId="11" hidden="1">{"'Sheet1'!$L$16"}</definedName>
    <definedName name="___________________________PA3" localSheetId="1" hidden="1">{"'Sheet1'!$L$16"}</definedName>
    <definedName name="___________________________PA3" localSheetId="15" hidden="1">{"'Sheet1'!$L$16"}</definedName>
    <definedName name="___________________________PA3" localSheetId="6" hidden="1">{"'Sheet1'!$L$16"}</definedName>
    <definedName name="___________________________PA3" localSheetId="2" hidden="1">{"'Sheet1'!$L$16"}</definedName>
    <definedName name="___________________________PA3" hidden="1">{"'Sheet1'!$L$16"}</definedName>
    <definedName name="___________________________VT3" localSheetId="11" hidden="1">{"'Sheet1'!$L$16"}</definedName>
    <definedName name="___________________________VT3" localSheetId="1" hidden="1">{"'Sheet1'!$L$16"}</definedName>
    <definedName name="___________________________VT3" localSheetId="15" hidden="1">{"'Sheet1'!$L$16"}</definedName>
    <definedName name="___________________________VT3" localSheetId="2" hidden="1">{"'Sheet1'!$L$16"}</definedName>
    <definedName name="___________________________VT3" hidden="1">{"'Sheet1'!$L$16"}</definedName>
    <definedName name="__________________________a1" localSheetId="11" hidden="1">{"'Sheet1'!$L$16"}</definedName>
    <definedName name="__________________________a1" localSheetId="1" hidden="1">{"'Sheet1'!$L$16"}</definedName>
    <definedName name="__________________________a1" localSheetId="15" hidden="1">{"'Sheet1'!$L$16"}</definedName>
    <definedName name="__________________________a1" localSheetId="6" hidden="1">{"'Sheet1'!$L$16"}</definedName>
    <definedName name="__________________________a1" localSheetId="2" hidden="1">{"'Sheet1'!$L$16"}</definedName>
    <definedName name="__________________________a1" hidden="1">{"'Sheet1'!$L$16"}</definedName>
    <definedName name="_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G12" localSheetId="11" hidden="1">{"'Sheet1'!$L$16"}</definedName>
    <definedName name="__________________________BG12" localSheetId="1" hidden="1">{"'Sheet1'!$L$16"}</definedName>
    <definedName name="__________________________BG12" localSheetId="15" hidden="1">{"'Sheet1'!$L$16"}</definedName>
    <definedName name="__________________________BG12" localSheetId="6" hidden="1">{"'Sheet1'!$L$16"}</definedName>
    <definedName name="__________________________BG12" localSheetId="2" hidden="1">{"'Sheet1'!$L$16"}</definedName>
    <definedName name="__________________________BG12" hidden="1">{"'Sheet1'!$L$16"}</definedName>
    <definedName name="__________________________CN1" localSheetId="11" hidden="1">{"'Sheet1'!$L$16"}</definedName>
    <definedName name="__________________________CN1" localSheetId="1" hidden="1">{"'Sheet1'!$L$16"}</definedName>
    <definedName name="__________________________CN1" localSheetId="15" hidden="1">{"'Sheet1'!$L$16"}</definedName>
    <definedName name="__________________________CN1" localSheetId="6" hidden="1">{"'Sheet1'!$L$16"}</definedName>
    <definedName name="__________________________CN1" localSheetId="2" hidden="1">{"'Sheet1'!$L$16"}</definedName>
    <definedName name="__________________________CN1" hidden="1">{"'Sheet1'!$L$16"}</definedName>
    <definedName name="__________________________NSO2" localSheetId="11" hidden="1">{"'Sheet1'!$L$16"}</definedName>
    <definedName name="__________________________NSO2" localSheetId="1" hidden="1">{"'Sheet1'!$L$16"}</definedName>
    <definedName name="__________________________NSO2" localSheetId="15" hidden="1">{"'Sheet1'!$L$16"}</definedName>
    <definedName name="__________________________NSO2" localSheetId="2" hidden="1">{"'Sheet1'!$L$16"}</definedName>
    <definedName name="__________________________NSO2" hidden="1">{"'Sheet1'!$L$16"}</definedName>
    <definedName name="__________________________PA3" localSheetId="11" hidden="1">{"'Sheet1'!$L$16"}</definedName>
    <definedName name="__________________________PA3" localSheetId="1" hidden="1">{"'Sheet1'!$L$16"}</definedName>
    <definedName name="__________________________PA3" localSheetId="15" hidden="1">{"'Sheet1'!$L$16"}</definedName>
    <definedName name="__________________________PA3" localSheetId="6" hidden="1">{"'Sheet1'!$L$16"}</definedName>
    <definedName name="__________________________PA3" localSheetId="2" hidden="1">{"'Sheet1'!$L$16"}</definedName>
    <definedName name="__________________________PA3" hidden="1">{"'Sheet1'!$L$16"}</definedName>
    <definedName name="__________________________tt3" localSheetId="11" hidden="1">{"'Sheet1'!$L$16"}</definedName>
    <definedName name="__________________________tt3" localSheetId="1" hidden="1">{"'Sheet1'!$L$16"}</definedName>
    <definedName name="__________________________tt3" localSheetId="15" hidden="1">{"'Sheet1'!$L$16"}</definedName>
    <definedName name="__________________________tt3" localSheetId="2" hidden="1">{"'Sheet1'!$L$16"}</definedName>
    <definedName name="__________________________tt3" hidden="1">{"'Sheet1'!$L$16"}</definedName>
    <definedName name="__________________________VT3" localSheetId="11" hidden="1">{"'Sheet1'!$L$16"}</definedName>
    <definedName name="__________________________VT3" localSheetId="1" hidden="1">{"'Sheet1'!$L$16"}</definedName>
    <definedName name="__________________________VT3" localSheetId="15" hidden="1">{"'Sheet1'!$L$16"}</definedName>
    <definedName name="__________________________VT3" localSheetId="2" hidden="1">{"'Sheet1'!$L$16"}</definedName>
    <definedName name="__________________________VT3" hidden="1">{"'Sheet1'!$L$16"}</definedName>
    <definedName name="_________________________a1" localSheetId="11" hidden="1">{"'Sheet1'!$L$16"}</definedName>
    <definedName name="_________________________a1" localSheetId="1" hidden="1">{"'Sheet1'!$L$16"}</definedName>
    <definedName name="_________________________a1" localSheetId="15" hidden="1">{"'Sheet1'!$L$16"}</definedName>
    <definedName name="_________________________a1" localSheetId="6" hidden="1">{"'Sheet1'!$L$16"}</definedName>
    <definedName name="_________________________a1" localSheetId="2" hidden="1">{"'Sheet1'!$L$16"}</definedName>
    <definedName name="_________________________a1" hidden="1">{"'Sheet1'!$L$16"}</definedName>
    <definedName name="_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G12" localSheetId="11" hidden="1">{"'Sheet1'!$L$16"}</definedName>
    <definedName name="_________________________BG12" localSheetId="1" hidden="1">{"'Sheet1'!$L$16"}</definedName>
    <definedName name="_________________________BG12" localSheetId="15" hidden="1">{"'Sheet1'!$L$16"}</definedName>
    <definedName name="_________________________BG12" localSheetId="6" hidden="1">{"'Sheet1'!$L$16"}</definedName>
    <definedName name="_________________________BG12" localSheetId="2" hidden="1">{"'Sheet1'!$L$16"}</definedName>
    <definedName name="_________________________BG12" hidden="1">{"'Sheet1'!$L$16"}</definedName>
    <definedName name="_________________________CN1" localSheetId="11" hidden="1">{"'Sheet1'!$L$16"}</definedName>
    <definedName name="_________________________CN1" localSheetId="1" hidden="1">{"'Sheet1'!$L$16"}</definedName>
    <definedName name="_________________________CN1" localSheetId="15" hidden="1">{"'Sheet1'!$L$16"}</definedName>
    <definedName name="_________________________CN1" localSheetId="6" hidden="1">{"'Sheet1'!$L$16"}</definedName>
    <definedName name="_________________________CN1" localSheetId="2" hidden="1">{"'Sheet1'!$L$16"}</definedName>
    <definedName name="_________________________CN1" hidden="1">{"'Sheet1'!$L$16"}</definedName>
    <definedName name="_________________________NSO2" localSheetId="11" hidden="1">{"'Sheet1'!$L$16"}</definedName>
    <definedName name="_________________________NSO2" localSheetId="1" hidden="1">{"'Sheet1'!$L$16"}</definedName>
    <definedName name="_________________________NSO2" localSheetId="15" hidden="1">{"'Sheet1'!$L$16"}</definedName>
    <definedName name="_________________________NSO2" localSheetId="2" hidden="1">{"'Sheet1'!$L$16"}</definedName>
    <definedName name="_________________________NSO2" hidden="1">{"'Sheet1'!$L$16"}</definedName>
    <definedName name="_________________________PA3" localSheetId="11" hidden="1">{"'Sheet1'!$L$16"}</definedName>
    <definedName name="_________________________PA3" localSheetId="1" hidden="1">{"'Sheet1'!$L$16"}</definedName>
    <definedName name="_________________________PA3" localSheetId="15" hidden="1">{"'Sheet1'!$L$16"}</definedName>
    <definedName name="_________________________PA3" localSheetId="6" hidden="1">{"'Sheet1'!$L$16"}</definedName>
    <definedName name="_________________________PA3" localSheetId="2" hidden="1">{"'Sheet1'!$L$16"}</definedName>
    <definedName name="_________________________PA3" hidden="1">{"'Sheet1'!$L$16"}</definedName>
    <definedName name="_________________________VT3" localSheetId="11" hidden="1">{"'Sheet1'!$L$16"}</definedName>
    <definedName name="_________________________VT3" localSheetId="1" hidden="1">{"'Sheet1'!$L$16"}</definedName>
    <definedName name="_________________________VT3" localSheetId="15" hidden="1">{"'Sheet1'!$L$16"}</definedName>
    <definedName name="_________________________VT3" localSheetId="2" hidden="1">{"'Sheet1'!$L$16"}</definedName>
    <definedName name="_________________________VT3" hidden="1">{"'Sheet1'!$L$16"}</definedName>
    <definedName name="________________________a1" localSheetId="11" hidden="1">{"'Sheet1'!$L$16"}</definedName>
    <definedName name="________________________a1" localSheetId="1" hidden="1">{"'Sheet1'!$L$16"}</definedName>
    <definedName name="________________________a1" localSheetId="15" hidden="1">{"'Sheet1'!$L$16"}</definedName>
    <definedName name="________________________a1" localSheetId="6" hidden="1">{"'Sheet1'!$L$16"}</definedName>
    <definedName name="________________________a1" localSheetId="2" hidden="1">{"'Sheet1'!$L$16"}</definedName>
    <definedName name="________________________a1" hidden="1">{"'Sheet1'!$L$16"}</definedName>
    <definedName name="_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G12" localSheetId="11" hidden="1">{"'Sheet1'!$L$16"}</definedName>
    <definedName name="________________________BG12" localSheetId="1" hidden="1">{"'Sheet1'!$L$16"}</definedName>
    <definedName name="________________________BG12" localSheetId="15" hidden="1">{"'Sheet1'!$L$16"}</definedName>
    <definedName name="________________________BG12" localSheetId="6" hidden="1">{"'Sheet1'!$L$16"}</definedName>
    <definedName name="________________________BG12" localSheetId="2" hidden="1">{"'Sheet1'!$L$16"}</definedName>
    <definedName name="________________________BG12" hidden="1">{"'Sheet1'!$L$16"}</definedName>
    <definedName name="________________________CN1" localSheetId="11" hidden="1">{"'Sheet1'!$L$16"}</definedName>
    <definedName name="________________________CN1" localSheetId="1" hidden="1">{"'Sheet1'!$L$16"}</definedName>
    <definedName name="________________________CN1" localSheetId="15" hidden="1">{"'Sheet1'!$L$16"}</definedName>
    <definedName name="________________________CN1" localSheetId="6" hidden="1">{"'Sheet1'!$L$16"}</definedName>
    <definedName name="________________________CN1" localSheetId="2" hidden="1">{"'Sheet1'!$L$16"}</definedName>
    <definedName name="________________________CN1" hidden="1">{"'Sheet1'!$L$16"}</definedName>
    <definedName name="________________________PA3" localSheetId="11" hidden="1">{"'Sheet1'!$L$16"}</definedName>
    <definedName name="________________________PA3" localSheetId="1" hidden="1">{"'Sheet1'!$L$16"}</definedName>
    <definedName name="________________________PA3" localSheetId="15" hidden="1">{"'Sheet1'!$L$16"}</definedName>
    <definedName name="________________________PA3" localSheetId="6" hidden="1">{"'Sheet1'!$L$16"}</definedName>
    <definedName name="________________________PA3" localSheetId="2" hidden="1">{"'Sheet1'!$L$16"}</definedName>
    <definedName name="________________________PA3" hidden="1">{"'Sheet1'!$L$16"}</definedName>
    <definedName name="________________________tt3" localSheetId="11" hidden="1">{"'Sheet1'!$L$16"}</definedName>
    <definedName name="________________________tt3" localSheetId="1" hidden="1">{"'Sheet1'!$L$16"}</definedName>
    <definedName name="________________________tt3" localSheetId="15" hidden="1">{"'Sheet1'!$L$16"}</definedName>
    <definedName name="________________________tt3" localSheetId="2" hidden="1">{"'Sheet1'!$L$16"}</definedName>
    <definedName name="________________________tt3" hidden="1">{"'Sheet1'!$L$16"}</definedName>
    <definedName name="________________________VT3" localSheetId="11" hidden="1">{"'Sheet1'!$L$16"}</definedName>
    <definedName name="________________________VT3" localSheetId="1" hidden="1">{"'Sheet1'!$L$16"}</definedName>
    <definedName name="________________________VT3" localSheetId="15" hidden="1">{"'Sheet1'!$L$16"}</definedName>
    <definedName name="________________________VT3" localSheetId="2" hidden="1">{"'Sheet1'!$L$16"}</definedName>
    <definedName name="________________________VT3" hidden="1">{"'Sheet1'!$L$16"}</definedName>
    <definedName name="_______________________a1" localSheetId="11" hidden="1">{"'Sheet1'!$L$16"}</definedName>
    <definedName name="_______________________a1" localSheetId="1" hidden="1">{"'Sheet1'!$L$16"}</definedName>
    <definedName name="_______________________a1" localSheetId="15" hidden="1">{"'Sheet1'!$L$16"}</definedName>
    <definedName name="_______________________a1" localSheetId="6" hidden="1">{"'Sheet1'!$L$16"}</definedName>
    <definedName name="_______________________a1" localSheetId="2" hidden="1">{"'Sheet1'!$L$16"}</definedName>
    <definedName name="_______________________a1" hidden="1">{"'Sheet1'!$L$16"}</definedName>
    <definedName name="_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G12" localSheetId="11" hidden="1">{"'Sheet1'!$L$16"}</definedName>
    <definedName name="_______________________BG12" localSheetId="1" hidden="1">{"'Sheet1'!$L$16"}</definedName>
    <definedName name="_______________________BG12" localSheetId="15" hidden="1">{"'Sheet1'!$L$16"}</definedName>
    <definedName name="_______________________BG12" localSheetId="6" hidden="1">{"'Sheet1'!$L$16"}</definedName>
    <definedName name="_______________________BG12" localSheetId="2" hidden="1">{"'Sheet1'!$L$16"}</definedName>
    <definedName name="_______________________BG12" hidden="1">{"'Sheet1'!$L$16"}</definedName>
    <definedName name="_______________________CN1" localSheetId="11" hidden="1">{"'Sheet1'!$L$16"}</definedName>
    <definedName name="_______________________CN1" localSheetId="1" hidden="1">{"'Sheet1'!$L$16"}</definedName>
    <definedName name="_______________________CN1" localSheetId="15" hidden="1">{"'Sheet1'!$L$16"}</definedName>
    <definedName name="_______________________CN1" localSheetId="6" hidden="1">{"'Sheet1'!$L$16"}</definedName>
    <definedName name="_______________________CN1" localSheetId="2" hidden="1">{"'Sheet1'!$L$16"}</definedName>
    <definedName name="_______________________CN1" hidden="1">{"'Sheet1'!$L$16"}</definedName>
    <definedName name="_______________________NSO2" localSheetId="11" hidden="1">{"'Sheet1'!$L$16"}</definedName>
    <definedName name="_______________________NSO2" localSheetId="1" hidden="1">{"'Sheet1'!$L$16"}</definedName>
    <definedName name="_______________________NSO2" localSheetId="15" hidden="1">{"'Sheet1'!$L$16"}</definedName>
    <definedName name="_______________________NSO2" localSheetId="2" hidden="1">{"'Sheet1'!$L$16"}</definedName>
    <definedName name="_______________________NSO2" hidden="1">{"'Sheet1'!$L$16"}</definedName>
    <definedName name="_______________________PA3" localSheetId="11" hidden="1">{"'Sheet1'!$L$16"}</definedName>
    <definedName name="_______________________PA3" localSheetId="1" hidden="1">{"'Sheet1'!$L$16"}</definedName>
    <definedName name="_______________________PA3" localSheetId="15" hidden="1">{"'Sheet1'!$L$16"}</definedName>
    <definedName name="_______________________PA3" localSheetId="6" hidden="1">{"'Sheet1'!$L$16"}</definedName>
    <definedName name="_______________________PA3" localSheetId="2" hidden="1">{"'Sheet1'!$L$16"}</definedName>
    <definedName name="_______________________PA3" hidden="1">{"'Sheet1'!$L$16"}</definedName>
    <definedName name="_______________________VT3" localSheetId="11" hidden="1">{"'Sheet1'!$L$16"}</definedName>
    <definedName name="_______________________VT3" localSheetId="1" hidden="1">{"'Sheet1'!$L$16"}</definedName>
    <definedName name="_______________________VT3" localSheetId="15" hidden="1">{"'Sheet1'!$L$16"}</definedName>
    <definedName name="_______________________VT3" localSheetId="2" hidden="1">{"'Sheet1'!$L$16"}</definedName>
    <definedName name="_______________________VT3" hidden="1">{"'Sheet1'!$L$16"}</definedName>
    <definedName name="______________________a1" localSheetId="11" hidden="1">{"'Sheet1'!$L$16"}</definedName>
    <definedName name="______________________a1" localSheetId="1" hidden="1">{"'Sheet1'!$L$16"}</definedName>
    <definedName name="______________________a1" localSheetId="15" hidden="1">{"'Sheet1'!$L$16"}</definedName>
    <definedName name="______________________a1" localSheetId="6" hidden="1">{"'Sheet1'!$L$16"}</definedName>
    <definedName name="______________________a1" localSheetId="2" hidden="1">{"'Sheet1'!$L$16"}</definedName>
    <definedName name="______________________a1" hidden="1">{"'Sheet1'!$L$16"}</definedName>
    <definedName name="_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G12" localSheetId="11" hidden="1">{"'Sheet1'!$L$16"}</definedName>
    <definedName name="______________________BG12" localSheetId="1" hidden="1">{"'Sheet1'!$L$16"}</definedName>
    <definedName name="______________________BG12" localSheetId="15" hidden="1">{"'Sheet1'!$L$16"}</definedName>
    <definedName name="______________________BG12" localSheetId="6" hidden="1">{"'Sheet1'!$L$16"}</definedName>
    <definedName name="______________________BG12" localSheetId="2" hidden="1">{"'Sheet1'!$L$16"}</definedName>
    <definedName name="______________________BG12" hidden="1">{"'Sheet1'!$L$16"}</definedName>
    <definedName name="______________________CN1" localSheetId="11" hidden="1">{"'Sheet1'!$L$16"}</definedName>
    <definedName name="______________________CN1" localSheetId="1" hidden="1">{"'Sheet1'!$L$16"}</definedName>
    <definedName name="______________________CN1" localSheetId="15" hidden="1">{"'Sheet1'!$L$16"}</definedName>
    <definedName name="______________________CN1" localSheetId="6" hidden="1">{"'Sheet1'!$L$16"}</definedName>
    <definedName name="______________________CN1" localSheetId="2" hidden="1">{"'Sheet1'!$L$16"}</definedName>
    <definedName name="______________________CN1" hidden="1">{"'Sheet1'!$L$16"}</definedName>
    <definedName name="______________________Goi8" localSheetId="11" hidden="1">{"'Sheet1'!$L$16"}</definedName>
    <definedName name="______________________Goi8" localSheetId="1" hidden="1">{"'Sheet1'!$L$16"}</definedName>
    <definedName name="______________________Goi8" localSheetId="15" hidden="1">{"'Sheet1'!$L$16"}</definedName>
    <definedName name="______________________Goi8" localSheetId="2" hidden="1">{"'Sheet1'!$L$16"}</definedName>
    <definedName name="______________________Goi8" hidden="1">{"'Sheet1'!$L$16"}</definedName>
    <definedName name="______________________NSO2" localSheetId="11" hidden="1">{"'Sheet1'!$L$16"}</definedName>
    <definedName name="______________________NSO2" localSheetId="1" hidden="1">{"'Sheet1'!$L$16"}</definedName>
    <definedName name="______________________NSO2" localSheetId="15" hidden="1">{"'Sheet1'!$L$16"}</definedName>
    <definedName name="______________________NSO2" localSheetId="2" hidden="1">{"'Sheet1'!$L$16"}</definedName>
    <definedName name="______________________NSO2" hidden="1">{"'Sheet1'!$L$16"}</definedName>
    <definedName name="______________________PA3" localSheetId="11" hidden="1">{"'Sheet1'!$L$16"}</definedName>
    <definedName name="______________________PA3" localSheetId="1" hidden="1">{"'Sheet1'!$L$16"}</definedName>
    <definedName name="______________________PA3" localSheetId="15" hidden="1">{"'Sheet1'!$L$16"}</definedName>
    <definedName name="______________________PA3" localSheetId="6" hidden="1">{"'Sheet1'!$L$16"}</definedName>
    <definedName name="______________________PA3" localSheetId="2" hidden="1">{"'Sheet1'!$L$16"}</definedName>
    <definedName name="______________________PA3" hidden="1">{"'Sheet1'!$L$16"}</definedName>
    <definedName name="______________________SCL4" localSheetId="11" hidden="1">{"'Sheet1'!$L$16"}</definedName>
    <definedName name="______________________SCL4" localSheetId="1" hidden="1">{"'Sheet1'!$L$16"}</definedName>
    <definedName name="______________________SCL4" localSheetId="15" hidden="1">{"'Sheet1'!$L$16"}</definedName>
    <definedName name="______________________SCL4" localSheetId="2" hidden="1">{"'Sheet1'!$L$16"}</definedName>
    <definedName name="______________________SCL4" hidden="1">{"'Sheet1'!$L$16"}</definedName>
    <definedName name="______________________tt3" localSheetId="11" hidden="1">{"'Sheet1'!$L$16"}</definedName>
    <definedName name="______________________tt3" localSheetId="1" hidden="1">{"'Sheet1'!$L$16"}</definedName>
    <definedName name="______________________tt3" localSheetId="15" hidden="1">{"'Sheet1'!$L$16"}</definedName>
    <definedName name="______________________tt3" localSheetId="2" hidden="1">{"'Sheet1'!$L$16"}</definedName>
    <definedName name="______________________tt3" hidden="1">{"'Sheet1'!$L$16"}</definedName>
    <definedName name="______________________VT3" localSheetId="11" hidden="1">{"'Sheet1'!$L$16"}</definedName>
    <definedName name="______________________VT3" localSheetId="1" hidden="1">{"'Sheet1'!$L$16"}</definedName>
    <definedName name="______________________VT3" localSheetId="15" hidden="1">{"'Sheet1'!$L$16"}</definedName>
    <definedName name="______________________VT3" localSheetId="2" hidden="1">{"'Sheet1'!$L$16"}</definedName>
    <definedName name="______________________VT3" hidden="1">{"'Sheet1'!$L$16"}</definedName>
    <definedName name="_____________________a1" localSheetId="11" hidden="1">{"'Sheet1'!$L$16"}</definedName>
    <definedName name="_____________________a1" localSheetId="1" hidden="1">{"'Sheet1'!$L$16"}</definedName>
    <definedName name="_____________________a1" localSheetId="15" hidden="1">{"'Sheet1'!$L$16"}</definedName>
    <definedName name="_____________________a1" localSheetId="6" hidden="1">{"'Sheet1'!$L$16"}</definedName>
    <definedName name="_____________________a1" localSheetId="2" hidden="1">{"'Sheet1'!$L$16"}</definedName>
    <definedName name="_____________________a1" hidden="1">{"'Sheet1'!$L$16"}</definedName>
    <definedName name="_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G12" localSheetId="11" hidden="1">{"'Sheet1'!$L$16"}</definedName>
    <definedName name="_____________________BG12" localSheetId="1" hidden="1">{"'Sheet1'!$L$16"}</definedName>
    <definedName name="_____________________BG12" localSheetId="15" hidden="1">{"'Sheet1'!$L$16"}</definedName>
    <definedName name="_____________________BG12" localSheetId="6" hidden="1">{"'Sheet1'!$L$16"}</definedName>
    <definedName name="_____________________BG12" localSheetId="2" hidden="1">{"'Sheet1'!$L$16"}</definedName>
    <definedName name="_____________________BG12" hidden="1">{"'Sheet1'!$L$16"}</definedName>
    <definedName name="_____________________CN1" localSheetId="11" hidden="1">{"'Sheet1'!$L$16"}</definedName>
    <definedName name="_____________________CN1" localSheetId="1" hidden="1">{"'Sheet1'!$L$16"}</definedName>
    <definedName name="_____________________CN1" localSheetId="15" hidden="1">{"'Sheet1'!$L$16"}</definedName>
    <definedName name="_____________________CN1" localSheetId="6" hidden="1">{"'Sheet1'!$L$16"}</definedName>
    <definedName name="_____________________CN1" localSheetId="2" hidden="1">{"'Sheet1'!$L$16"}</definedName>
    <definedName name="_____________________CN1" hidden="1">{"'Sheet1'!$L$16"}</definedName>
    <definedName name="_____________________Goi8" localSheetId="11" hidden="1">{"'Sheet1'!$L$16"}</definedName>
    <definedName name="_____________________Goi8" localSheetId="1" hidden="1">{"'Sheet1'!$L$16"}</definedName>
    <definedName name="_____________________Goi8" localSheetId="15" hidden="1">{"'Sheet1'!$L$16"}</definedName>
    <definedName name="_____________________Goi8" localSheetId="2" hidden="1">{"'Sheet1'!$L$16"}</definedName>
    <definedName name="_____________________Goi8" hidden="1">{"'Sheet1'!$L$16"}</definedName>
    <definedName name="_____________________NSO2" localSheetId="11" hidden="1">{"'Sheet1'!$L$16"}</definedName>
    <definedName name="_____________________NSO2" localSheetId="1" hidden="1">{"'Sheet1'!$L$16"}</definedName>
    <definedName name="_____________________NSO2" localSheetId="15" hidden="1">{"'Sheet1'!$L$16"}</definedName>
    <definedName name="_____________________NSO2" localSheetId="2" hidden="1">{"'Sheet1'!$L$16"}</definedName>
    <definedName name="_____________________NSO2" hidden="1">{"'Sheet1'!$L$16"}</definedName>
    <definedName name="_____________________PA3" localSheetId="11" hidden="1">{"'Sheet1'!$L$16"}</definedName>
    <definedName name="_____________________PA3" localSheetId="1" hidden="1">{"'Sheet1'!$L$16"}</definedName>
    <definedName name="_____________________PA3" localSheetId="15" hidden="1">{"'Sheet1'!$L$16"}</definedName>
    <definedName name="_____________________PA3" localSheetId="6" hidden="1">{"'Sheet1'!$L$16"}</definedName>
    <definedName name="_____________________PA3" localSheetId="2" hidden="1">{"'Sheet1'!$L$16"}</definedName>
    <definedName name="_____________________PA3" hidden="1">{"'Sheet1'!$L$16"}</definedName>
    <definedName name="_____________________SCL4" localSheetId="11" hidden="1">{"'Sheet1'!$L$16"}</definedName>
    <definedName name="_____________________SCL4" localSheetId="1" hidden="1">{"'Sheet1'!$L$16"}</definedName>
    <definedName name="_____________________SCL4" localSheetId="15" hidden="1">{"'Sheet1'!$L$16"}</definedName>
    <definedName name="_____________________SCL4" localSheetId="2" hidden="1">{"'Sheet1'!$L$16"}</definedName>
    <definedName name="_____________________SCL4" hidden="1">{"'Sheet1'!$L$16"}</definedName>
    <definedName name="_____________________VT3" localSheetId="11" hidden="1">{"'Sheet1'!$L$16"}</definedName>
    <definedName name="_____________________VT3" localSheetId="1" hidden="1">{"'Sheet1'!$L$16"}</definedName>
    <definedName name="_____________________VT3" localSheetId="15" hidden="1">{"'Sheet1'!$L$16"}</definedName>
    <definedName name="_____________________VT3" localSheetId="2" hidden="1">{"'Sheet1'!$L$16"}</definedName>
    <definedName name="_____________________VT3" hidden="1">{"'Sheet1'!$L$16"}</definedName>
    <definedName name="____________________a1" localSheetId="11" hidden="1">{"'Sheet1'!$L$16"}</definedName>
    <definedName name="____________________a1" localSheetId="1" hidden="1">{"'Sheet1'!$L$16"}</definedName>
    <definedName name="____________________a1" localSheetId="15" hidden="1">{"'Sheet1'!$L$16"}</definedName>
    <definedName name="____________________a1" localSheetId="6" hidden="1">{"'Sheet1'!$L$16"}</definedName>
    <definedName name="____________________a1" localSheetId="2" hidden="1">{"'Sheet1'!$L$16"}</definedName>
    <definedName name="____________________a1" hidden="1">{"'Sheet1'!$L$16"}</definedName>
    <definedName name="_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G12" localSheetId="11" hidden="1">{"'Sheet1'!$L$16"}</definedName>
    <definedName name="____________________BG12" localSheetId="1" hidden="1">{"'Sheet1'!$L$16"}</definedName>
    <definedName name="____________________BG12" localSheetId="15" hidden="1">{"'Sheet1'!$L$16"}</definedName>
    <definedName name="____________________BG12" localSheetId="6" hidden="1">{"'Sheet1'!$L$16"}</definedName>
    <definedName name="____________________BG12" localSheetId="2" hidden="1">{"'Sheet1'!$L$16"}</definedName>
    <definedName name="____________________BG12" hidden="1">{"'Sheet1'!$L$16"}</definedName>
    <definedName name="____________________CN1" localSheetId="11" hidden="1">{"'Sheet1'!$L$16"}</definedName>
    <definedName name="____________________CN1" localSheetId="1" hidden="1">{"'Sheet1'!$L$16"}</definedName>
    <definedName name="____________________CN1" localSheetId="15" hidden="1">{"'Sheet1'!$L$16"}</definedName>
    <definedName name="____________________CN1" localSheetId="6" hidden="1">{"'Sheet1'!$L$16"}</definedName>
    <definedName name="____________________CN1" localSheetId="2" hidden="1">{"'Sheet1'!$L$16"}</definedName>
    <definedName name="____________________CN1" hidden="1">{"'Sheet1'!$L$16"}</definedName>
    <definedName name="____________________Goi8" localSheetId="11" hidden="1">{"'Sheet1'!$L$16"}</definedName>
    <definedName name="____________________Goi8" localSheetId="1" hidden="1">{"'Sheet1'!$L$16"}</definedName>
    <definedName name="____________________Goi8" localSheetId="15" hidden="1">{"'Sheet1'!$L$16"}</definedName>
    <definedName name="____________________Goi8" localSheetId="2" hidden="1">{"'Sheet1'!$L$16"}</definedName>
    <definedName name="____________________Goi8" hidden="1">{"'Sheet1'!$L$16"}</definedName>
    <definedName name="____________________m4" localSheetId="11" hidden="1">{"'Sheet1'!$L$16"}</definedName>
    <definedName name="____________________m4" localSheetId="1" hidden="1">{"'Sheet1'!$L$16"}</definedName>
    <definedName name="____________________m4" localSheetId="15" hidden="1">{"'Sheet1'!$L$16"}</definedName>
    <definedName name="____________________m4" localSheetId="2" hidden="1">{"'Sheet1'!$L$16"}</definedName>
    <definedName name="____________________m4" hidden="1">{"'Sheet1'!$L$16"}</definedName>
    <definedName name="____________________NSO2" localSheetId="11" hidden="1">{"'Sheet1'!$L$16"}</definedName>
    <definedName name="____________________NSO2" localSheetId="1" hidden="1">{"'Sheet1'!$L$16"}</definedName>
    <definedName name="____________________NSO2" localSheetId="15" hidden="1">{"'Sheet1'!$L$16"}</definedName>
    <definedName name="____________________NSO2" localSheetId="2" hidden="1">{"'Sheet1'!$L$16"}</definedName>
    <definedName name="____________________NSO2" hidden="1">{"'Sheet1'!$L$16"}</definedName>
    <definedName name="____________________SCL4" localSheetId="11" hidden="1">{"'Sheet1'!$L$16"}</definedName>
    <definedName name="____________________SCL4" localSheetId="1" hidden="1">{"'Sheet1'!$L$16"}</definedName>
    <definedName name="____________________SCL4" localSheetId="15" hidden="1">{"'Sheet1'!$L$16"}</definedName>
    <definedName name="____________________SCL4" localSheetId="2" hidden="1">{"'Sheet1'!$L$16"}</definedName>
    <definedName name="____________________SCL4" hidden="1">{"'Sheet1'!$L$16"}</definedName>
    <definedName name="____________________tt3" localSheetId="11" hidden="1">{"'Sheet1'!$L$16"}</definedName>
    <definedName name="____________________tt3" localSheetId="1" hidden="1">{"'Sheet1'!$L$16"}</definedName>
    <definedName name="____________________tt3" localSheetId="15" hidden="1">{"'Sheet1'!$L$16"}</definedName>
    <definedName name="____________________tt3" localSheetId="2" hidden="1">{"'Sheet1'!$L$16"}</definedName>
    <definedName name="____________________tt3" hidden="1">{"'Sheet1'!$L$16"}</definedName>
    <definedName name="____________________VT3" localSheetId="11" hidden="1">{"'Sheet1'!$L$16"}</definedName>
    <definedName name="____________________VT3" localSheetId="1" hidden="1">{"'Sheet1'!$L$16"}</definedName>
    <definedName name="____________________VT3" localSheetId="15" hidden="1">{"'Sheet1'!$L$16"}</definedName>
    <definedName name="____________________VT3" localSheetId="2" hidden="1">{"'Sheet1'!$L$16"}</definedName>
    <definedName name="____________________VT3" hidden="1">{"'Sheet1'!$L$16"}</definedName>
    <definedName name="____________________xlfn.BAHTTEXT" hidden="1">#NAME?</definedName>
    <definedName name="___________________a1" localSheetId="11" hidden="1">{"'Sheet1'!$L$16"}</definedName>
    <definedName name="___________________a1" localSheetId="1" hidden="1">{"'Sheet1'!$L$16"}</definedName>
    <definedName name="___________________a1" localSheetId="15" hidden="1">{"'Sheet1'!$L$16"}</definedName>
    <definedName name="___________________a1" localSheetId="6" hidden="1">{"'Sheet1'!$L$16"}</definedName>
    <definedName name="___________________a1" localSheetId="2" hidden="1">{"'Sheet1'!$L$16"}</definedName>
    <definedName name="___________________a1" hidden="1">{"'Sheet1'!$L$16"}</definedName>
    <definedName name="_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G12" localSheetId="11" hidden="1">{"'Sheet1'!$L$16"}</definedName>
    <definedName name="___________________BG12" localSheetId="1" hidden="1">{"'Sheet1'!$L$16"}</definedName>
    <definedName name="___________________BG12" localSheetId="15" hidden="1">{"'Sheet1'!$L$16"}</definedName>
    <definedName name="___________________BG12" localSheetId="6" hidden="1">{"'Sheet1'!$L$16"}</definedName>
    <definedName name="___________________BG12" localSheetId="2" hidden="1">{"'Sheet1'!$L$16"}</definedName>
    <definedName name="___________________BG12" hidden="1">{"'Sheet1'!$L$16"}</definedName>
    <definedName name="___________________CN1" localSheetId="11" hidden="1">{"'Sheet1'!$L$16"}</definedName>
    <definedName name="___________________CN1" localSheetId="1" hidden="1">{"'Sheet1'!$L$16"}</definedName>
    <definedName name="___________________CN1" localSheetId="15" hidden="1">{"'Sheet1'!$L$16"}</definedName>
    <definedName name="___________________CN1" localSheetId="6" hidden="1">{"'Sheet1'!$L$16"}</definedName>
    <definedName name="___________________CN1" localSheetId="2" hidden="1">{"'Sheet1'!$L$16"}</definedName>
    <definedName name="___________________CN1" hidden="1">{"'Sheet1'!$L$16"}</definedName>
    <definedName name="___________________Goi8" localSheetId="11" hidden="1">{"'Sheet1'!$L$16"}</definedName>
    <definedName name="___________________Goi8" localSheetId="1" hidden="1">{"'Sheet1'!$L$16"}</definedName>
    <definedName name="___________________Goi8" localSheetId="15" hidden="1">{"'Sheet1'!$L$16"}</definedName>
    <definedName name="___________________Goi8" localSheetId="2" hidden="1">{"'Sheet1'!$L$16"}</definedName>
    <definedName name="___________________Goi8" hidden="1">{"'Sheet1'!$L$16"}</definedName>
    <definedName name="___________________m4" localSheetId="11" hidden="1">{"'Sheet1'!$L$16"}</definedName>
    <definedName name="___________________m4" localSheetId="1" hidden="1">{"'Sheet1'!$L$16"}</definedName>
    <definedName name="___________________m4" localSheetId="15" hidden="1">{"'Sheet1'!$L$16"}</definedName>
    <definedName name="___________________m4" localSheetId="2" hidden="1">{"'Sheet1'!$L$16"}</definedName>
    <definedName name="___________________m4" hidden="1">{"'Sheet1'!$L$16"}</definedName>
    <definedName name="___________________NSO2" localSheetId="11" hidden="1">{"'Sheet1'!$L$16"}</definedName>
    <definedName name="___________________NSO2" localSheetId="1" hidden="1">{"'Sheet1'!$L$16"}</definedName>
    <definedName name="___________________NSO2" localSheetId="15" hidden="1">{"'Sheet1'!$L$16"}</definedName>
    <definedName name="___________________NSO2" localSheetId="2" hidden="1">{"'Sheet1'!$L$16"}</definedName>
    <definedName name="___________________NSO2" hidden="1">{"'Sheet1'!$L$16"}</definedName>
    <definedName name="___________________PA3" localSheetId="11" hidden="1">{"'Sheet1'!$L$16"}</definedName>
    <definedName name="___________________PA3" localSheetId="1" hidden="1">{"'Sheet1'!$L$16"}</definedName>
    <definedName name="___________________PA3" localSheetId="15" hidden="1">{"'Sheet1'!$L$16"}</definedName>
    <definedName name="___________________PA3" localSheetId="6" hidden="1">{"'Sheet1'!$L$16"}</definedName>
    <definedName name="___________________PA3" localSheetId="2" hidden="1">{"'Sheet1'!$L$16"}</definedName>
    <definedName name="___________________PA3" hidden="1">{"'Sheet1'!$L$16"}</definedName>
    <definedName name="___________________SCL4" localSheetId="11" hidden="1">{"'Sheet1'!$L$16"}</definedName>
    <definedName name="___________________SCL4" localSheetId="1" hidden="1">{"'Sheet1'!$L$16"}</definedName>
    <definedName name="___________________SCL4" localSheetId="15" hidden="1">{"'Sheet1'!$L$16"}</definedName>
    <definedName name="___________________SCL4" localSheetId="2" hidden="1">{"'Sheet1'!$L$16"}</definedName>
    <definedName name="___________________SCL4" hidden="1">{"'Sheet1'!$L$16"}</definedName>
    <definedName name="___________________TH1" localSheetId="11" hidden="1">{"'Sheet1'!$L$16"}</definedName>
    <definedName name="___________________TH1" localSheetId="1" hidden="1">{"'Sheet1'!$L$16"}</definedName>
    <definedName name="___________________TH1" localSheetId="15" hidden="1">{"'Sheet1'!$L$16"}</definedName>
    <definedName name="___________________TH1" localSheetId="2" hidden="1">{"'Sheet1'!$L$16"}</definedName>
    <definedName name="___________________TH1" hidden="1">{"'Sheet1'!$L$16"}</definedName>
    <definedName name="___________________VT3" localSheetId="11" hidden="1">{"'Sheet1'!$L$16"}</definedName>
    <definedName name="___________________VT3" localSheetId="1" hidden="1">{"'Sheet1'!$L$16"}</definedName>
    <definedName name="___________________VT3" localSheetId="15" hidden="1">{"'Sheet1'!$L$16"}</definedName>
    <definedName name="___________________VT3" localSheetId="2" hidden="1">{"'Sheet1'!$L$16"}</definedName>
    <definedName name="___________________VT3" hidden="1">{"'Sheet1'!$L$16"}</definedName>
    <definedName name="___________________xlfn.BAHTTEXT" hidden="1">#NAME?</definedName>
    <definedName name="__________________a1" localSheetId="11" hidden="1">{"'Sheet1'!$L$16"}</definedName>
    <definedName name="__________________a1" localSheetId="1" hidden="1">{"'Sheet1'!$L$16"}</definedName>
    <definedName name="__________________a1" localSheetId="15" hidden="1">{"'Sheet1'!$L$16"}</definedName>
    <definedName name="__________________a1" localSheetId="6" hidden="1">{"'Sheet1'!$L$16"}</definedName>
    <definedName name="__________________a1" localSheetId="2" hidden="1">{"'Sheet1'!$L$16"}</definedName>
    <definedName name="__________________a1" hidden="1">{"'Sheet1'!$L$16"}</definedName>
    <definedName name="_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G12" localSheetId="11" hidden="1">{"'Sheet1'!$L$16"}</definedName>
    <definedName name="__________________BG12" localSheetId="1" hidden="1">{"'Sheet1'!$L$16"}</definedName>
    <definedName name="__________________BG12" localSheetId="15" hidden="1">{"'Sheet1'!$L$16"}</definedName>
    <definedName name="__________________BG12" localSheetId="6" hidden="1">{"'Sheet1'!$L$16"}</definedName>
    <definedName name="__________________BG12" localSheetId="2" hidden="1">{"'Sheet1'!$L$16"}</definedName>
    <definedName name="__________________BG12" hidden="1">{"'Sheet1'!$L$16"}</definedName>
    <definedName name="__________________CN1" localSheetId="11" hidden="1">{"'Sheet1'!$L$16"}</definedName>
    <definedName name="__________________CN1" localSheetId="1" hidden="1">{"'Sheet1'!$L$16"}</definedName>
    <definedName name="__________________CN1" localSheetId="15" hidden="1">{"'Sheet1'!$L$16"}</definedName>
    <definedName name="__________________CN1" localSheetId="6" hidden="1">{"'Sheet1'!$L$16"}</definedName>
    <definedName name="__________________CN1" localSheetId="2" hidden="1">{"'Sheet1'!$L$16"}</definedName>
    <definedName name="__________________CN1" hidden="1">{"'Sheet1'!$L$16"}</definedName>
    <definedName name="__________________DT10" localSheetId="11" hidden="1">{"'Sheet1'!$L$16"}</definedName>
    <definedName name="__________________DT10" localSheetId="1" hidden="1">{"'Sheet1'!$L$16"}</definedName>
    <definedName name="__________________DT10" localSheetId="15" hidden="1">{"'Sheet1'!$L$16"}</definedName>
    <definedName name="__________________DT10" localSheetId="2" hidden="1">{"'Sheet1'!$L$16"}</definedName>
    <definedName name="__________________DT10" hidden="1">{"'Sheet1'!$L$16"}</definedName>
    <definedName name="__________________Goi8" localSheetId="11" hidden="1">{"'Sheet1'!$L$16"}</definedName>
    <definedName name="__________________Goi8" localSheetId="1" hidden="1">{"'Sheet1'!$L$16"}</definedName>
    <definedName name="__________________Goi8" localSheetId="15" hidden="1">{"'Sheet1'!$L$16"}</definedName>
    <definedName name="__________________Goi8" localSheetId="2" hidden="1">{"'Sheet1'!$L$16"}</definedName>
    <definedName name="__________________Goi8" hidden="1">{"'Sheet1'!$L$16"}</definedName>
    <definedName name="__________________h1" localSheetId="11" hidden="1">{"'Sheet1'!$L$16"}</definedName>
    <definedName name="__________________h1" localSheetId="1" hidden="1">{"'Sheet1'!$L$16"}</definedName>
    <definedName name="__________________h1" localSheetId="15" hidden="1">{"'Sheet1'!$L$16"}</definedName>
    <definedName name="__________________h1" localSheetId="2" hidden="1">{"'Sheet1'!$L$16"}</definedName>
    <definedName name="__________________h1" hidden="1">{"'Sheet1'!$L$16"}</definedName>
    <definedName name="__________________hu1" localSheetId="11" hidden="1">{"'Sheet1'!$L$16"}</definedName>
    <definedName name="__________________hu1" localSheetId="1" hidden="1">{"'Sheet1'!$L$16"}</definedName>
    <definedName name="__________________hu1" localSheetId="15" hidden="1">{"'Sheet1'!$L$16"}</definedName>
    <definedName name="__________________hu1" localSheetId="2" hidden="1">{"'Sheet1'!$L$16"}</definedName>
    <definedName name="__________________hu1" hidden="1">{"'Sheet1'!$L$16"}</definedName>
    <definedName name="__________________hu2" localSheetId="11" hidden="1">{"'Sheet1'!$L$16"}</definedName>
    <definedName name="__________________hu2" localSheetId="1" hidden="1">{"'Sheet1'!$L$16"}</definedName>
    <definedName name="__________________hu2" localSheetId="15" hidden="1">{"'Sheet1'!$L$16"}</definedName>
    <definedName name="__________________hu2" localSheetId="2" hidden="1">{"'Sheet1'!$L$16"}</definedName>
    <definedName name="__________________hu2" hidden="1">{"'Sheet1'!$L$16"}</definedName>
    <definedName name="__________________hu5" localSheetId="11" hidden="1">{"'Sheet1'!$L$16"}</definedName>
    <definedName name="__________________hu5" localSheetId="1" hidden="1">{"'Sheet1'!$L$16"}</definedName>
    <definedName name="__________________hu5" localSheetId="15" hidden="1">{"'Sheet1'!$L$16"}</definedName>
    <definedName name="__________________hu5" localSheetId="2" hidden="1">{"'Sheet1'!$L$16"}</definedName>
    <definedName name="__________________hu5" hidden="1">{"'Sheet1'!$L$16"}</definedName>
    <definedName name="__________________hu6" localSheetId="11" hidden="1">{"'Sheet1'!$L$16"}</definedName>
    <definedName name="__________________hu6" localSheetId="1" hidden="1">{"'Sheet1'!$L$16"}</definedName>
    <definedName name="__________________hu6" localSheetId="15" hidden="1">{"'Sheet1'!$L$16"}</definedName>
    <definedName name="__________________hu6" localSheetId="2" hidden="1">{"'Sheet1'!$L$16"}</definedName>
    <definedName name="__________________hu6" hidden="1">{"'Sheet1'!$L$16"}</definedName>
    <definedName name="__________________hu7" localSheetId="11" hidden="1">{"'Sheet1'!$L$16"}</definedName>
    <definedName name="__________________hu7" localSheetId="1" hidden="1">{"'Sheet1'!$L$16"}</definedName>
    <definedName name="__________________hu7" localSheetId="15" hidden="1">{"'Sheet1'!$L$16"}</definedName>
    <definedName name="__________________hu7" localSheetId="2" hidden="1">{"'Sheet1'!$L$16"}</definedName>
    <definedName name="__________________hu7" hidden="1">{"'Sheet1'!$L$16"}</definedName>
    <definedName name="__________________huy1" localSheetId="11" hidden="1">{"'Sheet1'!$L$16"}</definedName>
    <definedName name="__________________huy1" localSheetId="1" hidden="1">{"'Sheet1'!$L$16"}</definedName>
    <definedName name="__________________huy1" localSheetId="15" hidden="1">{"'Sheet1'!$L$16"}</definedName>
    <definedName name="__________________huy1" localSheetId="2" hidden="1">{"'Sheet1'!$L$16"}</definedName>
    <definedName name="__________________huy1" hidden="1">{"'Sheet1'!$L$16"}</definedName>
    <definedName name="__________________LAN3" localSheetId="11" hidden="1">{"'Sheet1'!$L$16"}</definedName>
    <definedName name="__________________LAN3" localSheetId="1" hidden="1">{"'Sheet1'!$L$16"}</definedName>
    <definedName name="__________________LAN3" localSheetId="15" hidden="1">{"'Sheet1'!$L$16"}</definedName>
    <definedName name="__________________LAN3" localSheetId="2" hidden="1">{"'Sheet1'!$L$16"}</definedName>
    <definedName name="__________________LAN3" hidden="1">{"'Sheet1'!$L$16"}</definedName>
    <definedName name="__________________m4" localSheetId="11" hidden="1">{"'Sheet1'!$L$16"}</definedName>
    <definedName name="__________________m4" localSheetId="1" hidden="1">{"'Sheet1'!$L$16"}</definedName>
    <definedName name="__________________m4" localSheetId="15" hidden="1">{"'Sheet1'!$L$16"}</definedName>
    <definedName name="__________________m4" localSheetId="2" hidden="1">{"'Sheet1'!$L$16"}</definedName>
    <definedName name="__________________m4" hidden="1">{"'Sheet1'!$L$16"}</definedName>
    <definedName name="__________________NSO2" localSheetId="11" hidden="1">{"'Sheet1'!$L$16"}</definedName>
    <definedName name="__________________NSO2" localSheetId="1" hidden="1">{"'Sheet1'!$L$16"}</definedName>
    <definedName name="__________________NSO2" localSheetId="15" hidden="1">{"'Sheet1'!$L$16"}</definedName>
    <definedName name="__________________NSO2" localSheetId="2" hidden="1">{"'Sheet1'!$L$16"}</definedName>
    <definedName name="__________________NSO2" hidden="1">{"'Sheet1'!$L$16"}</definedName>
    <definedName name="__________________PA3" localSheetId="11" hidden="1">{"'Sheet1'!$L$16"}</definedName>
    <definedName name="__________________PA3" localSheetId="1" hidden="1">{"'Sheet1'!$L$16"}</definedName>
    <definedName name="__________________PA3" localSheetId="15" hidden="1">{"'Sheet1'!$L$16"}</definedName>
    <definedName name="__________________PA3" localSheetId="6" hidden="1">{"'Sheet1'!$L$16"}</definedName>
    <definedName name="__________________PA3" localSheetId="2" hidden="1">{"'Sheet1'!$L$16"}</definedName>
    <definedName name="__________________PA3" hidden="1">{"'Sheet1'!$L$16"}</definedName>
    <definedName name="__________________SCL4" localSheetId="11" hidden="1">{"'Sheet1'!$L$16"}</definedName>
    <definedName name="__________________SCL4" localSheetId="1" hidden="1">{"'Sheet1'!$L$16"}</definedName>
    <definedName name="__________________SCL4" localSheetId="15" hidden="1">{"'Sheet1'!$L$16"}</definedName>
    <definedName name="__________________SCL4" localSheetId="2" hidden="1">{"'Sheet1'!$L$16"}</definedName>
    <definedName name="__________________SCL4" hidden="1">{"'Sheet1'!$L$16"}</definedName>
    <definedName name="__________________T10" localSheetId="11" hidden="1">{"'Sheet1'!$L$16"}</definedName>
    <definedName name="__________________T10" localSheetId="1" hidden="1">{"'Sheet1'!$L$16"}</definedName>
    <definedName name="__________________T10" localSheetId="15" hidden="1">{"'Sheet1'!$L$16"}</definedName>
    <definedName name="__________________T10" localSheetId="2" hidden="1">{"'Sheet1'!$L$16"}</definedName>
    <definedName name="__________________T10" hidden="1">{"'Sheet1'!$L$16"}</definedName>
    <definedName name="__________________TH1" localSheetId="11" hidden="1">{"'Sheet1'!$L$16"}</definedName>
    <definedName name="__________________TH1" localSheetId="1" hidden="1">{"'Sheet1'!$L$16"}</definedName>
    <definedName name="__________________TH1" localSheetId="15" hidden="1">{"'Sheet1'!$L$16"}</definedName>
    <definedName name="__________________TH1" localSheetId="2" hidden="1">{"'Sheet1'!$L$16"}</definedName>
    <definedName name="__________________TH1" hidden="1">{"'Sheet1'!$L$16"}</definedName>
    <definedName name="__________________TM2" localSheetId="11" hidden="1">{"'Sheet1'!$L$16"}</definedName>
    <definedName name="__________________TM2" localSheetId="1" hidden="1">{"'Sheet1'!$L$16"}</definedName>
    <definedName name="__________________TM2" localSheetId="15" hidden="1">{"'Sheet1'!$L$16"}</definedName>
    <definedName name="__________________TM2" localSheetId="2" hidden="1">{"'Sheet1'!$L$16"}</definedName>
    <definedName name="__________________TM2" hidden="1">{"'Sheet1'!$L$16"}</definedName>
    <definedName name="__________________tt3" localSheetId="11" hidden="1">{"'Sheet1'!$L$16"}</definedName>
    <definedName name="__________________tt3" localSheetId="1" hidden="1">{"'Sheet1'!$L$16"}</definedName>
    <definedName name="__________________tt3" localSheetId="15" hidden="1">{"'Sheet1'!$L$16"}</definedName>
    <definedName name="__________________tt3" localSheetId="2" hidden="1">{"'Sheet1'!$L$16"}</definedName>
    <definedName name="__________________tt3" hidden="1">{"'Sheet1'!$L$16"}</definedName>
    <definedName name="__________________VT3" localSheetId="11" hidden="1">{"'Sheet1'!$L$16"}</definedName>
    <definedName name="__________________VT3" localSheetId="1" hidden="1">{"'Sheet1'!$L$16"}</definedName>
    <definedName name="__________________VT3" localSheetId="15" hidden="1">{"'Sheet1'!$L$16"}</definedName>
    <definedName name="__________________VT3" localSheetId="2" hidden="1">{"'Sheet1'!$L$16"}</definedName>
    <definedName name="__________________VT3" hidden="1">{"'Sheet1'!$L$16"}</definedName>
    <definedName name="__________________xlfn.BAHTTEXT" hidden="1">#NAME?</definedName>
    <definedName name="_________________a1" localSheetId="11" hidden="1">{"'Sheet1'!$L$16"}</definedName>
    <definedName name="_________________a1" localSheetId="1" hidden="1">{"'Sheet1'!$L$16"}</definedName>
    <definedName name="_________________a1" localSheetId="15" hidden="1">{"'Sheet1'!$L$16"}</definedName>
    <definedName name="_________________a1" localSheetId="6" hidden="1">{"'Sheet1'!$L$16"}</definedName>
    <definedName name="_________________a1" localSheetId="2" hidden="1">{"'Sheet1'!$L$16"}</definedName>
    <definedName name="_________________a1" hidden="1">{"'Sheet1'!$L$16"}</definedName>
    <definedName name="_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localSheetId="11" hidden="1">{"'Sheet1'!$L$16"}</definedName>
    <definedName name="_________________BG12" localSheetId="1" hidden="1">{"'Sheet1'!$L$16"}</definedName>
    <definedName name="_________________BG12" localSheetId="15" hidden="1">{"'Sheet1'!$L$16"}</definedName>
    <definedName name="_________________BG12" localSheetId="6" hidden="1">{"'Sheet1'!$L$16"}</definedName>
    <definedName name="_________________BG12" localSheetId="2" hidden="1">{"'Sheet1'!$L$16"}</definedName>
    <definedName name="_________________BG12" hidden="1">{"'Sheet1'!$L$16"}</definedName>
    <definedName name="_________________CN1" localSheetId="11" hidden="1">{"'Sheet1'!$L$16"}</definedName>
    <definedName name="_________________CN1" localSheetId="1" hidden="1">{"'Sheet1'!$L$16"}</definedName>
    <definedName name="_________________CN1" localSheetId="15" hidden="1">{"'Sheet1'!$L$16"}</definedName>
    <definedName name="_________________CN1" localSheetId="6" hidden="1">{"'Sheet1'!$L$16"}</definedName>
    <definedName name="_________________CN1" localSheetId="2" hidden="1">{"'Sheet1'!$L$16"}</definedName>
    <definedName name="_________________CN1" hidden="1">{"'Sheet1'!$L$16"}</definedName>
    <definedName name="_________________DT10" localSheetId="11" hidden="1">{"'Sheet1'!$L$16"}</definedName>
    <definedName name="_________________DT10" localSheetId="1" hidden="1">{"'Sheet1'!$L$16"}</definedName>
    <definedName name="_________________DT10" localSheetId="15" hidden="1">{"'Sheet1'!$L$16"}</definedName>
    <definedName name="_________________DT10" localSheetId="2" hidden="1">{"'Sheet1'!$L$16"}</definedName>
    <definedName name="_________________DT10" hidden="1">{"'Sheet1'!$L$16"}</definedName>
    <definedName name="_________________Goi8" localSheetId="11" hidden="1">{"'Sheet1'!$L$16"}</definedName>
    <definedName name="_________________Goi8" localSheetId="1" hidden="1">{"'Sheet1'!$L$16"}</definedName>
    <definedName name="_________________Goi8" localSheetId="15" hidden="1">{"'Sheet1'!$L$16"}</definedName>
    <definedName name="_________________Goi8" localSheetId="2" hidden="1">{"'Sheet1'!$L$16"}</definedName>
    <definedName name="_________________Goi8" hidden="1">{"'Sheet1'!$L$16"}</definedName>
    <definedName name="_________________h1" localSheetId="11" hidden="1">{"'Sheet1'!$L$16"}</definedName>
    <definedName name="_________________h1" localSheetId="1" hidden="1">{"'Sheet1'!$L$16"}</definedName>
    <definedName name="_________________h1" localSheetId="15" hidden="1">{"'Sheet1'!$L$16"}</definedName>
    <definedName name="_________________h1" localSheetId="2" hidden="1">{"'Sheet1'!$L$16"}</definedName>
    <definedName name="_________________h1" hidden="1">{"'Sheet1'!$L$16"}</definedName>
    <definedName name="_________________hu1" localSheetId="11" hidden="1">{"'Sheet1'!$L$16"}</definedName>
    <definedName name="_________________hu1" localSheetId="1" hidden="1">{"'Sheet1'!$L$16"}</definedName>
    <definedName name="_________________hu1" localSheetId="15" hidden="1">{"'Sheet1'!$L$16"}</definedName>
    <definedName name="_________________hu1" localSheetId="2" hidden="1">{"'Sheet1'!$L$16"}</definedName>
    <definedName name="_________________hu1" hidden="1">{"'Sheet1'!$L$16"}</definedName>
    <definedName name="_________________hu2" localSheetId="11" hidden="1">{"'Sheet1'!$L$16"}</definedName>
    <definedName name="_________________hu2" localSheetId="1" hidden="1">{"'Sheet1'!$L$16"}</definedName>
    <definedName name="_________________hu2" localSheetId="15" hidden="1">{"'Sheet1'!$L$16"}</definedName>
    <definedName name="_________________hu2" localSheetId="2" hidden="1">{"'Sheet1'!$L$16"}</definedName>
    <definedName name="_________________hu2" hidden="1">{"'Sheet1'!$L$16"}</definedName>
    <definedName name="_________________hu5" localSheetId="11" hidden="1">{"'Sheet1'!$L$16"}</definedName>
    <definedName name="_________________hu5" localSheetId="1" hidden="1">{"'Sheet1'!$L$16"}</definedName>
    <definedName name="_________________hu5" localSheetId="15" hidden="1">{"'Sheet1'!$L$16"}</definedName>
    <definedName name="_________________hu5" localSheetId="2" hidden="1">{"'Sheet1'!$L$16"}</definedName>
    <definedName name="_________________hu5" hidden="1">{"'Sheet1'!$L$16"}</definedName>
    <definedName name="_________________hu6" localSheetId="11" hidden="1">{"'Sheet1'!$L$16"}</definedName>
    <definedName name="_________________hu6" localSheetId="1" hidden="1">{"'Sheet1'!$L$16"}</definedName>
    <definedName name="_________________hu6" localSheetId="15" hidden="1">{"'Sheet1'!$L$16"}</definedName>
    <definedName name="_________________hu6" localSheetId="2" hidden="1">{"'Sheet1'!$L$16"}</definedName>
    <definedName name="_________________hu6" hidden="1">{"'Sheet1'!$L$16"}</definedName>
    <definedName name="_________________hu7" localSheetId="11" hidden="1">{"'Sheet1'!$L$16"}</definedName>
    <definedName name="_________________hu7" localSheetId="1" hidden="1">{"'Sheet1'!$L$16"}</definedName>
    <definedName name="_________________hu7" localSheetId="15" hidden="1">{"'Sheet1'!$L$16"}</definedName>
    <definedName name="_________________hu7" localSheetId="2" hidden="1">{"'Sheet1'!$L$16"}</definedName>
    <definedName name="_________________hu7" hidden="1">{"'Sheet1'!$L$16"}</definedName>
    <definedName name="_________________huy1" localSheetId="11" hidden="1">{"'Sheet1'!$L$16"}</definedName>
    <definedName name="_________________huy1" localSheetId="1" hidden="1">{"'Sheet1'!$L$16"}</definedName>
    <definedName name="_________________huy1" localSheetId="15" hidden="1">{"'Sheet1'!$L$16"}</definedName>
    <definedName name="_________________huy1" localSheetId="2" hidden="1">{"'Sheet1'!$L$16"}</definedName>
    <definedName name="_________________huy1" hidden="1">{"'Sheet1'!$L$16"}</definedName>
    <definedName name="_________________Lan1" localSheetId="11" hidden="1">{"'Sheet1'!$L$16"}</definedName>
    <definedName name="_________________Lan1" localSheetId="1" hidden="1">{"'Sheet1'!$L$16"}</definedName>
    <definedName name="_________________Lan1" localSheetId="15" hidden="1">{"'Sheet1'!$L$16"}</definedName>
    <definedName name="_________________Lan1" localSheetId="2" hidden="1">{"'Sheet1'!$L$16"}</definedName>
    <definedName name="_________________Lan1" hidden="1">{"'Sheet1'!$L$16"}</definedName>
    <definedName name="_________________LAN3" localSheetId="11" hidden="1">{"'Sheet1'!$L$16"}</definedName>
    <definedName name="_________________LAN3" localSheetId="1" hidden="1">{"'Sheet1'!$L$16"}</definedName>
    <definedName name="_________________LAN3" localSheetId="15" hidden="1">{"'Sheet1'!$L$16"}</definedName>
    <definedName name="_________________LAN3" localSheetId="2" hidden="1">{"'Sheet1'!$L$16"}</definedName>
    <definedName name="_________________LAN3" hidden="1">{"'Sheet1'!$L$16"}</definedName>
    <definedName name="_________________m4" localSheetId="11" hidden="1">{"'Sheet1'!$L$16"}</definedName>
    <definedName name="_________________m4" localSheetId="1" hidden="1">{"'Sheet1'!$L$16"}</definedName>
    <definedName name="_________________m4" localSheetId="15" hidden="1">{"'Sheet1'!$L$16"}</definedName>
    <definedName name="_________________m4" localSheetId="2" hidden="1">{"'Sheet1'!$L$16"}</definedName>
    <definedName name="_________________m4" hidden="1">{"'Sheet1'!$L$16"}</definedName>
    <definedName name="_________________NSO2" localSheetId="11" hidden="1">{"'Sheet1'!$L$16"}</definedName>
    <definedName name="_________________NSO2" localSheetId="1" hidden="1">{"'Sheet1'!$L$16"}</definedName>
    <definedName name="_________________NSO2" localSheetId="15" hidden="1">{"'Sheet1'!$L$16"}</definedName>
    <definedName name="_________________NSO2" localSheetId="2" hidden="1">{"'Sheet1'!$L$16"}</definedName>
    <definedName name="_________________NSO2" hidden="1">{"'Sheet1'!$L$16"}</definedName>
    <definedName name="_________________PA3" localSheetId="11" hidden="1">{"'Sheet1'!$L$16"}</definedName>
    <definedName name="_________________PA3" localSheetId="1" hidden="1">{"'Sheet1'!$L$16"}</definedName>
    <definedName name="_________________PA3" localSheetId="15" hidden="1">{"'Sheet1'!$L$16"}</definedName>
    <definedName name="_________________PA3" localSheetId="6" hidden="1">{"'Sheet1'!$L$16"}</definedName>
    <definedName name="_________________PA3" localSheetId="2" hidden="1">{"'Sheet1'!$L$16"}</definedName>
    <definedName name="_________________PA3" hidden="1">{"'Sheet1'!$L$16"}</definedName>
    <definedName name="_________________SCL4" localSheetId="11" hidden="1">{"'Sheet1'!$L$16"}</definedName>
    <definedName name="_________________SCL4" localSheetId="1" hidden="1">{"'Sheet1'!$L$16"}</definedName>
    <definedName name="_________________SCL4" localSheetId="15" hidden="1">{"'Sheet1'!$L$16"}</definedName>
    <definedName name="_________________SCL4" localSheetId="2" hidden="1">{"'Sheet1'!$L$16"}</definedName>
    <definedName name="_________________SCL4" hidden="1">{"'Sheet1'!$L$16"}</definedName>
    <definedName name="_________________T10" localSheetId="11" hidden="1">{"'Sheet1'!$L$16"}</definedName>
    <definedName name="_________________T10" localSheetId="1" hidden="1">{"'Sheet1'!$L$16"}</definedName>
    <definedName name="_________________T10" localSheetId="15" hidden="1">{"'Sheet1'!$L$16"}</definedName>
    <definedName name="_________________T10" localSheetId="2" hidden="1">{"'Sheet1'!$L$16"}</definedName>
    <definedName name="_________________T10" hidden="1">{"'Sheet1'!$L$16"}</definedName>
    <definedName name="_________________TH1" localSheetId="11" hidden="1">{"'Sheet1'!$L$16"}</definedName>
    <definedName name="_________________TH1" localSheetId="1" hidden="1">{"'Sheet1'!$L$16"}</definedName>
    <definedName name="_________________TH1" localSheetId="15" hidden="1">{"'Sheet1'!$L$16"}</definedName>
    <definedName name="_________________TH1" localSheetId="2" hidden="1">{"'Sheet1'!$L$16"}</definedName>
    <definedName name="_________________TH1" hidden="1">{"'Sheet1'!$L$16"}</definedName>
    <definedName name="_________________TM2" localSheetId="11" hidden="1">{"'Sheet1'!$L$16"}</definedName>
    <definedName name="_________________TM2" localSheetId="1" hidden="1">{"'Sheet1'!$L$16"}</definedName>
    <definedName name="_________________TM2" localSheetId="15" hidden="1">{"'Sheet1'!$L$16"}</definedName>
    <definedName name="_________________TM2" localSheetId="2" hidden="1">{"'Sheet1'!$L$16"}</definedName>
    <definedName name="_________________TM2" hidden="1">{"'Sheet1'!$L$16"}</definedName>
    <definedName name="_________________VT3" localSheetId="11" hidden="1">{"'Sheet1'!$L$16"}</definedName>
    <definedName name="_________________VT3" localSheetId="1" hidden="1">{"'Sheet1'!$L$16"}</definedName>
    <definedName name="_________________VT3" localSheetId="15" hidden="1">{"'Sheet1'!$L$16"}</definedName>
    <definedName name="_________________VT3" localSheetId="2" hidden="1">{"'Sheet1'!$L$16"}</definedName>
    <definedName name="_________________VT3" hidden="1">{"'Sheet1'!$L$16"}</definedName>
    <definedName name="_________________xlfn.BAHTTEXT" hidden="1">#NAME?</definedName>
    <definedName name="________________a1" localSheetId="11" hidden="1">{"'Sheet1'!$L$16"}</definedName>
    <definedName name="________________a1" localSheetId="1" hidden="1">{"'Sheet1'!$L$16"}</definedName>
    <definedName name="________________a1" localSheetId="15" hidden="1">{"'Sheet1'!$L$16"}</definedName>
    <definedName name="________________a1" localSheetId="6" hidden="1">{"'Sheet1'!$L$16"}</definedName>
    <definedName name="________________a1" localSheetId="2" hidden="1">{"'Sheet1'!$L$16"}</definedName>
    <definedName name="________________a1" hidden="1">{"'Sheet1'!$L$16"}</definedName>
    <definedName name="_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localSheetId="11" hidden="1">{"'Sheet1'!$L$16"}</definedName>
    <definedName name="________________BG12" localSheetId="1" hidden="1">{"'Sheet1'!$L$16"}</definedName>
    <definedName name="________________BG12" localSheetId="15" hidden="1">{"'Sheet1'!$L$16"}</definedName>
    <definedName name="________________BG12" localSheetId="6" hidden="1">{"'Sheet1'!$L$16"}</definedName>
    <definedName name="________________BG12" localSheetId="2" hidden="1">{"'Sheet1'!$L$16"}</definedName>
    <definedName name="________________BG12" hidden="1">{"'Sheet1'!$L$16"}</definedName>
    <definedName name="________________CN1" localSheetId="11" hidden="1">{"'Sheet1'!$L$16"}</definedName>
    <definedName name="________________CN1" localSheetId="1" hidden="1">{"'Sheet1'!$L$16"}</definedName>
    <definedName name="________________CN1" localSheetId="15" hidden="1">{"'Sheet1'!$L$16"}</definedName>
    <definedName name="________________CN1" localSheetId="6" hidden="1">{"'Sheet1'!$L$16"}</definedName>
    <definedName name="________________CN1" localSheetId="2" hidden="1">{"'Sheet1'!$L$16"}</definedName>
    <definedName name="________________CN1" hidden="1">{"'Sheet1'!$L$16"}</definedName>
    <definedName name="________________DT10" localSheetId="11" hidden="1">{"'Sheet1'!$L$16"}</definedName>
    <definedName name="________________DT10" localSheetId="1" hidden="1">{"'Sheet1'!$L$16"}</definedName>
    <definedName name="________________DT10" localSheetId="15" hidden="1">{"'Sheet1'!$L$16"}</definedName>
    <definedName name="________________DT10" localSheetId="2" hidden="1">{"'Sheet1'!$L$16"}</definedName>
    <definedName name="________________DT10" hidden="1">{"'Sheet1'!$L$16"}</definedName>
    <definedName name="________________Goi8" localSheetId="11" hidden="1">{"'Sheet1'!$L$16"}</definedName>
    <definedName name="________________Goi8" localSheetId="1" hidden="1">{"'Sheet1'!$L$16"}</definedName>
    <definedName name="________________Goi8" localSheetId="15" hidden="1">{"'Sheet1'!$L$16"}</definedName>
    <definedName name="________________Goi8" localSheetId="2" hidden="1">{"'Sheet1'!$L$16"}</definedName>
    <definedName name="________________Goi8" hidden="1">{"'Sheet1'!$L$16"}</definedName>
    <definedName name="________________h1" localSheetId="11" hidden="1">{"'Sheet1'!$L$16"}</definedName>
    <definedName name="________________h1" localSheetId="1" hidden="1">{"'Sheet1'!$L$16"}</definedName>
    <definedName name="________________h1" localSheetId="15" hidden="1">{"'Sheet1'!$L$16"}</definedName>
    <definedName name="________________h1" localSheetId="2" hidden="1">{"'Sheet1'!$L$16"}</definedName>
    <definedName name="________________h1" hidden="1">{"'Sheet1'!$L$16"}</definedName>
    <definedName name="________________hu1" localSheetId="11" hidden="1">{"'Sheet1'!$L$16"}</definedName>
    <definedName name="________________hu1" localSheetId="1" hidden="1">{"'Sheet1'!$L$16"}</definedName>
    <definedName name="________________hu1" localSheetId="15" hidden="1">{"'Sheet1'!$L$16"}</definedName>
    <definedName name="________________hu1" localSheetId="2" hidden="1">{"'Sheet1'!$L$16"}</definedName>
    <definedName name="________________hu1" hidden="1">{"'Sheet1'!$L$16"}</definedName>
    <definedName name="________________hu2" localSheetId="11" hidden="1">{"'Sheet1'!$L$16"}</definedName>
    <definedName name="________________hu2" localSheetId="1" hidden="1">{"'Sheet1'!$L$16"}</definedName>
    <definedName name="________________hu2" localSheetId="15" hidden="1">{"'Sheet1'!$L$16"}</definedName>
    <definedName name="________________hu2" localSheetId="2" hidden="1">{"'Sheet1'!$L$16"}</definedName>
    <definedName name="________________hu2" hidden="1">{"'Sheet1'!$L$16"}</definedName>
    <definedName name="________________hu5" localSheetId="11" hidden="1">{"'Sheet1'!$L$16"}</definedName>
    <definedName name="________________hu5" localSheetId="1" hidden="1">{"'Sheet1'!$L$16"}</definedName>
    <definedName name="________________hu5" localSheetId="15" hidden="1">{"'Sheet1'!$L$16"}</definedName>
    <definedName name="________________hu5" localSheetId="2" hidden="1">{"'Sheet1'!$L$16"}</definedName>
    <definedName name="________________hu5" hidden="1">{"'Sheet1'!$L$16"}</definedName>
    <definedName name="________________hu6" localSheetId="11" hidden="1">{"'Sheet1'!$L$16"}</definedName>
    <definedName name="________________hu6" localSheetId="1" hidden="1">{"'Sheet1'!$L$16"}</definedName>
    <definedName name="________________hu6" localSheetId="15" hidden="1">{"'Sheet1'!$L$16"}</definedName>
    <definedName name="________________hu6" localSheetId="2" hidden="1">{"'Sheet1'!$L$16"}</definedName>
    <definedName name="________________hu6" hidden="1">{"'Sheet1'!$L$16"}</definedName>
    <definedName name="________________hu7" localSheetId="11" hidden="1">{"'Sheet1'!$L$16"}</definedName>
    <definedName name="________________hu7" localSheetId="1" hidden="1">{"'Sheet1'!$L$16"}</definedName>
    <definedName name="________________hu7" localSheetId="15" hidden="1">{"'Sheet1'!$L$16"}</definedName>
    <definedName name="________________hu7" localSheetId="2" hidden="1">{"'Sheet1'!$L$16"}</definedName>
    <definedName name="________________hu7" hidden="1">{"'Sheet1'!$L$16"}</definedName>
    <definedName name="________________huy1" localSheetId="11" hidden="1">{"'Sheet1'!$L$16"}</definedName>
    <definedName name="________________huy1" localSheetId="1" hidden="1">{"'Sheet1'!$L$16"}</definedName>
    <definedName name="________________huy1" localSheetId="15" hidden="1">{"'Sheet1'!$L$16"}</definedName>
    <definedName name="________________huy1" localSheetId="2" hidden="1">{"'Sheet1'!$L$16"}</definedName>
    <definedName name="________________huy1" hidden="1">{"'Sheet1'!$L$16"}</definedName>
    <definedName name="________________Lan1" localSheetId="11" hidden="1">{"'Sheet1'!$L$16"}</definedName>
    <definedName name="________________Lan1" localSheetId="1" hidden="1">{"'Sheet1'!$L$16"}</definedName>
    <definedName name="________________Lan1" localSheetId="15" hidden="1">{"'Sheet1'!$L$16"}</definedName>
    <definedName name="________________Lan1" localSheetId="2" hidden="1">{"'Sheet1'!$L$16"}</definedName>
    <definedName name="________________Lan1" hidden="1">{"'Sheet1'!$L$16"}</definedName>
    <definedName name="________________LAN3" localSheetId="11" hidden="1">{"'Sheet1'!$L$16"}</definedName>
    <definedName name="________________LAN3" localSheetId="1" hidden="1">{"'Sheet1'!$L$16"}</definedName>
    <definedName name="________________LAN3" localSheetId="15" hidden="1">{"'Sheet1'!$L$16"}</definedName>
    <definedName name="________________LAN3" localSheetId="2" hidden="1">{"'Sheet1'!$L$16"}</definedName>
    <definedName name="________________LAN3" hidden="1">{"'Sheet1'!$L$16"}</definedName>
    <definedName name="________________m4" localSheetId="11" hidden="1">{"'Sheet1'!$L$16"}</definedName>
    <definedName name="________________m4" localSheetId="1" hidden="1">{"'Sheet1'!$L$16"}</definedName>
    <definedName name="________________m4" localSheetId="15" hidden="1">{"'Sheet1'!$L$16"}</definedName>
    <definedName name="________________m4" localSheetId="2" hidden="1">{"'Sheet1'!$L$16"}</definedName>
    <definedName name="________________m4" hidden="1">{"'Sheet1'!$L$16"}</definedName>
    <definedName name="________________NSO2" localSheetId="11" hidden="1">{"'Sheet1'!$L$16"}</definedName>
    <definedName name="________________NSO2" localSheetId="1" hidden="1">{"'Sheet1'!$L$16"}</definedName>
    <definedName name="________________NSO2" localSheetId="15" hidden="1">{"'Sheet1'!$L$16"}</definedName>
    <definedName name="________________NSO2" localSheetId="2" hidden="1">{"'Sheet1'!$L$16"}</definedName>
    <definedName name="________________NSO2" hidden="1">{"'Sheet1'!$L$16"}</definedName>
    <definedName name="________________P3" localSheetId="11" hidden="1">{#N/A,#N/A,FALSE,"特殊室（ＢＱ表）"}</definedName>
    <definedName name="________________P3" localSheetId="1" hidden="1">{#N/A,#N/A,FALSE,"特殊室（ＢＱ表）"}</definedName>
    <definedName name="________________P3" localSheetId="15" hidden="1">{#N/A,#N/A,FALSE,"特殊室（ＢＱ表）"}</definedName>
    <definedName name="________________P3" localSheetId="2" hidden="1">{#N/A,#N/A,FALSE,"特殊室（ＢＱ表）"}</definedName>
    <definedName name="________________P3" hidden="1">{#N/A,#N/A,FALSE,"特殊室（ＢＱ表）"}</definedName>
    <definedName name="________________PA3" localSheetId="11" hidden="1">{"'Sheet1'!$L$16"}</definedName>
    <definedName name="________________PA3" localSheetId="1" hidden="1">{"'Sheet1'!$L$16"}</definedName>
    <definedName name="________________PA3" localSheetId="15" hidden="1">{"'Sheet1'!$L$16"}</definedName>
    <definedName name="________________PA3" localSheetId="6" hidden="1">{"'Sheet1'!$L$16"}</definedName>
    <definedName name="________________PA3" localSheetId="2" hidden="1">{"'Sheet1'!$L$16"}</definedName>
    <definedName name="________________PA3" hidden="1">{"'Sheet1'!$L$16"}</definedName>
    <definedName name="________________PPP3" localSheetId="11" hidden="1">{#N/A,#N/A,FALSE,"特殊室（ＢＱ表）"}</definedName>
    <definedName name="________________PPP3" localSheetId="1" hidden="1">{#N/A,#N/A,FALSE,"特殊室（ＢＱ表）"}</definedName>
    <definedName name="________________PPP3" localSheetId="15" hidden="1">{#N/A,#N/A,FALSE,"特殊室（ＢＱ表）"}</definedName>
    <definedName name="________________PPP3" localSheetId="2" hidden="1">{#N/A,#N/A,FALSE,"特殊室（ＢＱ表）"}</definedName>
    <definedName name="________________PPP3" hidden="1">{#N/A,#N/A,FALSE,"特殊室（ＢＱ表）"}</definedName>
    <definedName name="________________PPP33" localSheetId="11" hidden="1">{#N/A,#N/A,FALSE,"特殊室（ＢＱ表）"}</definedName>
    <definedName name="________________PPP33" localSheetId="1" hidden="1">{#N/A,#N/A,FALSE,"特殊室（ＢＱ表）"}</definedName>
    <definedName name="________________PPP33" localSheetId="15" hidden="1">{#N/A,#N/A,FALSE,"特殊室（ＢＱ表）"}</definedName>
    <definedName name="________________PPP33" localSheetId="2" hidden="1">{#N/A,#N/A,FALSE,"特殊室（ＢＱ表）"}</definedName>
    <definedName name="________________PPP33" hidden="1">{#N/A,#N/A,FALSE,"特殊室（ＢＱ表）"}</definedName>
    <definedName name="________________ppp34" localSheetId="11" hidden="1">{#N/A,#N/A,FALSE,"特殊室（ＢＱ表）"}</definedName>
    <definedName name="________________ppp34" localSheetId="1" hidden="1">{#N/A,#N/A,FALSE,"特殊室（ＢＱ表）"}</definedName>
    <definedName name="________________ppp34" localSheetId="15" hidden="1">{#N/A,#N/A,FALSE,"特殊室（ＢＱ表）"}</definedName>
    <definedName name="________________ppp34" localSheetId="2" hidden="1">{#N/A,#N/A,FALSE,"特殊室（ＢＱ表）"}</definedName>
    <definedName name="________________ppp34" hidden="1">{#N/A,#N/A,FALSE,"特殊室（ＢＱ表）"}</definedName>
    <definedName name="________________ppp3444" localSheetId="11" hidden="1">{#N/A,#N/A,FALSE,"特殊室（ＢＱ表）"}</definedName>
    <definedName name="________________ppp3444" localSheetId="1" hidden="1">{#N/A,#N/A,FALSE,"特殊室（ＢＱ表）"}</definedName>
    <definedName name="________________ppp3444" localSheetId="15" hidden="1">{#N/A,#N/A,FALSE,"特殊室（ＢＱ表）"}</definedName>
    <definedName name="________________ppp3444" localSheetId="2" hidden="1">{#N/A,#N/A,FALSE,"特殊室（ＢＱ表）"}</definedName>
    <definedName name="________________ppp3444" hidden="1">{#N/A,#N/A,FALSE,"特殊室（ＢＱ表）"}</definedName>
    <definedName name="________________SCL4" localSheetId="11" hidden="1">{"'Sheet1'!$L$16"}</definedName>
    <definedName name="________________SCL4" localSheetId="1" hidden="1">{"'Sheet1'!$L$16"}</definedName>
    <definedName name="________________SCL4" localSheetId="15" hidden="1">{"'Sheet1'!$L$16"}</definedName>
    <definedName name="________________SCL4" localSheetId="2" hidden="1">{"'Sheet1'!$L$16"}</definedName>
    <definedName name="________________SCL4" hidden="1">{"'Sheet1'!$L$16"}</definedName>
    <definedName name="________________T10" localSheetId="11" hidden="1">{"'Sheet1'!$L$16"}</definedName>
    <definedName name="________________T10" localSheetId="1" hidden="1">{"'Sheet1'!$L$16"}</definedName>
    <definedName name="________________T10" localSheetId="15" hidden="1">{"'Sheet1'!$L$16"}</definedName>
    <definedName name="________________T10" localSheetId="2" hidden="1">{"'Sheet1'!$L$16"}</definedName>
    <definedName name="________________T10" hidden="1">{"'Sheet1'!$L$16"}</definedName>
    <definedName name="________________TH1" localSheetId="11" hidden="1">{"'Sheet1'!$L$16"}</definedName>
    <definedName name="________________TH1" localSheetId="1" hidden="1">{"'Sheet1'!$L$16"}</definedName>
    <definedName name="________________TH1" localSheetId="15" hidden="1">{"'Sheet1'!$L$16"}</definedName>
    <definedName name="________________TH1" localSheetId="2" hidden="1">{"'Sheet1'!$L$16"}</definedName>
    <definedName name="________________TH1" hidden="1">{"'Sheet1'!$L$16"}</definedName>
    <definedName name="________________THT11" localSheetId="11" hidden="1">{"'Sheet1'!$L$16"}</definedName>
    <definedName name="________________THT11" localSheetId="1" hidden="1">{"'Sheet1'!$L$16"}</definedName>
    <definedName name="________________THT11" localSheetId="15" hidden="1">{"'Sheet1'!$L$16"}</definedName>
    <definedName name="________________THT11" localSheetId="2" hidden="1">{"'Sheet1'!$L$16"}</definedName>
    <definedName name="________________THT11" hidden="1">{"'Sheet1'!$L$16"}</definedName>
    <definedName name="________________TM2" localSheetId="11" hidden="1">{"'Sheet1'!$L$16"}</definedName>
    <definedName name="________________TM2" localSheetId="1" hidden="1">{"'Sheet1'!$L$16"}</definedName>
    <definedName name="________________TM2" localSheetId="15" hidden="1">{"'Sheet1'!$L$16"}</definedName>
    <definedName name="________________TM2" localSheetId="2" hidden="1">{"'Sheet1'!$L$16"}</definedName>
    <definedName name="________________TM2" hidden="1">{"'Sheet1'!$L$16"}</definedName>
    <definedName name="________________tt3" localSheetId="11" hidden="1">{"'Sheet1'!$L$16"}</definedName>
    <definedName name="________________tt3" localSheetId="1" hidden="1">{"'Sheet1'!$L$16"}</definedName>
    <definedName name="________________tt3" localSheetId="15" hidden="1">{"'Sheet1'!$L$16"}</definedName>
    <definedName name="________________tt3" localSheetId="2" hidden="1">{"'Sheet1'!$L$16"}</definedName>
    <definedName name="________________tt3" hidden="1">{"'Sheet1'!$L$16"}</definedName>
    <definedName name="________________VT3" localSheetId="11" hidden="1">{"'Sheet1'!$L$16"}</definedName>
    <definedName name="________________VT3" localSheetId="1" hidden="1">{"'Sheet1'!$L$16"}</definedName>
    <definedName name="________________VT3" localSheetId="15" hidden="1">{"'Sheet1'!$L$16"}</definedName>
    <definedName name="________________VT3" localSheetId="2" hidden="1">{"'Sheet1'!$L$16"}</definedName>
    <definedName name="________________VT3" hidden="1">{"'Sheet1'!$L$16"}</definedName>
    <definedName name="________________xlfn.BAHTTEXT" hidden="1">#NAME?</definedName>
    <definedName name="_______________a1" localSheetId="11" hidden="1">{"'Sheet1'!$L$16"}</definedName>
    <definedName name="_______________a1" localSheetId="1" hidden="1">{"'Sheet1'!$L$16"}</definedName>
    <definedName name="_______________a1" localSheetId="15" hidden="1">{"'Sheet1'!$L$16"}</definedName>
    <definedName name="_______________a1" localSheetId="6" hidden="1">{"'Sheet1'!$L$16"}</definedName>
    <definedName name="_______________a1" localSheetId="2" hidden="1">{"'Sheet1'!$L$16"}</definedName>
    <definedName name="_______________a1" hidden="1">{"'Sheet1'!$L$16"}</definedName>
    <definedName name="_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localSheetId="11" hidden="1">{"'Sheet1'!$L$16"}</definedName>
    <definedName name="_______________BG12" localSheetId="1" hidden="1">{"'Sheet1'!$L$16"}</definedName>
    <definedName name="_______________BG12" localSheetId="15" hidden="1">{"'Sheet1'!$L$16"}</definedName>
    <definedName name="_______________BG12" localSheetId="6" hidden="1">{"'Sheet1'!$L$16"}</definedName>
    <definedName name="_______________BG12" localSheetId="2" hidden="1">{"'Sheet1'!$L$16"}</definedName>
    <definedName name="_______________BG12" hidden="1">{"'Sheet1'!$L$16"}</definedName>
    <definedName name="_______________CN1" localSheetId="11" hidden="1">{"'Sheet1'!$L$16"}</definedName>
    <definedName name="_______________CN1" localSheetId="1" hidden="1">{"'Sheet1'!$L$16"}</definedName>
    <definedName name="_______________CN1" localSheetId="15" hidden="1">{"'Sheet1'!$L$16"}</definedName>
    <definedName name="_______________CN1" localSheetId="6" hidden="1">{"'Sheet1'!$L$16"}</definedName>
    <definedName name="_______________CN1" localSheetId="2" hidden="1">{"'Sheet1'!$L$16"}</definedName>
    <definedName name="_______________CN1" hidden="1">{"'Sheet1'!$L$16"}</definedName>
    <definedName name="_______________DT10" localSheetId="11" hidden="1">{"'Sheet1'!$L$16"}</definedName>
    <definedName name="_______________DT10" localSheetId="1" hidden="1">{"'Sheet1'!$L$16"}</definedName>
    <definedName name="_______________DT10" localSheetId="15" hidden="1">{"'Sheet1'!$L$16"}</definedName>
    <definedName name="_______________DT10" localSheetId="2" hidden="1">{"'Sheet1'!$L$16"}</definedName>
    <definedName name="_______________DT10" hidden="1">{"'Sheet1'!$L$16"}</definedName>
    <definedName name="_______________Goi8" localSheetId="11" hidden="1">{"'Sheet1'!$L$16"}</definedName>
    <definedName name="_______________Goi8" localSheetId="1" hidden="1">{"'Sheet1'!$L$16"}</definedName>
    <definedName name="_______________Goi8" localSheetId="15" hidden="1">{"'Sheet1'!$L$16"}</definedName>
    <definedName name="_______________Goi8" localSheetId="2" hidden="1">{"'Sheet1'!$L$16"}</definedName>
    <definedName name="_______________Goi8" hidden="1">{"'Sheet1'!$L$16"}</definedName>
    <definedName name="_______________h1" localSheetId="11" hidden="1">{"'Sheet1'!$L$16"}</definedName>
    <definedName name="_______________h1" localSheetId="1" hidden="1">{"'Sheet1'!$L$16"}</definedName>
    <definedName name="_______________h1" localSheetId="15" hidden="1">{"'Sheet1'!$L$16"}</definedName>
    <definedName name="_______________h1" localSheetId="2" hidden="1">{"'Sheet1'!$L$16"}</definedName>
    <definedName name="_______________h1" hidden="1">{"'Sheet1'!$L$16"}</definedName>
    <definedName name="_______________hu1" localSheetId="11" hidden="1">{"'Sheet1'!$L$16"}</definedName>
    <definedName name="_______________hu1" localSheetId="1" hidden="1">{"'Sheet1'!$L$16"}</definedName>
    <definedName name="_______________hu1" localSheetId="15" hidden="1">{"'Sheet1'!$L$16"}</definedName>
    <definedName name="_______________hu1" localSheetId="2" hidden="1">{"'Sheet1'!$L$16"}</definedName>
    <definedName name="_______________hu1" hidden="1">{"'Sheet1'!$L$16"}</definedName>
    <definedName name="_______________hu2" localSheetId="11" hidden="1">{"'Sheet1'!$L$16"}</definedName>
    <definedName name="_______________hu2" localSheetId="1" hidden="1">{"'Sheet1'!$L$16"}</definedName>
    <definedName name="_______________hu2" localSheetId="15" hidden="1">{"'Sheet1'!$L$16"}</definedName>
    <definedName name="_______________hu2" localSheetId="2" hidden="1">{"'Sheet1'!$L$16"}</definedName>
    <definedName name="_______________hu2" hidden="1">{"'Sheet1'!$L$16"}</definedName>
    <definedName name="_______________hu5" localSheetId="11" hidden="1">{"'Sheet1'!$L$16"}</definedName>
    <definedName name="_______________hu5" localSheetId="1" hidden="1">{"'Sheet1'!$L$16"}</definedName>
    <definedName name="_______________hu5" localSheetId="15" hidden="1">{"'Sheet1'!$L$16"}</definedName>
    <definedName name="_______________hu5" localSheetId="2" hidden="1">{"'Sheet1'!$L$16"}</definedName>
    <definedName name="_______________hu5" hidden="1">{"'Sheet1'!$L$16"}</definedName>
    <definedName name="_______________hu6" localSheetId="11" hidden="1">{"'Sheet1'!$L$16"}</definedName>
    <definedName name="_______________hu6" localSheetId="1" hidden="1">{"'Sheet1'!$L$16"}</definedName>
    <definedName name="_______________hu6" localSheetId="15" hidden="1">{"'Sheet1'!$L$16"}</definedName>
    <definedName name="_______________hu6" localSheetId="2" hidden="1">{"'Sheet1'!$L$16"}</definedName>
    <definedName name="_______________hu6" hidden="1">{"'Sheet1'!$L$16"}</definedName>
    <definedName name="_______________hu7" localSheetId="11" hidden="1">{"'Sheet1'!$L$16"}</definedName>
    <definedName name="_______________hu7" localSheetId="1" hidden="1">{"'Sheet1'!$L$16"}</definedName>
    <definedName name="_______________hu7" localSheetId="15" hidden="1">{"'Sheet1'!$L$16"}</definedName>
    <definedName name="_______________hu7" localSheetId="2" hidden="1">{"'Sheet1'!$L$16"}</definedName>
    <definedName name="_______________hu7" hidden="1">{"'Sheet1'!$L$16"}</definedName>
    <definedName name="_______________Lan1" localSheetId="11" hidden="1">{"'Sheet1'!$L$16"}</definedName>
    <definedName name="_______________Lan1" localSheetId="1" hidden="1">{"'Sheet1'!$L$16"}</definedName>
    <definedName name="_______________Lan1" localSheetId="15" hidden="1">{"'Sheet1'!$L$16"}</definedName>
    <definedName name="_______________Lan1" localSheetId="2" hidden="1">{"'Sheet1'!$L$16"}</definedName>
    <definedName name="_______________Lan1" hidden="1">{"'Sheet1'!$L$16"}</definedName>
    <definedName name="_______________LAN3" localSheetId="11" hidden="1">{"'Sheet1'!$L$16"}</definedName>
    <definedName name="_______________LAN3" localSheetId="1" hidden="1">{"'Sheet1'!$L$16"}</definedName>
    <definedName name="_______________LAN3" localSheetId="15" hidden="1">{"'Sheet1'!$L$16"}</definedName>
    <definedName name="_______________LAN3" localSheetId="2" hidden="1">{"'Sheet1'!$L$16"}</definedName>
    <definedName name="_______________LAN3" hidden="1">{"'Sheet1'!$L$16"}</definedName>
    <definedName name="_______________m4" localSheetId="11" hidden="1">{"'Sheet1'!$L$16"}</definedName>
    <definedName name="_______________m4" localSheetId="1" hidden="1">{"'Sheet1'!$L$16"}</definedName>
    <definedName name="_______________m4" localSheetId="15" hidden="1">{"'Sheet1'!$L$16"}</definedName>
    <definedName name="_______________m4" localSheetId="2" hidden="1">{"'Sheet1'!$L$16"}</definedName>
    <definedName name="_______________m4" hidden="1">{"'Sheet1'!$L$16"}</definedName>
    <definedName name="_______________NSO2" localSheetId="11" hidden="1">{"'Sheet1'!$L$16"}</definedName>
    <definedName name="_______________NSO2" localSheetId="1" hidden="1">{"'Sheet1'!$L$16"}</definedName>
    <definedName name="_______________NSO2" localSheetId="15" hidden="1">{"'Sheet1'!$L$16"}</definedName>
    <definedName name="_______________NSO2" localSheetId="2" hidden="1">{"'Sheet1'!$L$16"}</definedName>
    <definedName name="_______________NSO2" hidden="1">{"'Sheet1'!$L$16"}</definedName>
    <definedName name="_______________P3" localSheetId="11" hidden="1">{#N/A,#N/A,FALSE,"特殊室（ＢＱ表）"}</definedName>
    <definedName name="_______________P3" localSheetId="1" hidden="1">{#N/A,#N/A,FALSE,"特殊室（ＢＱ表）"}</definedName>
    <definedName name="_______________P3" localSheetId="15" hidden="1">{#N/A,#N/A,FALSE,"特殊室（ＢＱ表）"}</definedName>
    <definedName name="_______________P3" localSheetId="2" hidden="1">{#N/A,#N/A,FALSE,"特殊室（ＢＱ表）"}</definedName>
    <definedName name="_______________P3" hidden="1">{#N/A,#N/A,FALSE,"特殊室（ＢＱ表）"}</definedName>
    <definedName name="_______________PA3" localSheetId="11" hidden="1">{"'Sheet1'!$L$16"}</definedName>
    <definedName name="_______________PA3" localSheetId="1" hidden="1">{"'Sheet1'!$L$16"}</definedName>
    <definedName name="_______________PA3" localSheetId="15" hidden="1">{"'Sheet1'!$L$16"}</definedName>
    <definedName name="_______________PA3" localSheetId="6" hidden="1">{"'Sheet1'!$L$16"}</definedName>
    <definedName name="_______________PA3" localSheetId="2" hidden="1">{"'Sheet1'!$L$16"}</definedName>
    <definedName name="_______________PA3" hidden="1">{"'Sheet1'!$L$16"}</definedName>
    <definedName name="_______________PPP3" localSheetId="11" hidden="1">{#N/A,#N/A,FALSE,"特殊室（ＢＱ表）"}</definedName>
    <definedName name="_______________PPP3" localSheetId="1" hidden="1">{#N/A,#N/A,FALSE,"特殊室（ＢＱ表）"}</definedName>
    <definedName name="_______________PPP3" localSheetId="15" hidden="1">{#N/A,#N/A,FALSE,"特殊室（ＢＱ表）"}</definedName>
    <definedName name="_______________PPP3" localSheetId="2" hidden="1">{#N/A,#N/A,FALSE,"特殊室（ＢＱ表）"}</definedName>
    <definedName name="_______________PPP3" hidden="1">{#N/A,#N/A,FALSE,"特殊室（ＢＱ表）"}</definedName>
    <definedName name="_______________PPP33" localSheetId="11" hidden="1">{#N/A,#N/A,FALSE,"特殊室（ＢＱ表）"}</definedName>
    <definedName name="_______________PPP33" localSheetId="1" hidden="1">{#N/A,#N/A,FALSE,"特殊室（ＢＱ表）"}</definedName>
    <definedName name="_______________PPP33" localSheetId="15" hidden="1">{#N/A,#N/A,FALSE,"特殊室（ＢＱ表）"}</definedName>
    <definedName name="_______________PPP33" localSheetId="2" hidden="1">{#N/A,#N/A,FALSE,"特殊室（ＢＱ表）"}</definedName>
    <definedName name="_______________PPP33" hidden="1">{#N/A,#N/A,FALSE,"特殊室（ＢＱ表）"}</definedName>
    <definedName name="_______________ppp34" localSheetId="11" hidden="1">{#N/A,#N/A,FALSE,"特殊室（ＢＱ表）"}</definedName>
    <definedName name="_______________ppp34" localSheetId="1" hidden="1">{#N/A,#N/A,FALSE,"特殊室（ＢＱ表）"}</definedName>
    <definedName name="_______________ppp34" localSheetId="15" hidden="1">{#N/A,#N/A,FALSE,"特殊室（ＢＱ表）"}</definedName>
    <definedName name="_______________ppp34" localSheetId="2" hidden="1">{#N/A,#N/A,FALSE,"特殊室（ＢＱ表）"}</definedName>
    <definedName name="_______________ppp34" hidden="1">{#N/A,#N/A,FALSE,"特殊室（ＢＱ表）"}</definedName>
    <definedName name="_______________ppp3444" localSheetId="11" hidden="1">{#N/A,#N/A,FALSE,"特殊室（ＢＱ表）"}</definedName>
    <definedName name="_______________ppp3444" localSheetId="1" hidden="1">{#N/A,#N/A,FALSE,"特殊室（ＢＱ表）"}</definedName>
    <definedName name="_______________ppp3444" localSheetId="15" hidden="1">{#N/A,#N/A,FALSE,"特殊室（ＢＱ表）"}</definedName>
    <definedName name="_______________ppp3444" localSheetId="2" hidden="1">{#N/A,#N/A,FALSE,"特殊室（ＢＱ表）"}</definedName>
    <definedName name="_______________ppp3444" hidden="1">{#N/A,#N/A,FALSE,"特殊室（ＢＱ表）"}</definedName>
    <definedName name="_______________SCL4" localSheetId="11" hidden="1">{"'Sheet1'!$L$16"}</definedName>
    <definedName name="_______________SCL4" localSheetId="1" hidden="1">{"'Sheet1'!$L$16"}</definedName>
    <definedName name="_______________SCL4" localSheetId="15" hidden="1">{"'Sheet1'!$L$16"}</definedName>
    <definedName name="_______________SCL4" localSheetId="2" hidden="1">{"'Sheet1'!$L$16"}</definedName>
    <definedName name="_______________SCL4" hidden="1">{"'Sheet1'!$L$16"}</definedName>
    <definedName name="_______________T10" localSheetId="11" hidden="1">{"'Sheet1'!$L$16"}</definedName>
    <definedName name="_______________T10" localSheetId="1" hidden="1">{"'Sheet1'!$L$16"}</definedName>
    <definedName name="_______________T10" localSheetId="15" hidden="1">{"'Sheet1'!$L$16"}</definedName>
    <definedName name="_______________T10" localSheetId="2" hidden="1">{"'Sheet1'!$L$16"}</definedName>
    <definedName name="_______________T10" hidden="1">{"'Sheet1'!$L$16"}</definedName>
    <definedName name="_______________TH1" localSheetId="11" hidden="1">{"'Sheet1'!$L$16"}</definedName>
    <definedName name="_______________TH1" localSheetId="1" hidden="1">{"'Sheet1'!$L$16"}</definedName>
    <definedName name="_______________TH1" localSheetId="15" hidden="1">{"'Sheet1'!$L$16"}</definedName>
    <definedName name="_______________TH1" localSheetId="2" hidden="1">{"'Sheet1'!$L$16"}</definedName>
    <definedName name="_______________TH1" hidden="1">{"'Sheet1'!$L$16"}</definedName>
    <definedName name="_______________THT11" localSheetId="11" hidden="1">{"'Sheet1'!$L$16"}</definedName>
    <definedName name="_______________THT11" localSheetId="1" hidden="1">{"'Sheet1'!$L$16"}</definedName>
    <definedName name="_______________THT11" localSheetId="15" hidden="1">{"'Sheet1'!$L$16"}</definedName>
    <definedName name="_______________THT11" localSheetId="2" hidden="1">{"'Sheet1'!$L$16"}</definedName>
    <definedName name="_______________THT11" hidden="1">{"'Sheet1'!$L$16"}</definedName>
    <definedName name="_______________TM2" localSheetId="11" hidden="1">{"'Sheet1'!$L$16"}</definedName>
    <definedName name="_______________TM2" localSheetId="1" hidden="1">{"'Sheet1'!$L$16"}</definedName>
    <definedName name="_______________TM2" localSheetId="15" hidden="1">{"'Sheet1'!$L$16"}</definedName>
    <definedName name="_______________TM2" localSheetId="2" hidden="1">{"'Sheet1'!$L$16"}</definedName>
    <definedName name="_______________TM2" hidden="1">{"'Sheet1'!$L$16"}</definedName>
    <definedName name="_______________tt3" localSheetId="11" hidden="1">{"'Sheet1'!$L$16"}</definedName>
    <definedName name="_______________tt3" localSheetId="1" hidden="1">{"'Sheet1'!$L$16"}</definedName>
    <definedName name="_______________tt3" localSheetId="15" hidden="1">{"'Sheet1'!$L$16"}</definedName>
    <definedName name="_______________tt3" localSheetId="2" hidden="1">{"'Sheet1'!$L$16"}</definedName>
    <definedName name="_______________tt3" hidden="1">{"'Sheet1'!$L$16"}</definedName>
    <definedName name="_______________TV2" localSheetId="11" hidden="1">{"'Sheet1'!$L$16"}</definedName>
    <definedName name="_______________TV2" localSheetId="1" hidden="1">{"'Sheet1'!$L$16"}</definedName>
    <definedName name="_______________TV2" localSheetId="15" hidden="1">{"'Sheet1'!$L$16"}</definedName>
    <definedName name="_______________TV2" localSheetId="2" hidden="1">{"'Sheet1'!$L$16"}</definedName>
    <definedName name="_______________TV2" hidden="1">{"'Sheet1'!$L$16"}</definedName>
    <definedName name="_______________VT3" localSheetId="11" hidden="1">{"'Sheet1'!$L$16"}</definedName>
    <definedName name="_______________VT3" localSheetId="1" hidden="1">{"'Sheet1'!$L$16"}</definedName>
    <definedName name="_______________VT3" localSheetId="15" hidden="1">{"'Sheet1'!$L$16"}</definedName>
    <definedName name="_______________VT3" localSheetId="2" hidden="1">{"'Sheet1'!$L$16"}</definedName>
    <definedName name="_______________VT3" hidden="1">{"'Sheet1'!$L$16"}</definedName>
    <definedName name="_______________xlfn.BAHTTEXT" hidden="1">#NAME?</definedName>
    <definedName name="______________a1" localSheetId="11" hidden="1">{"'Sheet1'!$L$16"}</definedName>
    <definedName name="______________a1" localSheetId="1" hidden="1">{"'Sheet1'!$L$16"}</definedName>
    <definedName name="______________a1" localSheetId="15" hidden="1">{"'Sheet1'!$L$16"}</definedName>
    <definedName name="______________a1" localSheetId="6" hidden="1">{"'Sheet1'!$L$16"}</definedName>
    <definedName name="______________a1" localSheetId="2" hidden="1">{"'Sheet1'!$L$16"}</definedName>
    <definedName name="______________a1" hidden="1">{"'Sheet1'!$L$16"}</definedName>
    <definedName name="_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localSheetId="11" hidden="1">{"'Sheet1'!$L$16"}</definedName>
    <definedName name="______________BG12" localSheetId="1" hidden="1">{"'Sheet1'!$L$16"}</definedName>
    <definedName name="______________BG12" localSheetId="15" hidden="1">{"'Sheet1'!$L$16"}</definedName>
    <definedName name="______________BG12" localSheetId="6" hidden="1">{"'Sheet1'!$L$16"}</definedName>
    <definedName name="______________BG12" localSheetId="2" hidden="1">{"'Sheet1'!$L$16"}</definedName>
    <definedName name="______________BG12" hidden="1">{"'Sheet1'!$L$16"}</definedName>
    <definedName name="______________CN1" localSheetId="11" hidden="1">{"'Sheet1'!$L$16"}</definedName>
    <definedName name="______________CN1" localSheetId="1" hidden="1">{"'Sheet1'!$L$16"}</definedName>
    <definedName name="______________CN1" localSheetId="15" hidden="1">{"'Sheet1'!$L$16"}</definedName>
    <definedName name="______________CN1" localSheetId="6" hidden="1">{"'Sheet1'!$L$16"}</definedName>
    <definedName name="______________CN1" localSheetId="2" hidden="1">{"'Sheet1'!$L$16"}</definedName>
    <definedName name="______________CN1" hidden="1">{"'Sheet1'!$L$16"}</definedName>
    <definedName name="______________DT10" localSheetId="11" hidden="1">{"'Sheet1'!$L$16"}</definedName>
    <definedName name="______________DT10" localSheetId="1" hidden="1">{"'Sheet1'!$L$16"}</definedName>
    <definedName name="______________DT10" localSheetId="15" hidden="1">{"'Sheet1'!$L$16"}</definedName>
    <definedName name="______________DT10" localSheetId="2" hidden="1">{"'Sheet1'!$L$16"}</definedName>
    <definedName name="______________DT10" hidden="1">{"'Sheet1'!$L$16"}</definedName>
    <definedName name="______________Goi8" localSheetId="11" hidden="1">{"'Sheet1'!$L$16"}</definedName>
    <definedName name="______________Goi8" localSheetId="1" hidden="1">{"'Sheet1'!$L$16"}</definedName>
    <definedName name="______________Goi8" localSheetId="15" hidden="1">{"'Sheet1'!$L$16"}</definedName>
    <definedName name="______________Goi8" localSheetId="2" hidden="1">{"'Sheet1'!$L$16"}</definedName>
    <definedName name="______________Goi8" hidden="1">{"'Sheet1'!$L$16"}</definedName>
    <definedName name="______________h1" localSheetId="11" hidden="1">{"'Sheet1'!$L$16"}</definedName>
    <definedName name="______________h1" localSheetId="1" hidden="1">{"'Sheet1'!$L$16"}</definedName>
    <definedName name="______________h1" localSheetId="15" hidden="1">{"'Sheet1'!$L$16"}</definedName>
    <definedName name="______________h1" localSheetId="2" hidden="1">{"'Sheet1'!$L$16"}</definedName>
    <definedName name="______________h1" hidden="1">{"'Sheet1'!$L$16"}</definedName>
    <definedName name="______________hu1" localSheetId="11" hidden="1">{"'Sheet1'!$L$16"}</definedName>
    <definedName name="______________hu1" localSheetId="1" hidden="1">{"'Sheet1'!$L$16"}</definedName>
    <definedName name="______________hu1" localSheetId="15" hidden="1">{"'Sheet1'!$L$16"}</definedName>
    <definedName name="______________hu1" localSheetId="2" hidden="1">{"'Sheet1'!$L$16"}</definedName>
    <definedName name="______________hu1" hidden="1">{"'Sheet1'!$L$16"}</definedName>
    <definedName name="______________hu2" localSheetId="11" hidden="1">{"'Sheet1'!$L$16"}</definedName>
    <definedName name="______________hu2" localSheetId="1" hidden="1">{"'Sheet1'!$L$16"}</definedName>
    <definedName name="______________hu2" localSheetId="15" hidden="1">{"'Sheet1'!$L$16"}</definedName>
    <definedName name="______________hu2" localSheetId="2" hidden="1">{"'Sheet1'!$L$16"}</definedName>
    <definedName name="______________hu2" hidden="1">{"'Sheet1'!$L$16"}</definedName>
    <definedName name="______________hu5" localSheetId="11" hidden="1">{"'Sheet1'!$L$16"}</definedName>
    <definedName name="______________hu5" localSheetId="1" hidden="1">{"'Sheet1'!$L$16"}</definedName>
    <definedName name="______________hu5" localSheetId="15" hidden="1">{"'Sheet1'!$L$16"}</definedName>
    <definedName name="______________hu5" localSheetId="2" hidden="1">{"'Sheet1'!$L$16"}</definedName>
    <definedName name="______________hu5" hidden="1">{"'Sheet1'!$L$16"}</definedName>
    <definedName name="______________hu6" localSheetId="11" hidden="1">{"'Sheet1'!$L$16"}</definedName>
    <definedName name="______________hu6" localSheetId="1" hidden="1">{"'Sheet1'!$L$16"}</definedName>
    <definedName name="______________hu6" localSheetId="15" hidden="1">{"'Sheet1'!$L$16"}</definedName>
    <definedName name="______________hu6" localSheetId="2" hidden="1">{"'Sheet1'!$L$16"}</definedName>
    <definedName name="______________hu6" hidden="1">{"'Sheet1'!$L$16"}</definedName>
    <definedName name="______________hu7" localSheetId="11" hidden="1">{"'Sheet1'!$L$16"}</definedName>
    <definedName name="______________hu7" localSheetId="1" hidden="1">{"'Sheet1'!$L$16"}</definedName>
    <definedName name="______________hu7" localSheetId="15" hidden="1">{"'Sheet1'!$L$16"}</definedName>
    <definedName name="______________hu7" localSheetId="2" hidden="1">{"'Sheet1'!$L$16"}</definedName>
    <definedName name="______________hu7" hidden="1">{"'Sheet1'!$L$16"}</definedName>
    <definedName name="______________huy1" localSheetId="11" hidden="1">{"'Sheet1'!$L$16"}</definedName>
    <definedName name="______________huy1" localSheetId="1" hidden="1">{"'Sheet1'!$L$16"}</definedName>
    <definedName name="______________huy1" localSheetId="15" hidden="1">{"'Sheet1'!$L$16"}</definedName>
    <definedName name="______________huy1" localSheetId="2" hidden="1">{"'Sheet1'!$L$16"}</definedName>
    <definedName name="______________huy1" hidden="1">{"'Sheet1'!$L$16"}</definedName>
    <definedName name="______________Lan1" localSheetId="11" hidden="1">{"'Sheet1'!$L$16"}</definedName>
    <definedName name="______________Lan1" localSheetId="1" hidden="1">{"'Sheet1'!$L$16"}</definedName>
    <definedName name="______________Lan1" localSheetId="15" hidden="1">{"'Sheet1'!$L$16"}</definedName>
    <definedName name="______________Lan1" localSheetId="2" hidden="1">{"'Sheet1'!$L$16"}</definedName>
    <definedName name="______________Lan1" hidden="1">{"'Sheet1'!$L$16"}</definedName>
    <definedName name="______________LAN3" localSheetId="11" hidden="1">{"'Sheet1'!$L$16"}</definedName>
    <definedName name="______________LAN3" localSheetId="1" hidden="1">{"'Sheet1'!$L$16"}</definedName>
    <definedName name="______________LAN3" localSheetId="15" hidden="1">{"'Sheet1'!$L$16"}</definedName>
    <definedName name="______________LAN3" localSheetId="2" hidden="1">{"'Sheet1'!$L$16"}</definedName>
    <definedName name="______________LAN3" hidden="1">{"'Sheet1'!$L$16"}</definedName>
    <definedName name="______________NSO2" localSheetId="11" hidden="1">{"'Sheet1'!$L$16"}</definedName>
    <definedName name="______________NSO2" localSheetId="1" hidden="1">{"'Sheet1'!$L$16"}</definedName>
    <definedName name="______________NSO2" localSheetId="15" hidden="1">{"'Sheet1'!$L$16"}</definedName>
    <definedName name="______________NSO2" localSheetId="2" hidden="1">{"'Sheet1'!$L$16"}</definedName>
    <definedName name="______________NSO2" hidden="1">{"'Sheet1'!$L$16"}</definedName>
    <definedName name="______________P3" localSheetId="11" hidden="1">{#N/A,#N/A,FALSE,"特殊室（ＢＱ表）"}</definedName>
    <definedName name="______________P3" localSheetId="1" hidden="1">{#N/A,#N/A,FALSE,"特殊室（ＢＱ表）"}</definedName>
    <definedName name="______________P3" localSheetId="15" hidden="1">{#N/A,#N/A,FALSE,"特殊室（ＢＱ表）"}</definedName>
    <definedName name="______________P3" localSheetId="2" hidden="1">{#N/A,#N/A,FALSE,"特殊室（ＢＱ表）"}</definedName>
    <definedName name="______________P3" hidden="1">{#N/A,#N/A,FALSE,"特殊室（ＢＱ表）"}</definedName>
    <definedName name="______________PA3" localSheetId="11" hidden="1">{"'Sheet1'!$L$16"}</definedName>
    <definedName name="______________PA3" localSheetId="1" hidden="1">{"'Sheet1'!$L$16"}</definedName>
    <definedName name="______________PA3" localSheetId="15" hidden="1">{"'Sheet1'!$L$16"}</definedName>
    <definedName name="______________PA3" localSheetId="6" hidden="1">{"'Sheet1'!$L$16"}</definedName>
    <definedName name="______________PA3" localSheetId="2" hidden="1">{"'Sheet1'!$L$16"}</definedName>
    <definedName name="______________PA3" hidden="1">{"'Sheet1'!$L$16"}</definedName>
    <definedName name="______________PPP3" localSheetId="11" hidden="1">{#N/A,#N/A,FALSE,"特殊室（ＢＱ表）"}</definedName>
    <definedName name="______________PPP3" localSheetId="1" hidden="1">{#N/A,#N/A,FALSE,"特殊室（ＢＱ表）"}</definedName>
    <definedName name="______________PPP3" localSheetId="15" hidden="1">{#N/A,#N/A,FALSE,"特殊室（ＢＱ表）"}</definedName>
    <definedName name="______________PPP3" localSheetId="2" hidden="1">{#N/A,#N/A,FALSE,"特殊室（ＢＱ表）"}</definedName>
    <definedName name="______________PPP3" hidden="1">{#N/A,#N/A,FALSE,"特殊室（ＢＱ表）"}</definedName>
    <definedName name="______________PPP33" localSheetId="11" hidden="1">{#N/A,#N/A,FALSE,"特殊室（ＢＱ表）"}</definedName>
    <definedName name="______________PPP33" localSheetId="1" hidden="1">{#N/A,#N/A,FALSE,"特殊室（ＢＱ表）"}</definedName>
    <definedName name="______________PPP33" localSheetId="15" hidden="1">{#N/A,#N/A,FALSE,"特殊室（ＢＱ表）"}</definedName>
    <definedName name="______________PPP33" localSheetId="2" hidden="1">{#N/A,#N/A,FALSE,"特殊室（ＢＱ表）"}</definedName>
    <definedName name="______________PPP33" hidden="1">{#N/A,#N/A,FALSE,"特殊室（ＢＱ表）"}</definedName>
    <definedName name="______________ppp34" localSheetId="11" hidden="1">{#N/A,#N/A,FALSE,"特殊室（ＢＱ表）"}</definedName>
    <definedName name="______________ppp34" localSheetId="1" hidden="1">{#N/A,#N/A,FALSE,"特殊室（ＢＱ表）"}</definedName>
    <definedName name="______________ppp34" localSheetId="15" hidden="1">{#N/A,#N/A,FALSE,"特殊室（ＢＱ表）"}</definedName>
    <definedName name="______________ppp34" localSheetId="2" hidden="1">{#N/A,#N/A,FALSE,"特殊室（ＢＱ表）"}</definedName>
    <definedName name="______________ppp34" hidden="1">{#N/A,#N/A,FALSE,"特殊室（ＢＱ表）"}</definedName>
    <definedName name="______________ppp3444" localSheetId="11" hidden="1">{#N/A,#N/A,FALSE,"特殊室（ＢＱ表）"}</definedName>
    <definedName name="______________ppp3444" localSheetId="1" hidden="1">{#N/A,#N/A,FALSE,"特殊室（ＢＱ表）"}</definedName>
    <definedName name="______________ppp3444" localSheetId="15" hidden="1">{#N/A,#N/A,FALSE,"特殊室（ＢＱ表）"}</definedName>
    <definedName name="______________ppp3444" localSheetId="2" hidden="1">{#N/A,#N/A,FALSE,"特殊室（ＢＱ表）"}</definedName>
    <definedName name="______________ppp3444" hidden="1">{#N/A,#N/A,FALSE,"特殊室（ＢＱ表）"}</definedName>
    <definedName name="______________SCL4" localSheetId="11" hidden="1">{"'Sheet1'!$L$16"}</definedName>
    <definedName name="______________SCL4" localSheetId="1" hidden="1">{"'Sheet1'!$L$16"}</definedName>
    <definedName name="______________SCL4" localSheetId="15" hidden="1">{"'Sheet1'!$L$16"}</definedName>
    <definedName name="______________SCL4" localSheetId="2" hidden="1">{"'Sheet1'!$L$16"}</definedName>
    <definedName name="______________SCL4" hidden="1">{"'Sheet1'!$L$16"}</definedName>
    <definedName name="______________T10" localSheetId="11" hidden="1">{"'Sheet1'!$L$16"}</definedName>
    <definedName name="______________T10" localSheetId="1" hidden="1">{"'Sheet1'!$L$16"}</definedName>
    <definedName name="______________T10" localSheetId="15" hidden="1">{"'Sheet1'!$L$16"}</definedName>
    <definedName name="______________T10" localSheetId="2" hidden="1">{"'Sheet1'!$L$16"}</definedName>
    <definedName name="______________T10" hidden="1">{"'Sheet1'!$L$16"}</definedName>
    <definedName name="______________TH1" localSheetId="11" hidden="1">{"'Sheet1'!$L$16"}</definedName>
    <definedName name="______________TH1" localSheetId="1" hidden="1">{"'Sheet1'!$L$16"}</definedName>
    <definedName name="______________TH1" localSheetId="15" hidden="1">{"'Sheet1'!$L$16"}</definedName>
    <definedName name="______________TH1" localSheetId="2" hidden="1">{"'Sheet1'!$L$16"}</definedName>
    <definedName name="______________TH1" hidden="1">{"'Sheet1'!$L$16"}</definedName>
    <definedName name="______________THT11" localSheetId="11" hidden="1">{"'Sheet1'!$L$16"}</definedName>
    <definedName name="______________THT11" localSheetId="1" hidden="1">{"'Sheet1'!$L$16"}</definedName>
    <definedName name="______________THT11" localSheetId="15" hidden="1">{"'Sheet1'!$L$16"}</definedName>
    <definedName name="______________THT11" localSheetId="2" hidden="1">{"'Sheet1'!$L$16"}</definedName>
    <definedName name="______________THT11" hidden="1">{"'Sheet1'!$L$16"}</definedName>
    <definedName name="______________TM2" localSheetId="11" hidden="1">{"'Sheet1'!$L$16"}</definedName>
    <definedName name="______________TM2" localSheetId="1" hidden="1">{"'Sheet1'!$L$16"}</definedName>
    <definedName name="______________TM2" localSheetId="15" hidden="1">{"'Sheet1'!$L$16"}</definedName>
    <definedName name="______________TM2" localSheetId="2" hidden="1">{"'Sheet1'!$L$16"}</definedName>
    <definedName name="______________TM2" hidden="1">{"'Sheet1'!$L$16"}</definedName>
    <definedName name="______________tu4" localSheetId="11" hidden="1">{"'Sheet1'!$L$16"}</definedName>
    <definedName name="______________tu4" localSheetId="1" hidden="1">{"'Sheet1'!$L$16"}</definedName>
    <definedName name="______________tu4" localSheetId="15" hidden="1">{"'Sheet1'!$L$16"}</definedName>
    <definedName name="______________tu4" localSheetId="2" hidden="1">{"'Sheet1'!$L$16"}</definedName>
    <definedName name="______________tu4" hidden="1">{"'Sheet1'!$L$16"}</definedName>
    <definedName name="______________TV2" localSheetId="11" hidden="1">{"'Sheet1'!$L$16"}</definedName>
    <definedName name="______________TV2" localSheetId="1" hidden="1">{"'Sheet1'!$L$16"}</definedName>
    <definedName name="______________TV2" localSheetId="15" hidden="1">{"'Sheet1'!$L$16"}</definedName>
    <definedName name="______________TV2" localSheetId="2" hidden="1">{"'Sheet1'!$L$16"}</definedName>
    <definedName name="______________TV2" hidden="1">{"'Sheet1'!$L$16"}</definedName>
    <definedName name="______________VT3" localSheetId="11" hidden="1">{"'Sheet1'!$L$16"}</definedName>
    <definedName name="______________VT3" localSheetId="1" hidden="1">{"'Sheet1'!$L$16"}</definedName>
    <definedName name="______________VT3" localSheetId="15" hidden="1">{"'Sheet1'!$L$16"}</definedName>
    <definedName name="______________VT3" localSheetId="2" hidden="1">{"'Sheet1'!$L$16"}</definedName>
    <definedName name="______________VT3" hidden="1">{"'Sheet1'!$L$16"}</definedName>
    <definedName name="______________xlfn.BAHTTEXT" hidden="1">#NAME?</definedName>
    <definedName name="_____________a1" localSheetId="11" hidden="1">{"'Sheet1'!$L$16"}</definedName>
    <definedName name="_____________a1" localSheetId="1" hidden="1">{"'Sheet1'!$L$16"}</definedName>
    <definedName name="_____________a1" localSheetId="15" hidden="1">{"'Sheet1'!$L$16"}</definedName>
    <definedName name="_____________a1" localSheetId="6" hidden="1">{"'Sheet1'!$L$16"}</definedName>
    <definedName name="_____________a1" localSheetId="2" hidden="1">{"'Sheet1'!$L$16"}</definedName>
    <definedName name="_____________a1" hidden="1">{"'Sheet1'!$L$16"}</definedName>
    <definedName name="_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BG12" localSheetId="11" hidden="1">{"'Sheet1'!$L$16"}</definedName>
    <definedName name="_____________BG12" localSheetId="1" hidden="1">{"'Sheet1'!$L$16"}</definedName>
    <definedName name="_____________BG12" localSheetId="15" hidden="1">{"'Sheet1'!$L$16"}</definedName>
    <definedName name="_____________BG12" localSheetId="6" hidden="1">{"'Sheet1'!$L$16"}</definedName>
    <definedName name="_____________BG12" localSheetId="2" hidden="1">{"'Sheet1'!$L$16"}</definedName>
    <definedName name="_____________BG12" hidden="1">{"'Sheet1'!$L$16"}</definedName>
    <definedName name="_____________CN1" localSheetId="11" hidden="1">{"'Sheet1'!$L$16"}</definedName>
    <definedName name="_____________CN1" localSheetId="1" hidden="1">{"'Sheet1'!$L$16"}</definedName>
    <definedName name="_____________CN1" localSheetId="15" hidden="1">{"'Sheet1'!$L$16"}</definedName>
    <definedName name="_____________CN1" localSheetId="6" hidden="1">{"'Sheet1'!$L$16"}</definedName>
    <definedName name="_____________CN1" localSheetId="2" hidden="1">{"'Sheet1'!$L$16"}</definedName>
    <definedName name="_____________CN1" hidden="1">{"'Sheet1'!$L$16"}</definedName>
    <definedName name="_____________DT10" localSheetId="11" hidden="1">{"'Sheet1'!$L$16"}</definedName>
    <definedName name="_____________DT10" localSheetId="1" hidden="1">{"'Sheet1'!$L$16"}</definedName>
    <definedName name="_____________DT10" localSheetId="15" hidden="1">{"'Sheet1'!$L$16"}</definedName>
    <definedName name="_____________DT10" localSheetId="2" hidden="1">{"'Sheet1'!$L$16"}</definedName>
    <definedName name="_____________DT10" hidden="1">{"'Sheet1'!$L$16"}</definedName>
    <definedName name="_____________Goi8" localSheetId="11" hidden="1">{"'Sheet1'!$L$16"}</definedName>
    <definedName name="_____________Goi8" localSheetId="1" hidden="1">{"'Sheet1'!$L$16"}</definedName>
    <definedName name="_____________Goi8" localSheetId="15" hidden="1">{"'Sheet1'!$L$16"}</definedName>
    <definedName name="_____________Goi8" localSheetId="2" hidden="1">{"'Sheet1'!$L$16"}</definedName>
    <definedName name="_____________Goi8" hidden="1">{"'Sheet1'!$L$16"}</definedName>
    <definedName name="_____________h1" localSheetId="11" hidden="1">{"'Sheet1'!$L$16"}</definedName>
    <definedName name="_____________h1" localSheetId="1" hidden="1">{"'Sheet1'!$L$16"}</definedName>
    <definedName name="_____________h1" localSheetId="15" hidden="1">{"'Sheet1'!$L$16"}</definedName>
    <definedName name="_____________h1" localSheetId="2" hidden="1">{"'Sheet1'!$L$16"}</definedName>
    <definedName name="_____________h1" hidden="1">{"'Sheet1'!$L$16"}</definedName>
    <definedName name="_____________hu1" localSheetId="11" hidden="1">{"'Sheet1'!$L$16"}</definedName>
    <definedName name="_____________hu1" localSheetId="1" hidden="1">{"'Sheet1'!$L$16"}</definedName>
    <definedName name="_____________hu1" localSheetId="15" hidden="1">{"'Sheet1'!$L$16"}</definedName>
    <definedName name="_____________hu1" localSheetId="2" hidden="1">{"'Sheet1'!$L$16"}</definedName>
    <definedName name="_____________hu1" hidden="1">{"'Sheet1'!$L$16"}</definedName>
    <definedName name="_____________hu2" localSheetId="11" hidden="1">{"'Sheet1'!$L$16"}</definedName>
    <definedName name="_____________hu2" localSheetId="1" hidden="1">{"'Sheet1'!$L$16"}</definedName>
    <definedName name="_____________hu2" localSheetId="15" hidden="1">{"'Sheet1'!$L$16"}</definedName>
    <definedName name="_____________hu2" localSheetId="2" hidden="1">{"'Sheet1'!$L$16"}</definedName>
    <definedName name="_____________hu2" hidden="1">{"'Sheet1'!$L$16"}</definedName>
    <definedName name="_____________hu5" localSheetId="11" hidden="1">{"'Sheet1'!$L$16"}</definedName>
    <definedName name="_____________hu5" localSheetId="1" hidden="1">{"'Sheet1'!$L$16"}</definedName>
    <definedName name="_____________hu5" localSheetId="15" hidden="1">{"'Sheet1'!$L$16"}</definedName>
    <definedName name="_____________hu5" localSheetId="2" hidden="1">{"'Sheet1'!$L$16"}</definedName>
    <definedName name="_____________hu5" hidden="1">{"'Sheet1'!$L$16"}</definedName>
    <definedName name="_____________hu6" localSheetId="11" hidden="1">{"'Sheet1'!$L$16"}</definedName>
    <definedName name="_____________hu6" localSheetId="1" hidden="1">{"'Sheet1'!$L$16"}</definedName>
    <definedName name="_____________hu6" localSheetId="15" hidden="1">{"'Sheet1'!$L$16"}</definedName>
    <definedName name="_____________hu6" localSheetId="2" hidden="1">{"'Sheet1'!$L$16"}</definedName>
    <definedName name="_____________hu6" hidden="1">{"'Sheet1'!$L$16"}</definedName>
    <definedName name="_____________hu7" localSheetId="11" hidden="1">{"'Sheet1'!$L$16"}</definedName>
    <definedName name="_____________hu7" localSheetId="1" hidden="1">{"'Sheet1'!$L$16"}</definedName>
    <definedName name="_____________hu7" localSheetId="15" hidden="1">{"'Sheet1'!$L$16"}</definedName>
    <definedName name="_____________hu7" localSheetId="2" hidden="1">{"'Sheet1'!$L$16"}</definedName>
    <definedName name="_____________hu7" hidden="1">{"'Sheet1'!$L$16"}</definedName>
    <definedName name="_____________Lan1" localSheetId="11" hidden="1">{"'Sheet1'!$L$16"}</definedName>
    <definedName name="_____________Lan1" localSheetId="1" hidden="1">{"'Sheet1'!$L$16"}</definedName>
    <definedName name="_____________Lan1" localSheetId="15" hidden="1">{"'Sheet1'!$L$16"}</definedName>
    <definedName name="_____________Lan1" localSheetId="2" hidden="1">{"'Sheet1'!$L$16"}</definedName>
    <definedName name="_____________Lan1" hidden="1">{"'Sheet1'!$L$16"}</definedName>
    <definedName name="_____________LAN3" localSheetId="11" hidden="1">{"'Sheet1'!$L$16"}</definedName>
    <definedName name="_____________LAN3" localSheetId="1" hidden="1">{"'Sheet1'!$L$16"}</definedName>
    <definedName name="_____________LAN3" localSheetId="15" hidden="1">{"'Sheet1'!$L$16"}</definedName>
    <definedName name="_____________LAN3" localSheetId="2" hidden="1">{"'Sheet1'!$L$16"}</definedName>
    <definedName name="_____________LAN3" hidden="1">{"'Sheet1'!$L$16"}</definedName>
    <definedName name="_____________m4" localSheetId="11" hidden="1">{"'Sheet1'!$L$16"}</definedName>
    <definedName name="_____________m4" localSheetId="1" hidden="1">{"'Sheet1'!$L$16"}</definedName>
    <definedName name="_____________m4" localSheetId="15" hidden="1">{"'Sheet1'!$L$16"}</definedName>
    <definedName name="_____________m4" localSheetId="2" hidden="1">{"'Sheet1'!$L$16"}</definedName>
    <definedName name="_____________m4" hidden="1">{"'Sheet1'!$L$16"}</definedName>
    <definedName name="_____________NSO2" localSheetId="11" hidden="1">{"'Sheet1'!$L$16"}</definedName>
    <definedName name="_____________NSO2" localSheetId="1" hidden="1">{"'Sheet1'!$L$16"}</definedName>
    <definedName name="_____________NSO2" localSheetId="15" hidden="1">{"'Sheet1'!$L$16"}</definedName>
    <definedName name="_____________NSO2" localSheetId="2" hidden="1">{"'Sheet1'!$L$16"}</definedName>
    <definedName name="_____________NSO2" hidden="1">{"'Sheet1'!$L$16"}</definedName>
    <definedName name="_____________P3" localSheetId="11" hidden="1">{#N/A,#N/A,FALSE,"特殊室（ＢＱ表）"}</definedName>
    <definedName name="_____________P3" localSheetId="1" hidden="1">{#N/A,#N/A,FALSE,"特殊室（ＢＱ表）"}</definedName>
    <definedName name="_____________P3" localSheetId="15" hidden="1">{#N/A,#N/A,FALSE,"特殊室（ＢＱ表）"}</definedName>
    <definedName name="_____________P3" localSheetId="2" hidden="1">{#N/A,#N/A,FALSE,"特殊室（ＢＱ表）"}</definedName>
    <definedName name="_____________P3" hidden="1">{#N/A,#N/A,FALSE,"特殊室（ＢＱ表）"}</definedName>
    <definedName name="_____________PA3" localSheetId="11" hidden="1">{"'Sheet1'!$L$16"}</definedName>
    <definedName name="_____________PA3" localSheetId="1" hidden="1">{"'Sheet1'!$L$16"}</definedName>
    <definedName name="_____________PA3" localSheetId="15" hidden="1">{"'Sheet1'!$L$16"}</definedName>
    <definedName name="_____________PA3" localSheetId="6" hidden="1">{"'Sheet1'!$L$16"}</definedName>
    <definedName name="_____________PA3" localSheetId="2" hidden="1">{"'Sheet1'!$L$16"}</definedName>
    <definedName name="_____________PA3" hidden="1">{"'Sheet1'!$L$16"}</definedName>
    <definedName name="_____________PPP3" localSheetId="11" hidden="1">{#N/A,#N/A,FALSE,"特殊室（ＢＱ表）"}</definedName>
    <definedName name="_____________PPP3" localSheetId="1" hidden="1">{#N/A,#N/A,FALSE,"特殊室（ＢＱ表）"}</definedName>
    <definedName name="_____________PPP3" localSheetId="15" hidden="1">{#N/A,#N/A,FALSE,"特殊室（ＢＱ表）"}</definedName>
    <definedName name="_____________PPP3" localSheetId="2" hidden="1">{#N/A,#N/A,FALSE,"特殊室（ＢＱ表）"}</definedName>
    <definedName name="_____________PPP3" hidden="1">{#N/A,#N/A,FALSE,"特殊室（ＢＱ表）"}</definedName>
    <definedName name="_____________PPP33" localSheetId="11" hidden="1">{#N/A,#N/A,FALSE,"特殊室（ＢＱ表）"}</definedName>
    <definedName name="_____________PPP33" localSheetId="1" hidden="1">{#N/A,#N/A,FALSE,"特殊室（ＢＱ表）"}</definedName>
    <definedName name="_____________PPP33" localSheetId="15" hidden="1">{#N/A,#N/A,FALSE,"特殊室（ＢＱ表）"}</definedName>
    <definedName name="_____________PPP33" localSheetId="2" hidden="1">{#N/A,#N/A,FALSE,"特殊室（ＢＱ表）"}</definedName>
    <definedName name="_____________PPP33" hidden="1">{#N/A,#N/A,FALSE,"特殊室（ＢＱ表）"}</definedName>
    <definedName name="_____________ppp34" localSheetId="11" hidden="1">{#N/A,#N/A,FALSE,"特殊室（ＢＱ表）"}</definedName>
    <definedName name="_____________ppp34" localSheetId="1" hidden="1">{#N/A,#N/A,FALSE,"特殊室（ＢＱ表）"}</definedName>
    <definedName name="_____________ppp34" localSheetId="15" hidden="1">{#N/A,#N/A,FALSE,"特殊室（ＢＱ表）"}</definedName>
    <definedName name="_____________ppp34" localSheetId="2" hidden="1">{#N/A,#N/A,FALSE,"特殊室（ＢＱ表）"}</definedName>
    <definedName name="_____________ppp34" hidden="1">{#N/A,#N/A,FALSE,"特殊室（ＢＱ表）"}</definedName>
    <definedName name="_____________ppp3444" localSheetId="11" hidden="1">{#N/A,#N/A,FALSE,"特殊室（ＢＱ表）"}</definedName>
    <definedName name="_____________ppp3444" localSheetId="1" hidden="1">{#N/A,#N/A,FALSE,"特殊室（ＢＱ表）"}</definedName>
    <definedName name="_____________ppp3444" localSheetId="15" hidden="1">{#N/A,#N/A,FALSE,"特殊室（ＢＱ表）"}</definedName>
    <definedName name="_____________ppp3444" localSheetId="2" hidden="1">{#N/A,#N/A,FALSE,"特殊室（ＢＱ表）"}</definedName>
    <definedName name="_____________ppp3444" hidden="1">{#N/A,#N/A,FALSE,"特殊室（ＢＱ表）"}</definedName>
    <definedName name="_____________SCL4" localSheetId="11" hidden="1">{"'Sheet1'!$L$16"}</definedName>
    <definedName name="_____________SCL4" localSheetId="1" hidden="1">{"'Sheet1'!$L$16"}</definedName>
    <definedName name="_____________SCL4" localSheetId="15" hidden="1">{"'Sheet1'!$L$16"}</definedName>
    <definedName name="_____________SCL4" localSheetId="2" hidden="1">{"'Sheet1'!$L$16"}</definedName>
    <definedName name="_____________SCL4" hidden="1">{"'Sheet1'!$L$16"}</definedName>
    <definedName name="_____________T10" localSheetId="11" hidden="1">{"'Sheet1'!$L$16"}</definedName>
    <definedName name="_____________T10" localSheetId="1" hidden="1">{"'Sheet1'!$L$16"}</definedName>
    <definedName name="_____________T10" localSheetId="15" hidden="1">{"'Sheet1'!$L$16"}</definedName>
    <definedName name="_____________T10" localSheetId="2" hidden="1">{"'Sheet1'!$L$16"}</definedName>
    <definedName name="_____________T10" hidden="1">{"'Sheet1'!$L$16"}</definedName>
    <definedName name="_____________TH1" localSheetId="11" hidden="1">{"'Sheet1'!$L$16"}</definedName>
    <definedName name="_____________TH1" localSheetId="1" hidden="1">{"'Sheet1'!$L$16"}</definedName>
    <definedName name="_____________TH1" localSheetId="15" hidden="1">{"'Sheet1'!$L$16"}</definedName>
    <definedName name="_____________TH1" localSheetId="2" hidden="1">{"'Sheet1'!$L$16"}</definedName>
    <definedName name="_____________TH1" hidden="1">{"'Sheet1'!$L$16"}</definedName>
    <definedName name="_____________THT11" localSheetId="11" hidden="1">{"'Sheet1'!$L$16"}</definedName>
    <definedName name="_____________THT11" localSheetId="1" hidden="1">{"'Sheet1'!$L$16"}</definedName>
    <definedName name="_____________THT11" localSheetId="15" hidden="1">{"'Sheet1'!$L$16"}</definedName>
    <definedName name="_____________THT11" localSheetId="2" hidden="1">{"'Sheet1'!$L$16"}</definedName>
    <definedName name="_____________THT11" hidden="1">{"'Sheet1'!$L$16"}</definedName>
    <definedName name="_____________TM2" localSheetId="11" hidden="1">{"'Sheet1'!$L$16"}</definedName>
    <definedName name="_____________TM2" localSheetId="1" hidden="1">{"'Sheet1'!$L$16"}</definedName>
    <definedName name="_____________TM2" localSheetId="15" hidden="1">{"'Sheet1'!$L$16"}</definedName>
    <definedName name="_____________TM2" localSheetId="2" hidden="1">{"'Sheet1'!$L$16"}</definedName>
    <definedName name="_____________TM2" hidden="1">{"'Sheet1'!$L$16"}</definedName>
    <definedName name="_____________tt3" localSheetId="11" hidden="1">{"'Sheet1'!$L$16"}</definedName>
    <definedName name="_____________tt3" localSheetId="1" hidden="1">{"'Sheet1'!$L$16"}</definedName>
    <definedName name="_____________tt3" localSheetId="15" hidden="1">{"'Sheet1'!$L$16"}</definedName>
    <definedName name="_____________tt3" localSheetId="2" hidden="1">{"'Sheet1'!$L$16"}</definedName>
    <definedName name="_____________tt3" hidden="1">{"'Sheet1'!$L$16"}</definedName>
    <definedName name="_____________tu4" localSheetId="11" hidden="1">{"'Sheet1'!$L$16"}</definedName>
    <definedName name="_____________tu4" localSheetId="1" hidden="1">{"'Sheet1'!$L$16"}</definedName>
    <definedName name="_____________tu4" localSheetId="15" hidden="1">{"'Sheet1'!$L$16"}</definedName>
    <definedName name="_____________tu4" localSheetId="2" hidden="1">{"'Sheet1'!$L$16"}</definedName>
    <definedName name="_____________tu4" hidden="1">{"'Sheet1'!$L$16"}</definedName>
    <definedName name="_____________TV2" localSheetId="11" hidden="1">{"'Sheet1'!$L$16"}</definedName>
    <definedName name="_____________TV2" localSheetId="1" hidden="1">{"'Sheet1'!$L$16"}</definedName>
    <definedName name="_____________TV2" localSheetId="15" hidden="1">{"'Sheet1'!$L$16"}</definedName>
    <definedName name="_____________TV2" localSheetId="2" hidden="1">{"'Sheet1'!$L$16"}</definedName>
    <definedName name="_____________TV2" hidden="1">{"'Sheet1'!$L$16"}</definedName>
    <definedName name="_____________VT3" localSheetId="11" hidden="1">{"'Sheet1'!$L$16"}</definedName>
    <definedName name="_____________VT3" localSheetId="1" hidden="1">{"'Sheet1'!$L$16"}</definedName>
    <definedName name="_____________VT3" localSheetId="15" hidden="1">{"'Sheet1'!$L$16"}</definedName>
    <definedName name="_____________VT3" localSheetId="2" hidden="1">{"'Sheet1'!$L$16"}</definedName>
    <definedName name="_____________VT3" hidden="1">{"'Sheet1'!$L$16"}</definedName>
    <definedName name="_____________xlfn.BAHTTEXT" hidden="1">#NAME?</definedName>
    <definedName name="____________a1" localSheetId="11" hidden="1">{"'Sheet1'!$L$16"}</definedName>
    <definedName name="____________a1" localSheetId="1" hidden="1">{"'Sheet1'!$L$16"}</definedName>
    <definedName name="____________a1" localSheetId="15" hidden="1">{"'Sheet1'!$L$16"}</definedName>
    <definedName name="____________a1" localSheetId="6" hidden="1">{"'Sheet1'!$L$16"}</definedName>
    <definedName name="____________a1" localSheetId="2" hidden="1">{"'Sheet1'!$L$16"}</definedName>
    <definedName name="____________a1" hidden="1">{"'Sheet1'!$L$16"}</definedName>
    <definedName name="_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BG12" localSheetId="11" hidden="1">{"'Sheet1'!$L$16"}</definedName>
    <definedName name="____________BG12" localSheetId="1" hidden="1">{"'Sheet1'!$L$16"}</definedName>
    <definedName name="____________BG12" localSheetId="15" hidden="1">{"'Sheet1'!$L$16"}</definedName>
    <definedName name="____________BG12" localSheetId="6" hidden="1">{"'Sheet1'!$L$16"}</definedName>
    <definedName name="____________BG12" localSheetId="2" hidden="1">{"'Sheet1'!$L$16"}</definedName>
    <definedName name="____________BG12" hidden="1">{"'Sheet1'!$L$16"}</definedName>
    <definedName name="____________CN1" localSheetId="11" hidden="1">{"'Sheet1'!$L$16"}</definedName>
    <definedName name="____________CN1" localSheetId="1" hidden="1">{"'Sheet1'!$L$16"}</definedName>
    <definedName name="____________CN1" localSheetId="15" hidden="1">{"'Sheet1'!$L$16"}</definedName>
    <definedName name="____________CN1" localSheetId="6" hidden="1">{"'Sheet1'!$L$16"}</definedName>
    <definedName name="____________CN1" localSheetId="2" hidden="1">{"'Sheet1'!$L$16"}</definedName>
    <definedName name="____________CN1" hidden="1">{"'Sheet1'!$L$16"}</definedName>
    <definedName name="____________DT10" localSheetId="11" hidden="1">{"'Sheet1'!$L$16"}</definedName>
    <definedName name="____________DT10" localSheetId="1" hidden="1">{"'Sheet1'!$L$16"}</definedName>
    <definedName name="____________DT10" localSheetId="15" hidden="1">{"'Sheet1'!$L$16"}</definedName>
    <definedName name="____________DT10" localSheetId="2" hidden="1">{"'Sheet1'!$L$16"}</definedName>
    <definedName name="____________DT10" hidden="1">{"'Sheet1'!$L$16"}</definedName>
    <definedName name="____________Goi8" localSheetId="11" hidden="1">{"'Sheet1'!$L$16"}</definedName>
    <definedName name="____________Goi8" localSheetId="1" hidden="1">{"'Sheet1'!$L$16"}</definedName>
    <definedName name="____________Goi8" localSheetId="15" hidden="1">{"'Sheet1'!$L$16"}</definedName>
    <definedName name="____________Goi8" localSheetId="2" hidden="1">{"'Sheet1'!$L$16"}</definedName>
    <definedName name="____________Goi8" hidden="1">{"'Sheet1'!$L$16"}</definedName>
    <definedName name="____________huy1" localSheetId="11" hidden="1">{"'Sheet1'!$L$16"}</definedName>
    <definedName name="____________huy1" localSheetId="1" hidden="1">{"'Sheet1'!$L$16"}</definedName>
    <definedName name="____________huy1" localSheetId="15" hidden="1">{"'Sheet1'!$L$16"}</definedName>
    <definedName name="____________huy1" localSheetId="2" hidden="1">{"'Sheet1'!$L$16"}</definedName>
    <definedName name="____________huy1" hidden="1">{"'Sheet1'!$L$16"}</definedName>
    <definedName name="____________Lan1" localSheetId="11" hidden="1">{"'Sheet1'!$L$16"}</definedName>
    <definedName name="____________Lan1" localSheetId="1" hidden="1">{"'Sheet1'!$L$16"}</definedName>
    <definedName name="____________Lan1" localSheetId="15" hidden="1">{"'Sheet1'!$L$16"}</definedName>
    <definedName name="____________Lan1" localSheetId="2" hidden="1">{"'Sheet1'!$L$16"}</definedName>
    <definedName name="____________Lan1" hidden="1">{"'Sheet1'!$L$16"}</definedName>
    <definedName name="____________m4" localSheetId="11" hidden="1">{"'Sheet1'!$L$16"}</definedName>
    <definedName name="____________m4" localSheetId="1" hidden="1">{"'Sheet1'!$L$16"}</definedName>
    <definedName name="____________m4" localSheetId="15" hidden="1">{"'Sheet1'!$L$16"}</definedName>
    <definedName name="____________m4" localSheetId="2" hidden="1">{"'Sheet1'!$L$16"}</definedName>
    <definedName name="____________m4" hidden="1">{"'Sheet1'!$L$16"}</definedName>
    <definedName name="____________NSO2" localSheetId="11" hidden="1">{"'Sheet1'!$L$16"}</definedName>
    <definedName name="____________NSO2" localSheetId="1" hidden="1">{"'Sheet1'!$L$16"}</definedName>
    <definedName name="____________NSO2" localSheetId="15" hidden="1">{"'Sheet1'!$L$16"}</definedName>
    <definedName name="____________NSO2" localSheetId="2" hidden="1">{"'Sheet1'!$L$16"}</definedName>
    <definedName name="____________NSO2" hidden="1">{"'Sheet1'!$L$16"}</definedName>
    <definedName name="____________P3" localSheetId="11" hidden="1">{#N/A,#N/A,FALSE,"特殊室（ＢＱ表）"}</definedName>
    <definedName name="____________P3" localSheetId="1" hidden="1">{#N/A,#N/A,FALSE,"特殊室（ＢＱ表）"}</definedName>
    <definedName name="____________P3" localSheetId="15" hidden="1">{#N/A,#N/A,FALSE,"特殊室（ＢＱ表）"}</definedName>
    <definedName name="____________P3" localSheetId="2" hidden="1">{#N/A,#N/A,FALSE,"特殊室（ＢＱ表）"}</definedName>
    <definedName name="____________P3" hidden="1">{#N/A,#N/A,FALSE,"特殊室（ＢＱ表）"}</definedName>
    <definedName name="____________PA3" localSheetId="11" hidden="1">{"'Sheet1'!$L$16"}</definedName>
    <definedName name="____________PA3" localSheetId="1" hidden="1">{"'Sheet1'!$L$16"}</definedName>
    <definedName name="____________PA3" localSheetId="15" hidden="1">{"'Sheet1'!$L$16"}</definedName>
    <definedName name="____________PA3" localSheetId="6" hidden="1">{"'Sheet1'!$L$16"}</definedName>
    <definedName name="____________PA3" localSheetId="2" hidden="1">{"'Sheet1'!$L$16"}</definedName>
    <definedName name="____________PA3" hidden="1">{"'Sheet1'!$L$16"}</definedName>
    <definedName name="____________PPP3" localSheetId="11" hidden="1">{#N/A,#N/A,FALSE,"特殊室（ＢＱ表）"}</definedName>
    <definedName name="____________PPP3" localSheetId="1" hidden="1">{#N/A,#N/A,FALSE,"特殊室（ＢＱ表）"}</definedName>
    <definedName name="____________PPP3" localSheetId="15" hidden="1">{#N/A,#N/A,FALSE,"特殊室（ＢＱ表）"}</definedName>
    <definedName name="____________PPP3" localSheetId="2" hidden="1">{#N/A,#N/A,FALSE,"特殊室（ＢＱ表）"}</definedName>
    <definedName name="____________PPP3" hidden="1">{#N/A,#N/A,FALSE,"特殊室（ＢＱ表）"}</definedName>
    <definedName name="____________PPP33" localSheetId="11" hidden="1">{#N/A,#N/A,FALSE,"特殊室（ＢＱ表）"}</definedName>
    <definedName name="____________PPP33" localSheetId="1" hidden="1">{#N/A,#N/A,FALSE,"特殊室（ＢＱ表）"}</definedName>
    <definedName name="____________PPP33" localSheetId="15" hidden="1">{#N/A,#N/A,FALSE,"特殊室（ＢＱ表）"}</definedName>
    <definedName name="____________PPP33" localSheetId="2" hidden="1">{#N/A,#N/A,FALSE,"特殊室（ＢＱ表）"}</definedName>
    <definedName name="____________PPP33" hidden="1">{#N/A,#N/A,FALSE,"特殊室（ＢＱ表）"}</definedName>
    <definedName name="____________ppp34" localSheetId="11" hidden="1">{#N/A,#N/A,FALSE,"特殊室（ＢＱ表）"}</definedName>
    <definedName name="____________ppp34" localSheetId="1" hidden="1">{#N/A,#N/A,FALSE,"特殊室（ＢＱ表）"}</definedName>
    <definedName name="____________ppp34" localSheetId="15" hidden="1">{#N/A,#N/A,FALSE,"特殊室（ＢＱ表）"}</definedName>
    <definedName name="____________ppp34" localSheetId="2" hidden="1">{#N/A,#N/A,FALSE,"特殊室（ＢＱ表）"}</definedName>
    <definedName name="____________ppp34" hidden="1">{#N/A,#N/A,FALSE,"特殊室（ＢＱ表）"}</definedName>
    <definedName name="____________ppp3444" localSheetId="11" hidden="1">{#N/A,#N/A,FALSE,"特殊室（ＢＱ表）"}</definedName>
    <definedName name="____________ppp3444" localSheetId="1" hidden="1">{#N/A,#N/A,FALSE,"特殊室（ＢＱ表）"}</definedName>
    <definedName name="____________ppp3444" localSheetId="15" hidden="1">{#N/A,#N/A,FALSE,"特殊室（ＢＱ表）"}</definedName>
    <definedName name="____________ppp3444" localSheetId="2" hidden="1">{#N/A,#N/A,FALSE,"特殊室（ＢＱ表）"}</definedName>
    <definedName name="____________ppp3444" hidden="1">{#N/A,#N/A,FALSE,"特殊室（ＢＱ表）"}</definedName>
    <definedName name="____________SCL4" localSheetId="11" hidden="1">{"'Sheet1'!$L$16"}</definedName>
    <definedName name="____________SCL4" localSheetId="1" hidden="1">{"'Sheet1'!$L$16"}</definedName>
    <definedName name="____________SCL4" localSheetId="15" hidden="1">{"'Sheet1'!$L$16"}</definedName>
    <definedName name="____________SCL4" localSheetId="2" hidden="1">{"'Sheet1'!$L$16"}</definedName>
    <definedName name="____________SCL4" hidden="1">{"'Sheet1'!$L$16"}</definedName>
    <definedName name="____________TH1" localSheetId="11" hidden="1">{"'Sheet1'!$L$16"}</definedName>
    <definedName name="____________TH1" localSheetId="1" hidden="1">{"'Sheet1'!$L$16"}</definedName>
    <definedName name="____________TH1" localSheetId="15" hidden="1">{"'Sheet1'!$L$16"}</definedName>
    <definedName name="____________TH1" localSheetId="2" hidden="1">{"'Sheet1'!$L$16"}</definedName>
    <definedName name="____________TH1" hidden="1">{"'Sheet1'!$L$16"}</definedName>
    <definedName name="____________THT11" localSheetId="11" hidden="1">{"'Sheet1'!$L$16"}</definedName>
    <definedName name="____________THT11" localSheetId="1" hidden="1">{"'Sheet1'!$L$16"}</definedName>
    <definedName name="____________THT11" localSheetId="15" hidden="1">{"'Sheet1'!$L$16"}</definedName>
    <definedName name="____________THT11" localSheetId="2" hidden="1">{"'Sheet1'!$L$16"}</definedName>
    <definedName name="____________THT11" hidden="1">{"'Sheet1'!$L$16"}</definedName>
    <definedName name="____________tt3" localSheetId="11" hidden="1">{"'Sheet1'!$L$16"}</definedName>
    <definedName name="____________tt3" localSheetId="1" hidden="1">{"'Sheet1'!$L$16"}</definedName>
    <definedName name="____________tt3" localSheetId="15" hidden="1">{"'Sheet1'!$L$16"}</definedName>
    <definedName name="____________tt3" localSheetId="2" hidden="1">{"'Sheet1'!$L$16"}</definedName>
    <definedName name="____________tt3" hidden="1">{"'Sheet1'!$L$16"}</definedName>
    <definedName name="____________tu4" localSheetId="11" hidden="1">{"'Sheet1'!$L$16"}</definedName>
    <definedName name="____________tu4" localSheetId="1" hidden="1">{"'Sheet1'!$L$16"}</definedName>
    <definedName name="____________tu4" localSheetId="15" hidden="1">{"'Sheet1'!$L$16"}</definedName>
    <definedName name="____________tu4" localSheetId="2" hidden="1">{"'Sheet1'!$L$16"}</definedName>
    <definedName name="____________tu4" hidden="1">{"'Sheet1'!$L$16"}</definedName>
    <definedName name="____________TV2" localSheetId="11" hidden="1">{"'Sheet1'!$L$16"}</definedName>
    <definedName name="____________TV2" localSheetId="1" hidden="1">{"'Sheet1'!$L$16"}</definedName>
    <definedName name="____________TV2" localSheetId="15" hidden="1">{"'Sheet1'!$L$16"}</definedName>
    <definedName name="____________TV2" localSheetId="2" hidden="1">{"'Sheet1'!$L$16"}</definedName>
    <definedName name="____________TV2" hidden="1">{"'Sheet1'!$L$16"}</definedName>
    <definedName name="____________VT3" localSheetId="11" hidden="1">{"'Sheet1'!$L$16"}</definedName>
    <definedName name="____________VT3" localSheetId="1" hidden="1">{"'Sheet1'!$L$16"}</definedName>
    <definedName name="____________VT3" localSheetId="15" hidden="1">{"'Sheet1'!$L$16"}</definedName>
    <definedName name="____________VT3" localSheetId="2" hidden="1">{"'Sheet1'!$L$16"}</definedName>
    <definedName name="____________VT3" hidden="1">{"'Sheet1'!$L$16"}</definedName>
    <definedName name="____________xlfn.BAHTTEXT" hidden="1">#NAME?</definedName>
    <definedName name="___________a1" localSheetId="11" hidden="1">{"'Sheet1'!$L$16"}</definedName>
    <definedName name="___________a1" localSheetId="1" hidden="1">{"'Sheet1'!$L$16"}</definedName>
    <definedName name="___________a1" localSheetId="15" hidden="1">{"'Sheet1'!$L$16"}</definedName>
    <definedName name="___________a1" localSheetId="6" hidden="1">{"'Sheet1'!$L$16"}</definedName>
    <definedName name="___________a1" localSheetId="2" hidden="1">{"'Sheet1'!$L$16"}</definedName>
    <definedName name="___________a1" hidden="1">{"'Sheet1'!$L$16"}</definedName>
    <definedName name="_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localSheetId="11" hidden="1">{"'Sheet1'!$L$16"}</definedName>
    <definedName name="___________a2" localSheetId="1" hidden="1">{"'Sheet1'!$L$16"}</definedName>
    <definedName name="___________a2" localSheetId="15" hidden="1">{"'Sheet1'!$L$16"}</definedName>
    <definedName name="___________a2" localSheetId="2" hidden="1">{"'Sheet1'!$L$16"}</definedName>
    <definedName name="___________a2" hidden="1">{"'Sheet1'!$L$16"}</definedName>
    <definedName name="___________BG12" localSheetId="11" hidden="1">{"'Sheet1'!$L$16"}</definedName>
    <definedName name="___________BG12" localSheetId="1" hidden="1">{"'Sheet1'!$L$16"}</definedName>
    <definedName name="___________BG12" localSheetId="15" hidden="1">{"'Sheet1'!$L$16"}</definedName>
    <definedName name="___________BG12" localSheetId="6" hidden="1">{"'Sheet1'!$L$16"}</definedName>
    <definedName name="___________BG12" localSheetId="2" hidden="1">{"'Sheet1'!$L$16"}</definedName>
    <definedName name="___________BG12" hidden="1">{"'Sheet1'!$L$16"}</definedName>
    <definedName name="___________CN1" localSheetId="11" hidden="1">{"'Sheet1'!$L$16"}</definedName>
    <definedName name="___________CN1" localSheetId="1" hidden="1">{"'Sheet1'!$L$16"}</definedName>
    <definedName name="___________CN1" localSheetId="15" hidden="1">{"'Sheet1'!$L$16"}</definedName>
    <definedName name="___________CN1" localSheetId="6" hidden="1">{"'Sheet1'!$L$16"}</definedName>
    <definedName name="___________CN1" localSheetId="2" hidden="1">{"'Sheet1'!$L$16"}</definedName>
    <definedName name="___________CN1" hidden="1">{"'Sheet1'!$L$16"}</definedName>
    <definedName name="___________DT10" localSheetId="11" hidden="1">{"'Sheet1'!$L$16"}</definedName>
    <definedName name="___________DT10" localSheetId="1" hidden="1">{"'Sheet1'!$L$16"}</definedName>
    <definedName name="___________DT10" localSheetId="15" hidden="1">{"'Sheet1'!$L$16"}</definedName>
    <definedName name="___________DT10" localSheetId="2" hidden="1">{"'Sheet1'!$L$16"}</definedName>
    <definedName name="___________DT10" hidden="1">{"'Sheet1'!$L$16"}</definedName>
    <definedName name="___________Goi8" localSheetId="11" hidden="1">{"'Sheet1'!$L$16"}</definedName>
    <definedName name="___________Goi8" localSheetId="1" hidden="1">{"'Sheet1'!$L$16"}</definedName>
    <definedName name="___________Goi8" localSheetId="15" hidden="1">{"'Sheet1'!$L$16"}</definedName>
    <definedName name="___________Goi8" localSheetId="2" hidden="1">{"'Sheet1'!$L$16"}</definedName>
    <definedName name="___________Goi8" hidden="1">{"'Sheet1'!$L$16"}</definedName>
    <definedName name="___________h1" localSheetId="11" hidden="1">{"'Sheet1'!$L$16"}</definedName>
    <definedName name="___________h1" localSheetId="1" hidden="1">{"'Sheet1'!$L$16"}</definedName>
    <definedName name="___________h1" localSheetId="15" hidden="1">{"'Sheet1'!$L$16"}</definedName>
    <definedName name="___________h1" localSheetId="2" hidden="1">{"'Sheet1'!$L$16"}</definedName>
    <definedName name="___________h1" hidden="1">{"'Sheet1'!$L$16"}</definedName>
    <definedName name="___________hu1" localSheetId="11" hidden="1">{"'Sheet1'!$L$16"}</definedName>
    <definedName name="___________hu1" localSheetId="1" hidden="1">{"'Sheet1'!$L$16"}</definedName>
    <definedName name="___________hu1" localSheetId="15" hidden="1">{"'Sheet1'!$L$16"}</definedName>
    <definedName name="___________hu1" localSheetId="2" hidden="1">{"'Sheet1'!$L$16"}</definedName>
    <definedName name="___________hu1" hidden="1">{"'Sheet1'!$L$16"}</definedName>
    <definedName name="___________hu2" localSheetId="11" hidden="1">{"'Sheet1'!$L$16"}</definedName>
    <definedName name="___________hu2" localSheetId="1" hidden="1">{"'Sheet1'!$L$16"}</definedName>
    <definedName name="___________hu2" localSheetId="15" hidden="1">{"'Sheet1'!$L$16"}</definedName>
    <definedName name="___________hu2" localSheetId="2" hidden="1">{"'Sheet1'!$L$16"}</definedName>
    <definedName name="___________hu2" hidden="1">{"'Sheet1'!$L$16"}</definedName>
    <definedName name="___________hu5" localSheetId="11" hidden="1">{"'Sheet1'!$L$16"}</definedName>
    <definedName name="___________hu5" localSheetId="1" hidden="1">{"'Sheet1'!$L$16"}</definedName>
    <definedName name="___________hu5" localSheetId="15" hidden="1">{"'Sheet1'!$L$16"}</definedName>
    <definedName name="___________hu5" localSheetId="2" hidden="1">{"'Sheet1'!$L$16"}</definedName>
    <definedName name="___________hu5" hidden="1">{"'Sheet1'!$L$16"}</definedName>
    <definedName name="___________hu6" localSheetId="11" hidden="1">{"'Sheet1'!$L$16"}</definedName>
    <definedName name="___________hu6" localSheetId="1" hidden="1">{"'Sheet1'!$L$16"}</definedName>
    <definedName name="___________hu6" localSheetId="15" hidden="1">{"'Sheet1'!$L$16"}</definedName>
    <definedName name="___________hu6" localSheetId="2" hidden="1">{"'Sheet1'!$L$16"}</definedName>
    <definedName name="___________hu6" hidden="1">{"'Sheet1'!$L$16"}</definedName>
    <definedName name="___________hu7" localSheetId="11" hidden="1">{"'Sheet1'!$L$16"}</definedName>
    <definedName name="___________hu7" localSheetId="1" hidden="1">{"'Sheet1'!$L$16"}</definedName>
    <definedName name="___________hu7" localSheetId="15" hidden="1">{"'Sheet1'!$L$16"}</definedName>
    <definedName name="___________hu7" localSheetId="2" hidden="1">{"'Sheet1'!$L$16"}</definedName>
    <definedName name="___________hu7" hidden="1">{"'Sheet1'!$L$16"}</definedName>
    <definedName name="___________huy1" localSheetId="11" hidden="1">{"'Sheet1'!$L$16"}</definedName>
    <definedName name="___________huy1" localSheetId="1" hidden="1">{"'Sheet1'!$L$16"}</definedName>
    <definedName name="___________huy1" localSheetId="15" hidden="1">{"'Sheet1'!$L$16"}</definedName>
    <definedName name="___________huy1" localSheetId="2" hidden="1">{"'Sheet1'!$L$16"}</definedName>
    <definedName name="___________huy1" hidden="1">{"'Sheet1'!$L$16"}</definedName>
    <definedName name="___________LAN3" localSheetId="11" hidden="1">{"'Sheet1'!$L$16"}</definedName>
    <definedName name="___________LAN3" localSheetId="1" hidden="1">{"'Sheet1'!$L$16"}</definedName>
    <definedName name="___________LAN3" localSheetId="15" hidden="1">{"'Sheet1'!$L$16"}</definedName>
    <definedName name="___________LAN3" localSheetId="2" hidden="1">{"'Sheet1'!$L$16"}</definedName>
    <definedName name="___________LAN3" hidden="1">{"'Sheet1'!$L$16"}</definedName>
    <definedName name="___________lop111" localSheetId="11" hidden="1">{#N/A,#N/A,FALSE,"特殊室（ＢＱ表）"}</definedName>
    <definedName name="___________lop111" localSheetId="1" hidden="1">{#N/A,#N/A,FALSE,"特殊室（ＢＱ表）"}</definedName>
    <definedName name="___________lop111" localSheetId="15" hidden="1">{#N/A,#N/A,FALSE,"特殊室（ＢＱ表）"}</definedName>
    <definedName name="___________lop111" localSheetId="2" hidden="1">{#N/A,#N/A,FALSE,"特殊室（ＢＱ表）"}</definedName>
    <definedName name="___________lop111" hidden="1">{#N/A,#N/A,FALSE,"特殊室（ＢＱ表）"}</definedName>
    <definedName name="___________m4" localSheetId="11" hidden="1">{"'Sheet1'!$L$16"}</definedName>
    <definedName name="___________m4" localSheetId="1" hidden="1">{"'Sheet1'!$L$16"}</definedName>
    <definedName name="___________m4" localSheetId="15" hidden="1">{"'Sheet1'!$L$16"}</definedName>
    <definedName name="___________m4" localSheetId="2" hidden="1">{"'Sheet1'!$L$16"}</definedName>
    <definedName name="___________m4" hidden="1">{"'Sheet1'!$L$16"}</definedName>
    <definedName name="___________MCC3" localSheetId="11" hidden="1">{#N/A,#N/A,FALSE,"CCTV"}</definedName>
    <definedName name="___________MCC3" localSheetId="1" hidden="1">{#N/A,#N/A,FALSE,"CCTV"}</definedName>
    <definedName name="___________MCC3" localSheetId="15" hidden="1">{#N/A,#N/A,FALSE,"CCTV"}</definedName>
    <definedName name="___________MCC3" localSheetId="2" hidden="1">{#N/A,#N/A,FALSE,"CCTV"}</definedName>
    <definedName name="___________MCC3" hidden="1">{#N/A,#N/A,FALSE,"CCTV"}</definedName>
    <definedName name="___________NSO2" localSheetId="11" hidden="1">{"'Sheet1'!$L$16"}</definedName>
    <definedName name="___________NSO2" localSheetId="1" hidden="1">{"'Sheet1'!$L$16"}</definedName>
    <definedName name="___________NSO2" localSheetId="15" hidden="1">{"'Sheet1'!$L$16"}</definedName>
    <definedName name="___________NSO2" localSheetId="2" hidden="1">{"'Sheet1'!$L$16"}</definedName>
    <definedName name="___________NSO2" hidden="1">{"'Sheet1'!$L$16"}</definedName>
    <definedName name="___________P3" localSheetId="11" hidden="1">{#N/A,#N/A,FALSE,"特殊室（ＢＱ表）"}</definedName>
    <definedName name="___________P3" localSheetId="1" hidden="1">{#N/A,#N/A,FALSE,"特殊室（ＢＱ表）"}</definedName>
    <definedName name="___________P3" localSheetId="15" hidden="1">{#N/A,#N/A,FALSE,"特殊室（ＢＱ表）"}</definedName>
    <definedName name="___________P3" localSheetId="2" hidden="1">{#N/A,#N/A,FALSE,"特殊室（ＢＱ表）"}</definedName>
    <definedName name="___________P3" hidden="1">{#N/A,#N/A,FALSE,"特殊室（ＢＱ表）"}</definedName>
    <definedName name="___________PA3" localSheetId="11" hidden="1">{"'Sheet1'!$L$16"}</definedName>
    <definedName name="___________PA3" localSheetId="1" hidden="1">{"'Sheet1'!$L$16"}</definedName>
    <definedName name="___________PA3" localSheetId="15" hidden="1">{"'Sheet1'!$L$16"}</definedName>
    <definedName name="___________PA3" localSheetId="6" hidden="1">{"'Sheet1'!$L$16"}</definedName>
    <definedName name="___________PA3" localSheetId="2" hidden="1">{"'Sheet1'!$L$16"}</definedName>
    <definedName name="___________PA3" hidden="1">{"'Sheet1'!$L$16"}</definedName>
    <definedName name="___________PPP3" localSheetId="11" hidden="1">{#N/A,#N/A,FALSE,"特殊室（ＢＱ表）"}</definedName>
    <definedName name="___________PPP3" localSheetId="1" hidden="1">{#N/A,#N/A,FALSE,"特殊室（ＢＱ表）"}</definedName>
    <definedName name="___________PPP3" localSheetId="15" hidden="1">{#N/A,#N/A,FALSE,"特殊室（ＢＱ表）"}</definedName>
    <definedName name="___________PPP3" localSheetId="2" hidden="1">{#N/A,#N/A,FALSE,"特殊室（ＢＱ表）"}</definedName>
    <definedName name="___________PPP3" hidden="1">{#N/A,#N/A,FALSE,"特殊室（ＢＱ表）"}</definedName>
    <definedName name="___________PPP33" localSheetId="11" hidden="1">{#N/A,#N/A,FALSE,"特殊室（ＢＱ表）"}</definedName>
    <definedName name="___________PPP33" localSheetId="1" hidden="1">{#N/A,#N/A,FALSE,"特殊室（ＢＱ表）"}</definedName>
    <definedName name="___________PPP33" localSheetId="15" hidden="1">{#N/A,#N/A,FALSE,"特殊室（ＢＱ表）"}</definedName>
    <definedName name="___________PPP33" localSheetId="2" hidden="1">{#N/A,#N/A,FALSE,"特殊室（ＢＱ表）"}</definedName>
    <definedName name="___________PPP33" hidden="1">{#N/A,#N/A,FALSE,"特殊室（ＢＱ表）"}</definedName>
    <definedName name="___________ppp34" localSheetId="11" hidden="1">{#N/A,#N/A,FALSE,"特殊室（ＢＱ表）"}</definedName>
    <definedName name="___________ppp34" localSheetId="1" hidden="1">{#N/A,#N/A,FALSE,"特殊室（ＢＱ表）"}</definedName>
    <definedName name="___________ppp34" localSheetId="15" hidden="1">{#N/A,#N/A,FALSE,"特殊室（ＢＱ表）"}</definedName>
    <definedName name="___________ppp34" localSheetId="2" hidden="1">{#N/A,#N/A,FALSE,"特殊室（ＢＱ表）"}</definedName>
    <definedName name="___________ppp34" hidden="1">{#N/A,#N/A,FALSE,"特殊室（ＢＱ表）"}</definedName>
    <definedName name="___________ppp3444" localSheetId="11" hidden="1">{#N/A,#N/A,FALSE,"特殊室（ＢＱ表）"}</definedName>
    <definedName name="___________ppp3444" localSheetId="1" hidden="1">{#N/A,#N/A,FALSE,"特殊室（ＢＱ表）"}</definedName>
    <definedName name="___________ppp3444" localSheetId="15" hidden="1">{#N/A,#N/A,FALSE,"特殊室（ＢＱ表）"}</definedName>
    <definedName name="___________ppp3444" localSheetId="2" hidden="1">{#N/A,#N/A,FALSE,"特殊室（ＢＱ表）"}</definedName>
    <definedName name="___________ppp3444" hidden="1">{#N/A,#N/A,FALSE,"特殊室（ＢＱ表）"}</definedName>
    <definedName name="___________SCL4" localSheetId="11" hidden="1">{"'Sheet1'!$L$16"}</definedName>
    <definedName name="___________SCL4" localSheetId="1" hidden="1">{"'Sheet1'!$L$16"}</definedName>
    <definedName name="___________SCL4" localSheetId="15" hidden="1">{"'Sheet1'!$L$16"}</definedName>
    <definedName name="___________SCL4" localSheetId="2" hidden="1">{"'Sheet1'!$L$16"}</definedName>
    <definedName name="___________SCL4" hidden="1">{"'Sheet1'!$L$16"}</definedName>
    <definedName name="___________T10" localSheetId="11" hidden="1">{"'Sheet1'!$L$16"}</definedName>
    <definedName name="___________T10" localSheetId="1" hidden="1">{"'Sheet1'!$L$16"}</definedName>
    <definedName name="___________T10" localSheetId="15" hidden="1">{"'Sheet1'!$L$16"}</definedName>
    <definedName name="___________T10" localSheetId="2" hidden="1">{"'Sheet1'!$L$16"}</definedName>
    <definedName name="___________T10" hidden="1">{"'Sheet1'!$L$16"}</definedName>
    <definedName name="___________TH1" localSheetId="11" hidden="1">{"'Sheet1'!$L$16"}</definedName>
    <definedName name="___________TH1" localSheetId="1" hidden="1">{"'Sheet1'!$L$16"}</definedName>
    <definedName name="___________TH1" localSheetId="15" hidden="1">{"'Sheet1'!$L$16"}</definedName>
    <definedName name="___________TH1" localSheetId="2" hidden="1">{"'Sheet1'!$L$16"}</definedName>
    <definedName name="___________TH1" hidden="1">{"'Sheet1'!$L$16"}</definedName>
    <definedName name="___________THT11" localSheetId="11" hidden="1">{"'Sheet1'!$L$16"}</definedName>
    <definedName name="___________THT11" localSheetId="1" hidden="1">{"'Sheet1'!$L$16"}</definedName>
    <definedName name="___________THT11" localSheetId="15" hidden="1">{"'Sheet1'!$L$16"}</definedName>
    <definedName name="___________THT11" localSheetId="2" hidden="1">{"'Sheet1'!$L$16"}</definedName>
    <definedName name="___________THT11" hidden="1">{"'Sheet1'!$L$16"}</definedName>
    <definedName name="___________TM2" localSheetId="11" hidden="1">{"'Sheet1'!$L$16"}</definedName>
    <definedName name="___________TM2" localSheetId="1" hidden="1">{"'Sheet1'!$L$16"}</definedName>
    <definedName name="___________TM2" localSheetId="15" hidden="1">{"'Sheet1'!$L$16"}</definedName>
    <definedName name="___________TM2" localSheetId="2" hidden="1">{"'Sheet1'!$L$16"}</definedName>
    <definedName name="___________TM2" hidden="1">{"'Sheet1'!$L$16"}</definedName>
    <definedName name="___________tt3" localSheetId="11" hidden="1">{"'Sheet1'!$L$16"}</definedName>
    <definedName name="___________tt3" localSheetId="1" hidden="1">{"'Sheet1'!$L$16"}</definedName>
    <definedName name="___________tt3" localSheetId="15" hidden="1">{"'Sheet1'!$L$16"}</definedName>
    <definedName name="___________tt3" localSheetId="2" hidden="1">{"'Sheet1'!$L$16"}</definedName>
    <definedName name="___________tt3" hidden="1">{"'Sheet1'!$L$16"}</definedName>
    <definedName name="___________tu4" localSheetId="11" hidden="1">{"'Sheet1'!$L$16"}</definedName>
    <definedName name="___________tu4" localSheetId="1" hidden="1">{"'Sheet1'!$L$16"}</definedName>
    <definedName name="___________tu4" localSheetId="15" hidden="1">{"'Sheet1'!$L$16"}</definedName>
    <definedName name="___________tu4" localSheetId="2" hidden="1">{"'Sheet1'!$L$16"}</definedName>
    <definedName name="___________tu4" hidden="1">{"'Sheet1'!$L$16"}</definedName>
    <definedName name="___________TV2" localSheetId="11" hidden="1">{"'Sheet1'!$L$16"}</definedName>
    <definedName name="___________TV2" localSheetId="1" hidden="1">{"'Sheet1'!$L$16"}</definedName>
    <definedName name="___________TV2" localSheetId="15" hidden="1">{"'Sheet1'!$L$16"}</definedName>
    <definedName name="___________TV2" localSheetId="2" hidden="1">{"'Sheet1'!$L$16"}</definedName>
    <definedName name="___________TV2" hidden="1">{"'Sheet1'!$L$16"}</definedName>
    <definedName name="___________VT3" localSheetId="11" hidden="1">{"'Sheet1'!$L$16"}</definedName>
    <definedName name="___________VT3" localSheetId="1" hidden="1">{"'Sheet1'!$L$16"}</definedName>
    <definedName name="___________VT3" localSheetId="15" hidden="1">{"'Sheet1'!$L$16"}</definedName>
    <definedName name="___________VT3" localSheetId="2" hidden="1">{"'Sheet1'!$L$16"}</definedName>
    <definedName name="___________VT3" hidden="1">{"'Sheet1'!$L$16"}</definedName>
    <definedName name="___________xlfn.BAHTTEXT" hidden="1">#NAME?</definedName>
    <definedName name="__________a1" localSheetId="11" hidden="1">{"'Sheet1'!$L$16"}</definedName>
    <definedName name="__________a1" localSheetId="1" hidden="1">{"'Sheet1'!$L$16"}</definedName>
    <definedName name="__________a1" localSheetId="15" hidden="1">{"'Sheet1'!$L$16"}</definedName>
    <definedName name="__________a1" localSheetId="6" hidden="1">{"'Sheet1'!$L$16"}</definedName>
    <definedName name="__________a1" localSheetId="2" hidden="1">{"'Sheet1'!$L$16"}</definedName>
    <definedName name="__________a1" hidden="1">{"'Sheet1'!$L$16"}</definedName>
    <definedName name="_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localSheetId="11" hidden="1">{"'Sheet1'!$L$16"}</definedName>
    <definedName name="__________a2" localSheetId="1" hidden="1">{"'Sheet1'!$L$16"}</definedName>
    <definedName name="__________a2" localSheetId="15" hidden="1">{"'Sheet1'!$L$16"}</definedName>
    <definedName name="__________a2" localSheetId="2" hidden="1">{"'Sheet1'!$L$16"}</definedName>
    <definedName name="__________a2" hidden="1">{"'Sheet1'!$L$16"}</definedName>
    <definedName name="__________BG12" localSheetId="11" hidden="1">{"'Sheet1'!$L$16"}</definedName>
    <definedName name="__________BG12" localSheetId="1" hidden="1">{"'Sheet1'!$L$16"}</definedName>
    <definedName name="__________BG12" localSheetId="15" hidden="1">{"'Sheet1'!$L$16"}</definedName>
    <definedName name="__________BG12" localSheetId="6" hidden="1">{"'Sheet1'!$L$16"}</definedName>
    <definedName name="__________BG12" localSheetId="2" hidden="1">{"'Sheet1'!$L$16"}</definedName>
    <definedName name="__________BG12" hidden="1">{"'Sheet1'!$L$16"}</definedName>
    <definedName name="__________CN1" localSheetId="11" hidden="1">{"'Sheet1'!$L$16"}</definedName>
    <definedName name="__________CN1" localSheetId="1" hidden="1">{"'Sheet1'!$L$16"}</definedName>
    <definedName name="__________CN1" localSheetId="15" hidden="1">{"'Sheet1'!$L$16"}</definedName>
    <definedName name="__________CN1" localSheetId="6" hidden="1">{"'Sheet1'!$L$16"}</definedName>
    <definedName name="__________CN1" localSheetId="2" hidden="1">{"'Sheet1'!$L$16"}</definedName>
    <definedName name="__________CN1" hidden="1">{"'Sheet1'!$L$16"}</definedName>
    <definedName name="__________DT10" localSheetId="11" hidden="1">{"'Sheet1'!$L$16"}</definedName>
    <definedName name="__________DT10" localSheetId="1" hidden="1">{"'Sheet1'!$L$16"}</definedName>
    <definedName name="__________DT10" localSheetId="15" hidden="1">{"'Sheet1'!$L$16"}</definedName>
    <definedName name="__________DT10" localSheetId="2" hidden="1">{"'Sheet1'!$L$16"}</definedName>
    <definedName name="__________DT10" hidden="1">{"'Sheet1'!$L$16"}</definedName>
    <definedName name="__________Goi8" localSheetId="11" hidden="1">{"'Sheet1'!$L$16"}</definedName>
    <definedName name="__________Goi8" localSheetId="1" hidden="1">{"'Sheet1'!$L$16"}</definedName>
    <definedName name="__________Goi8" localSheetId="15" hidden="1">{"'Sheet1'!$L$16"}</definedName>
    <definedName name="__________Goi8" localSheetId="2" hidden="1">{"'Sheet1'!$L$16"}</definedName>
    <definedName name="__________Goi8" hidden="1">{"'Sheet1'!$L$16"}</definedName>
    <definedName name="__________h1" localSheetId="11" hidden="1">{"'Sheet1'!$L$16"}</definedName>
    <definedName name="__________h1" localSheetId="1" hidden="1">{"'Sheet1'!$L$16"}</definedName>
    <definedName name="__________h1" localSheetId="15" hidden="1">{"'Sheet1'!$L$16"}</definedName>
    <definedName name="__________h1" localSheetId="2" hidden="1">{"'Sheet1'!$L$16"}</definedName>
    <definedName name="__________h1" hidden="1">{"'Sheet1'!$L$16"}</definedName>
    <definedName name="__________hu1" localSheetId="11" hidden="1">{"'Sheet1'!$L$16"}</definedName>
    <definedName name="__________hu1" localSheetId="1" hidden="1">{"'Sheet1'!$L$16"}</definedName>
    <definedName name="__________hu1" localSheetId="15" hidden="1">{"'Sheet1'!$L$16"}</definedName>
    <definedName name="__________hu1" localSheetId="2" hidden="1">{"'Sheet1'!$L$16"}</definedName>
    <definedName name="__________hu1" hidden="1">{"'Sheet1'!$L$16"}</definedName>
    <definedName name="__________hu2" localSheetId="11" hidden="1">{"'Sheet1'!$L$16"}</definedName>
    <definedName name="__________hu2" localSheetId="1" hidden="1">{"'Sheet1'!$L$16"}</definedName>
    <definedName name="__________hu2" localSheetId="15" hidden="1">{"'Sheet1'!$L$16"}</definedName>
    <definedName name="__________hu2" localSheetId="2" hidden="1">{"'Sheet1'!$L$16"}</definedName>
    <definedName name="__________hu2" hidden="1">{"'Sheet1'!$L$16"}</definedName>
    <definedName name="__________hu5" localSheetId="11" hidden="1">{"'Sheet1'!$L$16"}</definedName>
    <definedName name="__________hu5" localSheetId="1" hidden="1">{"'Sheet1'!$L$16"}</definedName>
    <definedName name="__________hu5" localSheetId="15" hidden="1">{"'Sheet1'!$L$16"}</definedName>
    <definedName name="__________hu5" localSheetId="2" hidden="1">{"'Sheet1'!$L$16"}</definedName>
    <definedName name="__________hu5" hidden="1">{"'Sheet1'!$L$16"}</definedName>
    <definedName name="__________hu6" localSheetId="11" hidden="1">{"'Sheet1'!$L$16"}</definedName>
    <definedName name="__________hu6" localSheetId="1" hidden="1">{"'Sheet1'!$L$16"}</definedName>
    <definedName name="__________hu6" localSheetId="15" hidden="1">{"'Sheet1'!$L$16"}</definedName>
    <definedName name="__________hu6" localSheetId="2" hidden="1">{"'Sheet1'!$L$16"}</definedName>
    <definedName name="__________hu6" hidden="1">{"'Sheet1'!$L$16"}</definedName>
    <definedName name="__________hu7" localSheetId="11" hidden="1">{"'Sheet1'!$L$16"}</definedName>
    <definedName name="__________hu7" localSheetId="1" hidden="1">{"'Sheet1'!$L$16"}</definedName>
    <definedName name="__________hu7" localSheetId="15" hidden="1">{"'Sheet1'!$L$16"}</definedName>
    <definedName name="__________hu7" localSheetId="2" hidden="1">{"'Sheet1'!$L$16"}</definedName>
    <definedName name="__________hu7" hidden="1">{"'Sheet1'!$L$16"}</definedName>
    <definedName name="__________Lan1" localSheetId="11" hidden="1">{"'Sheet1'!$L$16"}</definedName>
    <definedName name="__________Lan1" localSheetId="1" hidden="1">{"'Sheet1'!$L$16"}</definedName>
    <definedName name="__________Lan1" localSheetId="15" hidden="1">{"'Sheet1'!$L$16"}</definedName>
    <definedName name="__________Lan1" localSheetId="2" hidden="1">{"'Sheet1'!$L$16"}</definedName>
    <definedName name="__________Lan1" hidden="1">{"'Sheet1'!$L$16"}</definedName>
    <definedName name="__________LAN3" localSheetId="11" hidden="1">{"'Sheet1'!$L$16"}</definedName>
    <definedName name="__________LAN3" localSheetId="1" hidden="1">{"'Sheet1'!$L$16"}</definedName>
    <definedName name="__________LAN3" localSheetId="15" hidden="1">{"'Sheet1'!$L$16"}</definedName>
    <definedName name="__________LAN3" localSheetId="2" hidden="1">{"'Sheet1'!$L$16"}</definedName>
    <definedName name="__________LAN3" hidden="1">{"'Sheet1'!$L$16"}</definedName>
    <definedName name="__________lop111" localSheetId="11" hidden="1">{#N/A,#N/A,FALSE,"特殊室（ＢＱ表）"}</definedName>
    <definedName name="__________lop111" localSheetId="1" hidden="1">{#N/A,#N/A,FALSE,"特殊室（ＢＱ表）"}</definedName>
    <definedName name="__________lop111" localSheetId="15" hidden="1">{#N/A,#N/A,FALSE,"特殊室（ＢＱ表）"}</definedName>
    <definedName name="__________lop111" localSheetId="2" hidden="1">{#N/A,#N/A,FALSE,"特殊室（ＢＱ表）"}</definedName>
    <definedName name="__________lop111" hidden="1">{#N/A,#N/A,FALSE,"特殊室（ＢＱ表）"}</definedName>
    <definedName name="__________m4" localSheetId="11" hidden="1">{"'Sheet1'!$L$16"}</definedName>
    <definedName name="__________m4" localSheetId="1" hidden="1">{"'Sheet1'!$L$16"}</definedName>
    <definedName name="__________m4" localSheetId="15" hidden="1">{"'Sheet1'!$L$16"}</definedName>
    <definedName name="__________m4" localSheetId="2" hidden="1">{"'Sheet1'!$L$16"}</definedName>
    <definedName name="__________m4" hidden="1">{"'Sheet1'!$L$16"}</definedName>
    <definedName name="__________NSO2" localSheetId="11" hidden="1">{"'Sheet1'!$L$16"}</definedName>
    <definedName name="__________NSO2" localSheetId="1" hidden="1">{"'Sheet1'!$L$16"}</definedName>
    <definedName name="__________NSO2" localSheetId="15" hidden="1">{"'Sheet1'!$L$16"}</definedName>
    <definedName name="__________NSO2" localSheetId="2" hidden="1">{"'Sheet1'!$L$16"}</definedName>
    <definedName name="__________NSO2" hidden="1">{"'Sheet1'!$L$16"}</definedName>
    <definedName name="__________P3" localSheetId="11" hidden="1">{#N/A,#N/A,FALSE,"特殊室（ＢＱ表）"}</definedName>
    <definedName name="__________P3" localSheetId="1" hidden="1">{#N/A,#N/A,FALSE,"特殊室（ＢＱ表）"}</definedName>
    <definedName name="__________P3" localSheetId="15" hidden="1">{#N/A,#N/A,FALSE,"特殊室（ＢＱ表）"}</definedName>
    <definedName name="__________P3" localSheetId="2" hidden="1">{#N/A,#N/A,FALSE,"特殊室（ＢＱ表）"}</definedName>
    <definedName name="__________P3" hidden="1">{#N/A,#N/A,FALSE,"特殊室（ＢＱ表）"}</definedName>
    <definedName name="__________PA3" localSheetId="11" hidden="1">{"'Sheet1'!$L$16"}</definedName>
    <definedName name="__________PA3" localSheetId="1" hidden="1">{"'Sheet1'!$L$16"}</definedName>
    <definedName name="__________PA3" localSheetId="15" hidden="1">{"'Sheet1'!$L$16"}</definedName>
    <definedName name="__________PA3" localSheetId="6" hidden="1">{"'Sheet1'!$L$16"}</definedName>
    <definedName name="__________PA3" localSheetId="2" hidden="1">{"'Sheet1'!$L$16"}</definedName>
    <definedName name="__________PA3" hidden="1">{"'Sheet1'!$L$16"}</definedName>
    <definedName name="__________PPP3" localSheetId="11" hidden="1">{#N/A,#N/A,FALSE,"特殊室（ＢＱ表）"}</definedName>
    <definedName name="__________PPP3" localSheetId="1" hidden="1">{#N/A,#N/A,FALSE,"特殊室（ＢＱ表）"}</definedName>
    <definedName name="__________PPP3" localSheetId="15" hidden="1">{#N/A,#N/A,FALSE,"特殊室（ＢＱ表）"}</definedName>
    <definedName name="__________PPP3" localSheetId="2" hidden="1">{#N/A,#N/A,FALSE,"特殊室（ＢＱ表）"}</definedName>
    <definedName name="__________PPP3" hidden="1">{#N/A,#N/A,FALSE,"特殊室（ＢＱ表）"}</definedName>
    <definedName name="__________PPP33" localSheetId="11" hidden="1">{#N/A,#N/A,FALSE,"特殊室（ＢＱ表）"}</definedName>
    <definedName name="__________PPP33" localSheetId="1" hidden="1">{#N/A,#N/A,FALSE,"特殊室（ＢＱ表）"}</definedName>
    <definedName name="__________PPP33" localSheetId="15" hidden="1">{#N/A,#N/A,FALSE,"特殊室（ＢＱ表）"}</definedName>
    <definedName name="__________PPP33" localSheetId="2" hidden="1">{#N/A,#N/A,FALSE,"特殊室（ＢＱ表）"}</definedName>
    <definedName name="__________PPP33" hidden="1">{#N/A,#N/A,FALSE,"特殊室（ＢＱ表）"}</definedName>
    <definedName name="__________ppp34" localSheetId="11" hidden="1">{#N/A,#N/A,FALSE,"特殊室（ＢＱ表）"}</definedName>
    <definedName name="__________ppp34" localSheetId="1" hidden="1">{#N/A,#N/A,FALSE,"特殊室（ＢＱ表）"}</definedName>
    <definedName name="__________ppp34" localSheetId="15" hidden="1">{#N/A,#N/A,FALSE,"特殊室（ＢＱ表）"}</definedName>
    <definedName name="__________ppp34" localSheetId="2" hidden="1">{#N/A,#N/A,FALSE,"特殊室（ＢＱ表）"}</definedName>
    <definedName name="__________ppp34" hidden="1">{#N/A,#N/A,FALSE,"特殊室（ＢＱ表）"}</definedName>
    <definedName name="__________ppp3444" localSheetId="11" hidden="1">{#N/A,#N/A,FALSE,"特殊室（ＢＱ表）"}</definedName>
    <definedName name="__________ppp3444" localSheetId="1" hidden="1">{#N/A,#N/A,FALSE,"特殊室（ＢＱ表）"}</definedName>
    <definedName name="__________ppp3444" localSheetId="15" hidden="1">{#N/A,#N/A,FALSE,"特殊室（ＢＱ表）"}</definedName>
    <definedName name="__________ppp3444" localSheetId="2" hidden="1">{#N/A,#N/A,FALSE,"特殊室（ＢＱ表）"}</definedName>
    <definedName name="__________ppp3444" hidden="1">{#N/A,#N/A,FALSE,"特殊室（ＢＱ表）"}</definedName>
    <definedName name="__________SCL4" localSheetId="11" hidden="1">{"'Sheet1'!$L$16"}</definedName>
    <definedName name="__________SCL4" localSheetId="1" hidden="1">{"'Sheet1'!$L$16"}</definedName>
    <definedName name="__________SCL4" localSheetId="15" hidden="1">{"'Sheet1'!$L$16"}</definedName>
    <definedName name="__________SCL4" localSheetId="2" hidden="1">{"'Sheet1'!$L$16"}</definedName>
    <definedName name="__________SCL4" hidden="1">{"'Sheet1'!$L$16"}</definedName>
    <definedName name="__________T10" localSheetId="11" hidden="1">{"'Sheet1'!$L$16"}</definedName>
    <definedName name="__________T10" localSheetId="1" hidden="1">{"'Sheet1'!$L$16"}</definedName>
    <definedName name="__________T10" localSheetId="15" hidden="1">{"'Sheet1'!$L$16"}</definedName>
    <definedName name="__________T10" localSheetId="2" hidden="1">{"'Sheet1'!$L$16"}</definedName>
    <definedName name="__________T10" hidden="1">{"'Sheet1'!$L$16"}</definedName>
    <definedName name="__________T3" localSheetId="11" hidden="1">{"'Sheet1'!$L$16"}</definedName>
    <definedName name="__________T3" localSheetId="1" hidden="1">{"'Sheet1'!$L$16"}</definedName>
    <definedName name="__________T3" localSheetId="15" hidden="1">{"'Sheet1'!$L$16"}</definedName>
    <definedName name="__________T3" localSheetId="2" hidden="1">{"'Sheet1'!$L$16"}</definedName>
    <definedName name="__________T3" hidden="1">{"'Sheet1'!$L$16"}</definedName>
    <definedName name="__________TH1" localSheetId="11" hidden="1">{"'Sheet1'!$L$16"}</definedName>
    <definedName name="__________TH1" localSheetId="1" hidden="1">{"'Sheet1'!$L$16"}</definedName>
    <definedName name="__________TH1" localSheetId="15" hidden="1">{"'Sheet1'!$L$16"}</definedName>
    <definedName name="__________TH1" localSheetId="2" hidden="1">{"'Sheet1'!$L$16"}</definedName>
    <definedName name="__________TH1" hidden="1">{"'Sheet1'!$L$16"}</definedName>
    <definedName name="__________TM2" localSheetId="11" hidden="1">{"'Sheet1'!$L$16"}</definedName>
    <definedName name="__________TM2" localSheetId="1" hidden="1">{"'Sheet1'!$L$16"}</definedName>
    <definedName name="__________TM2" localSheetId="15" hidden="1">{"'Sheet1'!$L$16"}</definedName>
    <definedName name="__________TM2" localSheetId="2" hidden="1">{"'Sheet1'!$L$16"}</definedName>
    <definedName name="__________TM2" hidden="1">{"'Sheet1'!$L$16"}</definedName>
    <definedName name="__________tt3" localSheetId="11" hidden="1">{"'Sheet1'!$L$16"}</definedName>
    <definedName name="__________tt3" localSheetId="1" hidden="1">{"'Sheet1'!$L$16"}</definedName>
    <definedName name="__________tt3" localSheetId="15" hidden="1">{"'Sheet1'!$L$16"}</definedName>
    <definedName name="__________tt3" localSheetId="2" hidden="1">{"'Sheet1'!$L$16"}</definedName>
    <definedName name="__________tt3" hidden="1">{"'Sheet1'!$L$16"}</definedName>
    <definedName name="__________tu4" localSheetId="11" hidden="1">{"'Sheet1'!$L$16"}</definedName>
    <definedName name="__________tu4" localSheetId="1" hidden="1">{"'Sheet1'!$L$16"}</definedName>
    <definedName name="__________tu4" localSheetId="15" hidden="1">{"'Sheet1'!$L$16"}</definedName>
    <definedName name="__________tu4" localSheetId="2" hidden="1">{"'Sheet1'!$L$16"}</definedName>
    <definedName name="__________tu4" hidden="1">{"'Sheet1'!$L$16"}</definedName>
    <definedName name="__________VT3" localSheetId="11" hidden="1">{"'Sheet1'!$L$16"}</definedName>
    <definedName name="__________VT3" localSheetId="1" hidden="1">{"'Sheet1'!$L$16"}</definedName>
    <definedName name="__________VT3" localSheetId="15" hidden="1">{"'Sheet1'!$L$16"}</definedName>
    <definedName name="__________VT3" localSheetId="2" hidden="1">{"'Sheet1'!$L$16"}</definedName>
    <definedName name="__________VT3" hidden="1">{"'Sheet1'!$L$16"}</definedName>
    <definedName name="__________xlfn.BAHTTEXT" hidden="1">#NAME?</definedName>
    <definedName name="_________a1" localSheetId="11" hidden="1">{"'Sheet1'!$L$16"}</definedName>
    <definedName name="_________a1" localSheetId="1" hidden="1">{"'Sheet1'!$L$16"}</definedName>
    <definedName name="_________a1" localSheetId="15" hidden="1">{"'Sheet1'!$L$16"}</definedName>
    <definedName name="_________a1" localSheetId="6" hidden="1">{"'Sheet1'!$L$16"}</definedName>
    <definedName name="_________a1" localSheetId="2" hidden="1">{"'Sheet1'!$L$16"}</definedName>
    <definedName name="_________a1" hidden="1">{"'Sheet1'!$L$16"}</definedName>
    <definedName name="_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BG12" localSheetId="11" hidden="1">{"'Sheet1'!$L$16"}</definedName>
    <definedName name="_________BG12" localSheetId="1" hidden="1">{"'Sheet1'!$L$16"}</definedName>
    <definedName name="_________BG12" localSheetId="15" hidden="1">{"'Sheet1'!$L$16"}</definedName>
    <definedName name="_________BG12" localSheetId="6" hidden="1">{"'Sheet1'!$L$16"}</definedName>
    <definedName name="_________BG12" localSheetId="2" hidden="1">{"'Sheet1'!$L$16"}</definedName>
    <definedName name="_________BG12" hidden="1">{"'Sheet1'!$L$16"}</definedName>
    <definedName name="_________CN1" localSheetId="11" hidden="1">{"'Sheet1'!$L$16"}</definedName>
    <definedName name="_________CN1" localSheetId="1" hidden="1">{"'Sheet1'!$L$16"}</definedName>
    <definedName name="_________CN1" localSheetId="15" hidden="1">{"'Sheet1'!$L$16"}</definedName>
    <definedName name="_________CN1" localSheetId="6" hidden="1">{"'Sheet1'!$L$16"}</definedName>
    <definedName name="_________CN1" localSheetId="2" hidden="1">{"'Sheet1'!$L$16"}</definedName>
    <definedName name="_________CN1" hidden="1">{"'Sheet1'!$L$16"}</definedName>
    <definedName name="_________DT10" localSheetId="11" hidden="1">{"'Sheet1'!$L$16"}</definedName>
    <definedName name="_________DT10" localSheetId="1" hidden="1">{"'Sheet1'!$L$16"}</definedName>
    <definedName name="_________DT10" localSheetId="15" hidden="1">{"'Sheet1'!$L$16"}</definedName>
    <definedName name="_________DT10" localSheetId="2" hidden="1">{"'Sheet1'!$L$16"}</definedName>
    <definedName name="_________DT10" hidden="1">{"'Sheet1'!$L$16"}</definedName>
    <definedName name="_________Goi8" localSheetId="11" hidden="1">{"'Sheet1'!$L$16"}</definedName>
    <definedName name="_________Goi8" localSheetId="1" hidden="1">{"'Sheet1'!$L$16"}</definedName>
    <definedName name="_________Goi8" localSheetId="15" hidden="1">{"'Sheet1'!$L$16"}</definedName>
    <definedName name="_________Goi8" localSheetId="2" hidden="1">{"'Sheet1'!$L$16"}</definedName>
    <definedName name="_________Goi8" hidden="1">{"'Sheet1'!$L$16"}</definedName>
    <definedName name="_________h1" localSheetId="11" hidden="1">{"'Sheet1'!$L$16"}</definedName>
    <definedName name="_________h1" localSheetId="1" hidden="1">{"'Sheet1'!$L$16"}</definedName>
    <definedName name="_________h1" localSheetId="15" hidden="1">{"'Sheet1'!$L$16"}</definedName>
    <definedName name="_________h1" localSheetId="2" hidden="1">{"'Sheet1'!$L$16"}</definedName>
    <definedName name="_________h1" hidden="1">{"'Sheet1'!$L$16"}</definedName>
    <definedName name="_________hu1" localSheetId="11" hidden="1">{"'Sheet1'!$L$16"}</definedName>
    <definedName name="_________hu1" localSheetId="1" hidden="1">{"'Sheet1'!$L$16"}</definedName>
    <definedName name="_________hu1" localSheetId="15" hidden="1">{"'Sheet1'!$L$16"}</definedName>
    <definedName name="_________hu1" localSheetId="2" hidden="1">{"'Sheet1'!$L$16"}</definedName>
    <definedName name="_________hu1" hidden="1">{"'Sheet1'!$L$16"}</definedName>
    <definedName name="_________hu2" localSheetId="11" hidden="1">{"'Sheet1'!$L$16"}</definedName>
    <definedName name="_________hu2" localSheetId="1" hidden="1">{"'Sheet1'!$L$16"}</definedName>
    <definedName name="_________hu2" localSheetId="15" hidden="1">{"'Sheet1'!$L$16"}</definedName>
    <definedName name="_________hu2" localSheetId="2" hidden="1">{"'Sheet1'!$L$16"}</definedName>
    <definedName name="_________hu2" hidden="1">{"'Sheet1'!$L$16"}</definedName>
    <definedName name="_________hu5" localSheetId="11" hidden="1">{"'Sheet1'!$L$16"}</definedName>
    <definedName name="_________hu5" localSheetId="1" hidden="1">{"'Sheet1'!$L$16"}</definedName>
    <definedName name="_________hu5" localSheetId="15" hidden="1">{"'Sheet1'!$L$16"}</definedName>
    <definedName name="_________hu5" localSheetId="2" hidden="1">{"'Sheet1'!$L$16"}</definedName>
    <definedName name="_________hu5" hidden="1">{"'Sheet1'!$L$16"}</definedName>
    <definedName name="_________hu6" localSheetId="11" hidden="1">{"'Sheet1'!$L$16"}</definedName>
    <definedName name="_________hu6" localSheetId="1" hidden="1">{"'Sheet1'!$L$16"}</definedName>
    <definedName name="_________hu6" localSheetId="15" hidden="1">{"'Sheet1'!$L$16"}</definedName>
    <definedName name="_________hu6" localSheetId="2" hidden="1">{"'Sheet1'!$L$16"}</definedName>
    <definedName name="_________hu6" hidden="1">{"'Sheet1'!$L$16"}</definedName>
    <definedName name="_________hu7" localSheetId="11" hidden="1">{"'Sheet1'!$L$16"}</definedName>
    <definedName name="_________hu7" localSheetId="1" hidden="1">{"'Sheet1'!$L$16"}</definedName>
    <definedName name="_________hu7" localSheetId="15" hidden="1">{"'Sheet1'!$L$16"}</definedName>
    <definedName name="_________hu7" localSheetId="2" hidden="1">{"'Sheet1'!$L$16"}</definedName>
    <definedName name="_________hu7" hidden="1">{"'Sheet1'!$L$16"}</definedName>
    <definedName name="_________huy1" localSheetId="11" hidden="1">{"'Sheet1'!$L$16"}</definedName>
    <definedName name="_________huy1" localSheetId="1" hidden="1">{"'Sheet1'!$L$16"}</definedName>
    <definedName name="_________huy1" localSheetId="15" hidden="1">{"'Sheet1'!$L$16"}</definedName>
    <definedName name="_________huy1" localSheetId="2" hidden="1">{"'Sheet1'!$L$16"}</definedName>
    <definedName name="_________huy1" hidden="1">{"'Sheet1'!$L$16"}</definedName>
    <definedName name="_________Lan1" localSheetId="11" hidden="1">{"'Sheet1'!$L$16"}</definedName>
    <definedName name="_________Lan1" localSheetId="1" hidden="1">{"'Sheet1'!$L$16"}</definedName>
    <definedName name="_________Lan1" localSheetId="15" hidden="1">{"'Sheet1'!$L$16"}</definedName>
    <definedName name="_________Lan1" localSheetId="2" hidden="1">{"'Sheet1'!$L$16"}</definedName>
    <definedName name="_________Lan1" hidden="1">{"'Sheet1'!$L$16"}</definedName>
    <definedName name="_________LAN3" localSheetId="11" hidden="1">{"'Sheet1'!$L$16"}</definedName>
    <definedName name="_________LAN3" localSheetId="1" hidden="1">{"'Sheet1'!$L$16"}</definedName>
    <definedName name="_________LAN3" localSheetId="15" hidden="1">{"'Sheet1'!$L$16"}</definedName>
    <definedName name="_________LAN3" localSheetId="2" hidden="1">{"'Sheet1'!$L$16"}</definedName>
    <definedName name="_________LAN3" hidden="1">{"'Sheet1'!$L$16"}</definedName>
    <definedName name="_________lop111" localSheetId="11" hidden="1">{#N/A,#N/A,FALSE,"特殊室（ＢＱ表）"}</definedName>
    <definedName name="_________lop111" localSheetId="1" hidden="1">{#N/A,#N/A,FALSE,"特殊室（ＢＱ表）"}</definedName>
    <definedName name="_________lop111" localSheetId="15" hidden="1">{#N/A,#N/A,FALSE,"特殊室（ＢＱ表）"}</definedName>
    <definedName name="_________lop111" localSheetId="2" hidden="1">{#N/A,#N/A,FALSE,"特殊室（ＢＱ表）"}</definedName>
    <definedName name="_________lop111" hidden="1">{#N/A,#N/A,FALSE,"特殊室（ＢＱ表）"}</definedName>
    <definedName name="_________m4" localSheetId="11" hidden="1">{"'Sheet1'!$L$16"}</definedName>
    <definedName name="_________m4" localSheetId="1" hidden="1">{"'Sheet1'!$L$16"}</definedName>
    <definedName name="_________m4" localSheetId="15" hidden="1">{"'Sheet1'!$L$16"}</definedName>
    <definedName name="_________m4" localSheetId="2" hidden="1">{"'Sheet1'!$L$16"}</definedName>
    <definedName name="_________m4" hidden="1">{"'Sheet1'!$L$16"}</definedName>
    <definedName name="_________MCC3" localSheetId="11" hidden="1">{#N/A,#N/A,FALSE,"CCTV"}</definedName>
    <definedName name="_________MCC3" localSheetId="1" hidden="1">{#N/A,#N/A,FALSE,"CCTV"}</definedName>
    <definedName name="_________MCC3" localSheetId="15" hidden="1">{#N/A,#N/A,FALSE,"CCTV"}</definedName>
    <definedName name="_________MCC3" localSheetId="2" hidden="1">{#N/A,#N/A,FALSE,"CCTV"}</definedName>
    <definedName name="_________MCC3" hidden="1">{#N/A,#N/A,FALSE,"CCTV"}</definedName>
    <definedName name="_________NSO2" localSheetId="11" hidden="1">{"'Sheet1'!$L$16"}</definedName>
    <definedName name="_________NSO2" localSheetId="1" hidden="1">{"'Sheet1'!$L$16"}</definedName>
    <definedName name="_________NSO2" localSheetId="15" hidden="1">{"'Sheet1'!$L$16"}</definedName>
    <definedName name="_________NSO2" localSheetId="2" hidden="1">{"'Sheet1'!$L$16"}</definedName>
    <definedName name="_________NSO2" hidden="1">{"'Sheet1'!$L$16"}</definedName>
    <definedName name="_________P3" localSheetId="11" hidden="1">{#N/A,#N/A,FALSE,"特殊室（ＢＱ表）"}</definedName>
    <definedName name="_________P3" localSheetId="1" hidden="1">{#N/A,#N/A,FALSE,"特殊室（ＢＱ表）"}</definedName>
    <definedName name="_________P3" localSheetId="15" hidden="1">{#N/A,#N/A,FALSE,"特殊室（ＢＱ表）"}</definedName>
    <definedName name="_________P3" localSheetId="2" hidden="1">{#N/A,#N/A,FALSE,"特殊室（ＢＱ表）"}</definedName>
    <definedName name="_________P3" hidden="1">{#N/A,#N/A,FALSE,"特殊室（ＢＱ表）"}</definedName>
    <definedName name="_________PA3" localSheetId="11" hidden="1">{"'Sheet1'!$L$16"}</definedName>
    <definedName name="_________PA3" localSheetId="1" hidden="1">{"'Sheet1'!$L$16"}</definedName>
    <definedName name="_________PA3" localSheetId="15" hidden="1">{"'Sheet1'!$L$16"}</definedName>
    <definedName name="_________PA3" localSheetId="6" hidden="1">{"'Sheet1'!$L$16"}</definedName>
    <definedName name="_________PA3" localSheetId="2" hidden="1">{"'Sheet1'!$L$16"}</definedName>
    <definedName name="_________PA3" hidden="1">{"'Sheet1'!$L$16"}</definedName>
    <definedName name="_________PPP3" localSheetId="11" hidden="1">{#N/A,#N/A,FALSE,"特殊室（ＢＱ表）"}</definedName>
    <definedName name="_________PPP3" localSheetId="1" hidden="1">{#N/A,#N/A,FALSE,"特殊室（ＢＱ表）"}</definedName>
    <definedName name="_________PPP3" localSheetId="15" hidden="1">{#N/A,#N/A,FALSE,"特殊室（ＢＱ表）"}</definedName>
    <definedName name="_________PPP3" localSheetId="2" hidden="1">{#N/A,#N/A,FALSE,"特殊室（ＢＱ表）"}</definedName>
    <definedName name="_________PPP3" hidden="1">{#N/A,#N/A,FALSE,"特殊室（ＢＱ表）"}</definedName>
    <definedName name="_________PPP33" localSheetId="11" hidden="1">{#N/A,#N/A,FALSE,"特殊室（ＢＱ表）"}</definedName>
    <definedName name="_________PPP33" localSheetId="1" hidden="1">{#N/A,#N/A,FALSE,"特殊室（ＢＱ表）"}</definedName>
    <definedName name="_________PPP33" localSheetId="15" hidden="1">{#N/A,#N/A,FALSE,"特殊室（ＢＱ表）"}</definedName>
    <definedName name="_________PPP33" localSheetId="2" hidden="1">{#N/A,#N/A,FALSE,"特殊室（ＢＱ表）"}</definedName>
    <definedName name="_________PPP33" hidden="1">{#N/A,#N/A,FALSE,"特殊室（ＢＱ表）"}</definedName>
    <definedName name="_________ppp34" localSheetId="11" hidden="1">{#N/A,#N/A,FALSE,"特殊室（ＢＱ表）"}</definedName>
    <definedName name="_________ppp34" localSheetId="1" hidden="1">{#N/A,#N/A,FALSE,"特殊室（ＢＱ表）"}</definedName>
    <definedName name="_________ppp34" localSheetId="15" hidden="1">{#N/A,#N/A,FALSE,"特殊室（ＢＱ表）"}</definedName>
    <definedName name="_________ppp34" localSheetId="2" hidden="1">{#N/A,#N/A,FALSE,"特殊室（ＢＱ表）"}</definedName>
    <definedName name="_________ppp34" hidden="1">{#N/A,#N/A,FALSE,"特殊室（ＢＱ表）"}</definedName>
    <definedName name="_________ppp3444" localSheetId="11" hidden="1">{#N/A,#N/A,FALSE,"特殊室（ＢＱ表）"}</definedName>
    <definedName name="_________ppp3444" localSheetId="1" hidden="1">{#N/A,#N/A,FALSE,"特殊室（ＢＱ表）"}</definedName>
    <definedName name="_________ppp3444" localSheetId="15" hidden="1">{#N/A,#N/A,FALSE,"特殊室（ＢＱ表）"}</definedName>
    <definedName name="_________ppp3444" localSheetId="2" hidden="1">{#N/A,#N/A,FALSE,"特殊室（ＢＱ表）"}</definedName>
    <definedName name="_________ppp3444" hidden="1">{#N/A,#N/A,FALSE,"特殊室（ＢＱ表）"}</definedName>
    <definedName name="_________SCL4" localSheetId="11" hidden="1">{"'Sheet1'!$L$16"}</definedName>
    <definedName name="_________SCL4" localSheetId="1" hidden="1">{"'Sheet1'!$L$16"}</definedName>
    <definedName name="_________SCL4" localSheetId="15" hidden="1">{"'Sheet1'!$L$16"}</definedName>
    <definedName name="_________SCL4" localSheetId="2" hidden="1">{"'Sheet1'!$L$16"}</definedName>
    <definedName name="_________SCL4" hidden="1">{"'Sheet1'!$L$16"}</definedName>
    <definedName name="_________T10" localSheetId="11" hidden="1">{"'Sheet1'!$L$16"}</definedName>
    <definedName name="_________T10" localSheetId="1" hidden="1">{"'Sheet1'!$L$16"}</definedName>
    <definedName name="_________T10" localSheetId="15" hidden="1">{"'Sheet1'!$L$16"}</definedName>
    <definedName name="_________T10" localSheetId="2" hidden="1">{"'Sheet1'!$L$16"}</definedName>
    <definedName name="_________T10" hidden="1">{"'Sheet1'!$L$16"}</definedName>
    <definedName name="_________T3" localSheetId="11" hidden="1">{"'Sheet1'!$L$16"}</definedName>
    <definedName name="_________T3" localSheetId="1" hidden="1">{"'Sheet1'!$L$16"}</definedName>
    <definedName name="_________T3" localSheetId="15" hidden="1">{"'Sheet1'!$L$16"}</definedName>
    <definedName name="_________T3" localSheetId="2" hidden="1">{"'Sheet1'!$L$16"}</definedName>
    <definedName name="_________T3" hidden="1">{"'Sheet1'!$L$16"}</definedName>
    <definedName name="_________TH1" localSheetId="11" hidden="1">{"'Sheet1'!$L$16"}</definedName>
    <definedName name="_________TH1" localSheetId="1" hidden="1">{"'Sheet1'!$L$16"}</definedName>
    <definedName name="_________TH1" localSheetId="15" hidden="1">{"'Sheet1'!$L$16"}</definedName>
    <definedName name="_________TH1" localSheetId="2" hidden="1">{"'Sheet1'!$L$16"}</definedName>
    <definedName name="_________TH1" hidden="1">{"'Sheet1'!$L$16"}</definedName>
    <definedName name="_________THT11" localSheetId="11" hidden="1">{"'Sheet1'!$L$16"}</definedName>
    <definedName name="_________THT11" localSheetId="1" hidden="1">{"'Sheet1'!$L$16"}</definedName>
    <definedName name="_________THT11" localSheetId="15" hidden="1">{"'Sheet1'!$L$16"}</definedName>
    <definedName name="_________THT11" localSheetId="2" hidden="1">{"'Sheet1'!$L$16"}</definedName>
    <definedName name="_________THT11" hidden="1">{"'Sheet1'!$L$16"}</definedName>
    <definedName name="_________TM2" localSheetId="11" hidden="1">{"'Sheet1'!$L$16"}</definedName>
    <definedName name="_________TM2" localSheetId="1" hidden="1">{"'Sheet1'!$L$16"}</definedName>
    <definedName name="_________TM2" localSheetId="15" hidden="1">{"'Sheet1'!$L$16"}</definedName>
    <definedName name="_________TM2" localSheetId="2" hidden="1">{"'Sheet1'!$L$16"}</definedName>
    <definedName name="_________TM2" hidden="1">{"'Sheet1'!$L$16"}</definedName>
    <definedName name="_________tt3" localSheetId="11" hidden="1">{"'Sheet1'!$L$16"}</definedName>
    <definedName name="_________tt3" localSheetId="1" hidden="1">{"'Sheet1'!$L$16"}</definedName>
    <definedName name="_________tt3" localSheetId="15" hidden="1">{"'Sheet1'!$L$16"}</definedName>
    <definedName name="_________tt3" localSheetId="2" hidden="1">{"'Sheet1'!$L$16"}</definedName>
    <definedName name="_________tt3" hidden="1">{"'Sheet1'!$L$16"}</definedName>
    <definedName name="_________tu4" localSheetId="11" hidden="1">{"'Sheet1'!$L$16"}</definedName>
    <definedName name="_________tu4" localSheetId="1" hidden="1">{"'Sheet1'!$L$16"}</definedName>
    <definedName name="_________tu4" localSheetId="15" hidden="1">{"'Sheet1'!$L$16"}</definedName>
    <definedName name="_________tu4" localSheetId="2" hidden="1">{"'Sheet1'!$L$16"}</definedName>
    <definedName name="_________tu4" hidden="1">{"'Sheet1'!$L$16"}</definedName>
    <definedName name="_________TV2" localSheetId="11" hidden="1">{"'Sheet1'!$L$16"}</definedName>
    <definedName name="_________TV2" localSheetId="1" hidden="1">{"'Sheet1'!$L$16"}</definedName>
    <definedName name="_________TV2" localSheetId="15" hidden="1">{"'Sheet1'!$L$16"}</definedName>
    <definedName name="_________TV2" localSheetId="2" hidden="1">{"'Sheet1'!$L$16"}</definedName>
    <definedName name="_________TV2" hidden="1">{"'Sheet1'!$L$16"}</definedName>
    <definedName name="_________VT3" localSheetId="11" hidden="1">{"'Sheet1'!$L$16"}</definedName>
    <definedName name="_________VT3" localSheetId="1" hidden="1">{"'Sheet1'!$L$16"}</definedName>
    <definedName name="_________VT3" localSheetId="15" hidden="1">{"'Sheet1'!$L$16"}</definedName>
    <definedName name="_________VT3" localSheetId="2" hidden="1">{"'Sheet1'!$L$16"}</definedName>
    <definedName name="_________VT3" hidden="1">{"'Sheet1'!$L$16"}</definedName>
    <definedName name="_________xlfn.BAHTTEXT" hidden="1">#NAME?</definedName>
    <definedName name="________a1" localSheetId="11" hidden="1">{"'Sheet1'!$L$16"}</definedName>
    <definedName name="________a1" localSheetId="1" hidden="1">{"'Sheet1'!$L$16"}</definedName>
    <definedName name="________a1" localSheetId="15" hidden="1">{"'Sheet1'!$L$16"}</definedName>
    <definedName name="________a1" localSheetId="6" hidden="1">{"'Sheet1'!$L$16"}</definedName>
    <definedName name="________a1" localSheetId="2" hidden="1">{"'Sheet1'!$L$16"}</definedName>
    <definedName name="________a1" hidden="1">{"'Sheet1'!$L$16"}</definedName>
    <definedName name="_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localSheetId="11" hidden="1">{"'Sheet1'!$L$16"}</definedName>
    <definedName name="________a2" localSheetId="1" hidden="1">{"'Sheet1'!$L$16"}</definedName>
    <definedName name="________a2" localSheetId="15" hidden="1">{"'Sheet1'!$L$16"}</definedName>
    <definedName name="________a2" localSheetId="2" hidden="1">{"'Sheet1'!$L$16"}</definedName>
    <definedName name="________a2" hidden="1">{"'Sheet1'!$L$16"}</definedName>
    <definedName name="________BG12" localSheetId="11" hidden="1">{"'Sheet1'!$L$16"}</definedName>
    <definedName name="________BG12" localSheetId="1" hidden="1">{"'Sheet1'!$L$16"}</definedName>
    <definedName name="________BG12" localSheetId="15" hidden="1">{"'Sheet1'!$L$16"}</definedName>
    <definedName name="________BG12" localSheetId="6" hidden="1">{"'Sheet1'!$L$16"}</definedName>
    <definedName name="________BG12" localSheetId="2" hidden="1">{"'Sheet1'!$L$16"}</definedName>
    <definedName name="________BG12" hidden="1">{"'Sheet1'!$L$16"}</definedName>
    <definedName name="________CN1" localSheetId="11" hidden="1">{"'Sheet1'!$L$16"}</definedName>
    <definedName name="________CN1" localSheetId="1" hidden="1">{"'Sheet1'!$L$16"}</definedName>
    <definedName name="________CN1" localSheetId="15" hidden="1">{"'Sheet1'!$L$16"}</definedName>
    <definedName name="________CN1" localSheetId="6" hidden="1">{"'Sheet1'!$L$16"}</definedName>
    <definedName name="________CN1" localSheetId="2" hidden="1">{"'Sheet1'!$L$16"}</definedName>
    <definedName name="________CN1" hidden="1">{"'Sheet1'!$L$16"}</definedName>
    <definedName name="________d1500" localSheetId="11" hidden="1">{"'Sheet1'!$L$16"}</definedName>
    <definedName name="________d1500" localSheetId="1" hidden="1">{"'Sheet1'!$L$16"}</definedName>
    <definedName name="________d1500" localSheetId="15" hidden="1">{"'Sheet1'!$L$16"}</definedName>
    <definedName name="________d1500" localSheetId="2" hidden="1">{"'Sheet1'!$L$16"}</definedName>
    <definedName name="________d1500" hidden="1">{"'Sheet1'!$L$16"}</definedName>
    <definedName name="________DT10" localSheetId="11" hidden="1">{"'Sheet1'!$L$16"}</definedName>
    <definedName name="________DT10" localSheetId="1" hidden="1">{"'Sheet1'!$L$16"}</definedName>
    <definedName name="________DT10" localSheetId="15" hidden="1">{"'Sheet1'!$L$16"}</definedName>
    <definedName name="________DT10" localSheetId="2" hidden="1">{"'Sheet1'!$L$16"}</definedName>
    <definedName name="________DT10" hidden="1">{"'Sheet1'!$L$16"}</definedName>
    <definedName name="________Goi8" localSheetId="11" hidden="1">{"'Sheet1'!$L$16"}</definedName>
    <definedName name="________Goi8" localSheetId="1" hidden="1">{"'Sheet1'!$L$16"}</definedName>
    <definedName name="________Goi8" localSheetId="15" hidden="1">{"'Sheet1'!$L$16"}</definedName>
    <definedName name="________Goi8" localSheetId="2" hidden="1">{"'Sheet1'!$L$16"}</definedName>
    <definedName name="________Goi8" hidden="1">{"'Sheet1'!$L$16"}</definedName>
    <definedName name="________h1" localSheetId="11" hidden="1">{"'Sheet1'!$L$16"}</definedName>
    <definedName name="________h1" localSheetId="1" hidden="1">{"'Sheet1'!$L$16"}</definedName>
    <definedName name="________h1" localSheetId="15" hidden="1">{"'Sheet1'!$L$16"}</definedName>
    <definedName name="________h1" localSheetId="2" hidden="1">{"'Sheet1'!$L$16"}</definedName>
    <definedName name="________h1" hidden="1">{"'Sheet1'!$L$16"}</definedName>
    <definedName name="________hu1" localSheetId="11" hidden="1">{"'Sheet1'!$L$16"}</definedName>
    <definedName name="________hu1" localSheetId="1" hidden="1">{"'Sheet1'!$L$16"}</definedName>
    <definedName name="________hu1" localSheetId="15" hidden="1">{"'Sheet1'!$L$16"}</definedName>
    <definedName name="________hu1" localSheetId="2" hidden="1">{"'Sheet1'!$L$16"}</definedName>
    <definedName name="________hu1" hidden="1">{"'Sheet1'!$L$16"}</definedName>
    <definedName name="________hu2" localSheetId="11" hidden="1">{"'Sheet1'!$L$16"}</definedName>
    <definedName name="________hu2" localSheetId="1" hidden="1">{"'Sheet1'!$L$16"}</definedName>
    <definedName name="________hu2" localSheetId="15" hidden="1">{"'Sheet1'!$L$16"}</definedName>
    <definedName name="________hu2" localSheetId="2" hidden="1">{"'Sheet1'!$L$16"}</definedName>
    <definedName name="________hu2" hidden="1">{"'Sheet1'!$L$16"}</definedName>
    <definedName name="________hu5" localSheetId="11" hidden="1">{"'Sheet1'!$L$16"}</definedName>
    <definedName name="________hu5" localSheetId="1" hidden="1">{"'Sheet1'!$L$16"}</definedName>
    <definedName name="________hu5" localSheetId="15" hidden="1">{"'Sheet1'!$L$16"}</definedName>
    <definedName name="________hu5" localSheetId="2" hidden="1">{"'Sheet1'!$L$16"}</definedName>
    <definedName name="________hu5" hidden="1">{"'Sheet1'!$L$16"}</definedName>
    <definedName name="________hu6" localSheetId="11" hidden="1">{"'Sheet1'!$L$16"}</definedName>
    <definedName name="________hu6" localSheetId="1" hidden="1">{"'Sheet1'!$L$16"}</definedName>
    <definedName name="________hu6" localSheetId="15" hidden="1">{"'Sheet1'!$L$16"}</definedName>
    <definedName name="________hu6" localSheetId="2" hidden="1">{"'Sheet1'!$L$16"}</definedName>
    <definedName name="________hu6" hidden="1">{"'Sheet1'!$L$16"}</definedName>
    <definedName name="________hu7" localSheetId="11" hidden="1">{"'Sheet1'!$L$16"}</definedName>
    <definedName name="________hu7" localSheetId="1" hidden="1">{"'Sheet1'!$L$16"}</definedName>
    <definedName name="________hu7" localSheetId="15" hidden="1">{"'Sheet1'!$L$16"}</definedName>
    <definedName name="________hu7" localSheetId="2" hidden="1">{"'Sheet1'!$L$16"}</definedName>
    <definedName name="________hu7" hidden="1">{"'Sheet1'!$L$16"}</definedName>
    <definedName name="________huy1" localSheetId="11" hidden="1">{"'Sheet1'!$L$16"}</definedName>
    <definedName name="________huy1" localSheetId="1" hidden="1">{"'Sheet1'!$L$16"}</definedName>
    <definedName name="________huy1" localSheetId="15" hidden="1">{"'Sheet1'!$L$16"}</definedName>
    <definedName name="________huy1" localSheetId="2" hidden="1">{"'Sheet1'!$L$16"}</definedName>
    <definedName name="________huy1" hidden="1">{"'Sheet1'!$L$16"}</definedName>
    <definedName name="________Lan1" localSheetId="11" hidden="1">{"'Sheet1'!$L$16"}</definedName>
    <definedName name="________Lan1" localSheetId="1" hidden="1">{"'Sheet1'!$L$16"}</definedName>
    <definedName name="________Lan1" localSheetId="15" hidden="1">{"'Sheet1'!$L$16"}</definedName>
    <definedName name="________Lan1" localSheetId="2" hidden="1">{"'Sheet1'!$L$16"}</definedName>
    <definedName name="________Lan1" hidden="1">{"'Sheet1'!$L$16"}</definedName>
    <definedName name="________LAN3" localSheetId="11" hidden="1">{"'Sheet1'!$L$16"}</definedName>
    <definedName name="________LAN3" localSheetId="1" hidden="1">{"'Sheet1'!$L$16"}</definedName>
    <definedName name="________LAN3" localSheetId="15" hidden="1">{"'Sheet1'!$L$16"}</definedName>
    <definedName name="________LAN3" localSheetId="2" hidden="1">{"'Sheet1'!$L$16"}</definedName>
    <definedName name="________LAN3" hidden="1">{"'Sheet1'!$L$16"}</definedName>
    <definedName name="________lop111" localSheetId="11" hidden="1">{#N/A,#N/A,FALSE,"特殊室（ＢＱ表）"}</definedName>
    <definedName name="________lop111" localSheetId="1" hidden="1">{#N/A,#N/A,FALSE,"特殊室（ＢＱ表）"}</definedName>
    <definedName name="________lop111" localSheetId="15" hidden="1">{#N/A,#N/A,FALSE,"特殊室（ＢＱ表）"}</definedName>
    <definedName name="________lop111" localSheetId="2" hidden="1">{#N/A,#N/A,FALSE,"特殊室（ＢＱ表）"}</definedName>
    <definedName name="________lop111" hidden="1">{#N/A,#N/A,FALSE,"特殊室（ＢＱ表）"}</definedName>
    <definedName name="________M2" localSheetId="11" hidden="1">{"'Sheet1'!$L$16"}</definedName>
    <definedName name="________M2" localSheetId="1" hidden="1">{"'Sheet1'!$L$16"}</definedName>
    <definedName name="________M2" localSheetId="15" hidden="1">{"'Sheet1'!$L$16"}</definedName>
    <definedName name="________M2" localSheetId="2" hidden="1">{"'Sheet1'!$L$16"}</definedName>
    <definedName name="________M2" hidden="1">{"'Sheet1'!$L$16"}</definedName>
    <definedName name="________m4" localSheetId="11" hidden="1">{"'Sheet1'!$L$16"}</definedName>
    <definedName name="________m4" localSheetId="1" hidden="1">{"'Sheet1'!$L$16"}</definedName>
    <definedName name="________m4" localSheetId="15" hidden="1">{"'Sheet1'!$L$16"}</definedName>
    <definedName name="________m4" localSheetId="2" hidden="1">{"'Sheet1'!$L$16"}</definedName>
    <definedName name="________m4" hidden="1">{"'Sheet1'!$L$16"}</definedName>
    <definedName name="________MCC3" localSheetId="11" hidden="1">{#N/A,#N/A,FALSE,"CCTV"}</definedName>
    <definedName name="________MCC3" localSheetId="1" hidden="1">{#N/A,#N/A,FALSE,"CCTV"}</definedName>
    <definedName name="________MCC3" localSheetId="15" hidden="1">{#N/A,#N/A,FALSE,"CCTV"}</definedName>
    <definedName name="________MCC3" localSheetId="2" hidden="1">{#N/A,#N/A,FALSE,"CCTV"}</definedName>
    <definedName name="________MCC3" hidden="1">{#N/A,#N/A,FALSE,"CCTV"}</definedName>
    <definedName name="________NSO2" localSheetId="11" hidden="1">{"'Sheet1'!$L$16"}</definedName>
    <definedName name="________NSO2" localSheetId="1" hidden="1">{"'Sheet1'!$L$16"}</definedName>
    <definedName name="________NSO2" localSheetId="15" hidden="1">{"'Sheet1'!$L$16"}</definedName>
    <definedName name="________NSO2" localSheetId="2" hidden="1">{"'Sheet1'!$L$16"}</definedName>
    <definedName name="________NSO2" hidden="1">{"'Sheet1'!$L$16"}</definedName>
    <definedName name="________P3" localSheetId="11" hidden="1">{#N/A,#N/A,FALSE,"特殊室（ＢＱ表）"}</definedName>
    <definedName name="________P3" localSheetId="1" hidden="1">{#N/A,#N/A,FALSE,"特殊室（ＢＱ表）"}</definedName>
    <definedName name="________P3" localSheetId="15" hidden="1">{#N/A,#N/A,FALSE,"特殊室（ＢＱ表）"}</definedName>
    <definedName name="________P3" localSheetId="2" hidden="1">{#N/A,#N/A,FALSE,"特殊室（ＢＱ表）"}</definedName>
    <definedName name="________P3" hidden="1">{#N/A,#N/A,FALSE,"特殊室（ＢＱ表）"}</definedName>
    <definedName name="________PA3" localSheetId="11" hidden="1">{"'Sheet1'!$L$16"}</definedName>
    <definedName name="________PA3" localSheetId="1" hidden="1">{"'Sheet1'!$L$16"}</definedName>
    <definedName name="________PA3" localSheetId="15" hidden="1">{"'Sheet1'!$L$16"}</definedName>
    <definedName name="________PA3" localSheetId="6" hidden="1">{"'Sheet1'!$L$16"}</definedName>
    <definedName name="________PA3" localSheetId="2" hidden="1">{"'Sheet1'!$L$16"}</definedName>
    <definedName name="________PA3" hidden="1">{"'Sheet1'!$L$16"}</definedName>
    <definedName name="________PPP3" localSheetId="11" hidden="1">{#N/A,#N/A,FALSE,"特殊室（ＢＱ表）"}</definedName>
    <definedName name="________PPP3" localSheetId="1" hidden="1">{#N/A,#N/A,FALSE,"特殊室（ＢＱ表）"}</definedName>
    <definedName name="________PPP3" localSheetId="15" hidden="1">{#N/A,#N/A,FALSE,"特殊室（ＢＱ表）"}</definedName>
    <definedName name="________PPP3" localSheetId="2" hidden="1">{#N/A,#N/A,FALSE,"特殊室（ＢＱ表）"}</definedName>
    <definedName name="________PPP3" hidden="1">{#N/A,#N/A,FALSE,"特殊室（ＢＱ表）"}</definedName>
    <definedName name="________PPP33" localSheetId="11" hidden="1">{#N/A,#N/A,FALSE,"特殊室（ＢＱ表）"}</definedName>
    <definedName name="________PPP33" localSheetId="1" hidden="1">{#N/A,#N/A,FALSE,"特殊室（ＢＱ表）"}</definedName>
    <definedName name="________PPP33" localSheetId="15" hidden="1">{#N/A,#N/A,FALSE,"特殊室（ＢＱ表）"}</definedName>
    <definedName name="________PPP33" localSheetId="2" hidden="1">{#N/A,#N/A,FALSE,"特殊室（ＢＱ表）"}</definedName>
    <definedName name="________PPP33" hidden="1">{#N/A,#N/A,FALSE,"特殊室（ＢＱ表）"}</definedName>
    <definedName name="________ppp34" localSheetId="11" hidden="1">{#N/A,#N/A,FALSE,"特殊室（ＢＱ表）"}</definedName>
    <definedName name="________ppp34" localSheetId="1" hidden="1">{#N/A,#N/A,FALSE,"特殊室（ＢＱ表）"}</definedName>
    <definedName name="________ppp34" localSheetId="15" hidden="1">{#N/A,#N/A,FALSE,"特殊室（ＢＱ表）"}</definedName>
    <definedName name="________ppp34" localSheetId="2" hidden="1">{#N/A,#N/A,FALSE,"特殊室（ＢＱ表）"}</definedName>
    <definedName name="________ppp34" hidden="1">{#N/A,#N/A,FALSE,"特殊室（ＢＱ表）"}</definedName>
    <definedName name="________ppp3444" localSheetId="11" hidden="1">{#N/A,#N/A,FALSE,"特殊室（ＢＱ表）"}</definedName>
    <definedName name="________ppp3444" localSheetId="1" hidden="1">{#N/A,#N/A,FALSE,"特殊室（ＢＱ表）"}</definedName>
    <definedName name="________ppp3444" localSheetId="15" hidden="1">{#N/A,#N/A,FALSE,"特殊室（ＢＱ表）"}</definedName>
    <definedName name="________ppp3444" localSheetId="2" hidden="1">{#N/A,#N/A,FALSE,"特殊室（ＢＱ表）"}</definedName>
    <definedName name="________ppp3444" hidden="1">{#N/A,#N/A,FALSE,"特殊室（ＢＱ表）"}</definedName>
    <definedName name="________SCL4" localSheetId="11" hidden="1">{"'Sheet1'!$L$16"}</definedName>
    <definedName name="________SCL4" localSheetId="1" hidden="1">{"'Sheet1'!$L$16"}</definedName>
    <definedName name="________SCL4" localSheetId="15" hidden="1">{"'Sheet1'!$L$16"}</definedName>
    <definedName name="________SCL4" localSheetId="2" hidden="1">{"'Sheet1'!$L$16"}</definedName>
    <definedName name="________SCL4" hidden="1">{"'Sheet1'!$L$16"}</definedName>
    <definedName name="________T10" localSheetId="11" hidden="1">{"'Sheet1'!$L$16"}</definedName>
    <definedName name="________T10" localSheetId="1" hidden="1">{"'Sheet1'!$L$16"}</definedName>
    <definedName name="________T10" localSheetId="15" hidden="1">{"'Sheet1'!$L$16"}</definedName>
    <definedName name="________T10" localSheetId="2" hidden="1">{"'Sheet1'!$L$16"}</definedName>
    <definedName name="________T10" hidden="1">{"'Sheet1'!$L$16"}</definedName>
    <definedName name="________T3" localSheetId="11" hidden="1">{"'Sheet1'!$L$16"}</definedName>
    <definedName name="________T3" localSheetId="1" hidden="1">{"'Sheet1'!$L$16"}</definedName>
    <definedName name="________T3" localSheetId="15" hidden="1">{"'Sheet1'!$L$16"}</definedName>
    <definedName name="________T3" localSheetId="2" hidden="1">{"'Sheet1'!$L$16"}</definedName>
    <definedName name="________T3" hidden="1">{"'Sheet1'!$L$16"}</definedName>
    <definedName name="________TH1" localSheetId="11" hidden="1">{"'Sheet1'!$L$16"}</definedName>
    <definedName name="________TH1" localSheetId="1" hidden="1">{"'Sheet1'!$L$16"}</definedName>
    <definedName name="________TH1" localSheetId="15" hidden="1">{"'Sheet1'!$L$16"}</definedName>
    <definedName name="________TH1" localSheetId="2" hidden="1">{"'Sheet1'!$L$16"}</definedName>
    <definedName name="________TH1" hidden="1">{"'Sheet1'!$L$16"}</definedName>
    <definedName name="________THT11" localSheetId="11" hidden="1">{"'Sheet1'!$L$16"}</definedName>
    <definedName name="________THT11" localSheetId="1" hidden="1">{"'Sheet1'!$L$16"}</definedName>
    <definedName name="________THT11" localSheetId="15" hidden="1">{"'Sheet1'!$L$16"}</definedName>
    <definedName name="________THT11" localSheetId="2" hidden="1">{"'Sheet1'!$L$16"}</definedName>
    <definedName name="________THT11" hidden="1">{"'Sheet1'!$L$16"}</definedName>
    <definedName name="________TM2" localSheetId="11" hidden="1">{"'Sheet1'!$L$16"}</definedName>
    <definedName name="________TM2" localSheetId="1" hidden="1">{"'Sheet1'!$L$16"}</definedName>
    <definedName name="________TM2" localSheetId="15" hidden="1">{"'Sheet1'!$L$16"}</definedName>
    <definedName name="________TM2" localSheetId="2" hidden="1">{"'Sheet1'!$L$16"}</definedName>
    <definedName name="________TM2" hidden="1">{"'Sheet1'!$L$16"}</definedName>
    <definedName name="________tt3" localSheetId="11" hidden="1">{"'Sheet1'!$L$16"}</definedName>
    <definedName name="________tt3" localSheetId="1" hidden="1">{"'Sheet1'!$L$16"}</definedName>
    <definedName name="________tt3" localSheetId="15" hidden="1">{"'Sheet1'!$L$16"}</definedName>
    <definedName name="________tt3" localSheetId="2" hidden="1">{"'Sheet1'!$L$16"}</definedName>
    <definedName name="________tt3" hidden="1">{"'Sheet1'!$L$16"}</definedName>
    <definedName name="________tu4" localSheetId="11" hidden="1">{"'Sheet1'!$L$16"}</definedName>
    <definedName name="________tu4" localSheetId="1" hidden="1">{"'Sheet1'!$L$16"}</definedName>
    <definedName name="________tu4" localSheetId="15" hidden="1">{"'Sheet1'!$L$16"}</definedName>
    <definedName name="________tu4" localSheetId="2" hidden="1">{"'Sheet1'!$L$16"}</definedName>
    <definedName name="________tu4" hidden="1">{"'Sheet1'!$L$16"}</definedName>
    <definedName name="________TV2" localSheetId="11" hidden="1">{"'Sheet1'!$L$16"}</definedName>
    <definedName name="________TV2" localSheetId="1" hidden="1">{"'Sheet1'!$L$16"}</definedName>
    <definedName name="________TV2" localSheetId="15" hidden="1">{"'Sheet1'!$L$16"}</definedName>
    <definedName name="________TV2" localSheetId="2" hidden="1">{"'Sheet1'!$L$16"}</definedName>
    <definedName name="________TV2" hidden="1">{"'Sheet1'!$L$16"}</definedName>
    <definedName name="________VT3" localSheetId="11" hidden="1">{"'Sheet1'!$L$16"}</definedName>
    <definedName name="________VT3" localSheetId="1" hidden="1">{"'Sheet1'!$L$16"}</definedName>
    <definedName name="________VT3" localSheetId="15" hidden="1">{"'Sheet1'!$L$16"}</definedName>
    <definedName name="________VT3" localSheetId="2" hidden="1">{"'Sheet1'!$L$16"}</definedName>
    <definedName name="________VT3" hidden="1">{"'Sheet1'!$L$16"}</definedName>
    <definedName name="________xlfn.BAHTTEXT" hidden="1">#NAME?</definedName>
    <definedName name="_______a1" localSheetId="11" hidden="1">{"'Sheet1'!$L$16"}</definedName>
    <definedName name="_______a1" localSheetId="1" hidden="1">{"'Sheet1'!$L$16"}</definedName>
    <definedName name="_______a1" localSheetId="15" hidden="1">{"'Sheet1'!$L$16"}</definedName>
    <definedName name="_______a1" localSheetId="6" hidden="1">{"'Sheet1'!$L$16"}</definedName>
    <definedName name="_______a1" localSheetId="2" hidden="1">{"'Sheet1'!$L$16"}</definedName>
    <definedName name="_______a1" hidden="1">{"'Sheet1'!$L$16"}</definedName>
    <definedName name="_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localSheetId="11" hidden="1">{"'Sheet1'!$L$16"}</definedName>
    <definedName name="_______a2" localSheetId="1" hidden="1">{"'Sheet1'!$L$16"}</definedName>
    <definedName name="_______a2" localSheetId="15" hidden="1">{"'Sheet1'!$L$16"}</definedName>
    <definedName name="_______a2" localSheetId="2" hidden="1">{"'Sheet1'!$L$16"}</definedName>
    <definedName name="_______a2" hidden="1">{"'Sheet1'!$L$16"}</definedName>
    <definedName name="_______BG12" localSheetId="11" hidden="1">{"'Sheet1'!$L$16"}</definedName>
    <definedName name="_______BG12" localSheetId="1" hidden="1">{"'Sheet1'!$L$16"}</definedName>
    <definedName name="_______BG12" localSheetId="15" hidden="1">{"'Sheet1'!$L$16"}</definedName>
    <definedName name="_______BG12" localSheetId="6" hidden="1">{"'Sheet1'!$L$16"}</definedName>
    <definedName name="_______BG12" localSheetId="2" hidden="1">{"'Sheet1'!$L$16"}</definedName>
    <definedName name="_______BG12" hidden="1">{"'Sheet1'!$L$16"}</definedName>
    <definedName name="_______CN1" localSheetId="11" hidden="1">{"'Sheet1'!$L$16"}</definedName>
    <definedName name="_______CN1" localSheetId="1" hidden="1">{"'Sheet1'!$L$16"}</definedName>
    <definedName name="_______CN1" localSheetId="15" hidden="1">{"'Sheet1'!$L$16"}</definedName>
    <definedName name="_______CN1" localSheetId="6" hidden="1">{"'Sheet1'!$L$16"}</definedName>
    <definedName name="_______CN1" localSheetId="2" hidden="1">{"'Sheet1'!$L$16"}</definedName>
    <definedName name="_______CN1" hidden="1">{"'Sheet1'!$L$16"}</definedName>
    <definedName name="_______DT10" localSheetId="11" hidden="1">{"'Sheet1'!$L$16"}</definedName>
    <definedName name="_______DT10" localSheetId="1" hidden="1">{"'Sheet1'!$L$16"}</definedName>
    <definedName name="_______DT10" localSheetId="15" hidden="1">{"'Sheet1'!$L$16"}</definedName>
    <definedName name="_______DT10" localSheetId="2" hidden="1">{"'Sheet1'!$L$16"}</definedName>
    <definedName name="_______DT10" hidden="1">{"'Sheet1'!$L$16"}</definedName>
    <definedName name="_______Goi8" localSheetId="11" hidden="1">{"'Sheet1'!$L$16"}</definedName>
    <definedName name="_______Goi8" localSheetId="1" hidden="1">{"'Sheet1'!$L$16"}</definedName>
    <definedName name="_______Goi8" localSheetId="15" hidden="1">{"'Sheet1'!$L$16"}</definedName>
    <definedName name="_______Goi8" localSheetId="2" hidden="1">{"'Sheet1'!$L$16"}</definedName>
    <definedName name="_______Goi8" hidden="1">{"'Sheet1'!$L$16"}</definedName>
    <definedName name="_______h1" localSheetId="11" hidden="1">{"'Sheet1'!$L$16"}</definedName>
    <definedName name="_______h1" localSheetId="1" hidden="1">{"'Sheet1'!$L$16"}</definedName>
    <definedName name="_______h1" localSheetId="15" hidden="1">{"'Sheet1'!$L$16"}</definedName>
    <definedName name="_______h1" localSheetId="2" hidden="1">{"'Sheet1'!$L$16"}</definedName>
    <definedName name="_______h1" hidden="1">{"'Sheet1'!$L$16"}</definedName>
    <definedName name="_______hu1" localSheetId="11" hidden="1">{"'Sheet1'!$L$16"}</definedName>
    <definedName name="_______hu1" localSheetId="1" hidden="1">{"'Sheet1'!$L$16"}</definedName>
    <definedName name="_______hu1" localSheetId="15" hidden="1">{"'Sheet1'!$L$16"}</definedName>
    <definedName name="_______hu1" localSheetId="2" hidden="1">{"'Sheet1'!$L$16"}</definedName>
    <definedName name="_______hu1" hidden="1">{"'Sheet1'!$L$16"}</definedName>
    <definedName name="_______hu2" localSheetId="11" hidden="1">{"'Sheet1'!$L$16"}</definedName>
    <definedName name="_______hu2" localSheetId="1" hidden="1">{"'Sheet1'!$L$16"}</definedName>
    <definedName name="_______hu2" localSheetId="15" hidden="1">{"'Sheet1'!$L$16"}</definedName>
    <definedName name="_______hu2" localSheetId="2" hidden="1">{"'Sheet1'!$L$16"}</definedName>
    <definedName name="_______hu2" hidden="1">{"'Sheet1'!$L$16"}</definedName>
    <definedName name="_______hu5" localSheetId="11" hidden="1">{"'Sheet1'!$L$16"}</definedName>
    <definedName name="_______hu5" localSheetId="1" hidden="1">{"'Sheet1'!$L$16"}</definedName>
    <definedName name="_______hu5" localSheetId="15" hidden="1">{"'Sheet1'!$L$16"}</definedName>
    <definedName name="_______hu5" localSheetId="2" hidden="1">{"'Sheet1'!$L$16"}</definedName>
    <definedName name="_______hu5" hidden="1">{"'Sheet1'!$L$16"}</definedName>
    <definedName name="_______hu6" localSheetId="11" hidden="1">{"'Sheet1'!$L$16"}</definedName>
    <definedName name="_______hu6" localSheetId="1" hidden="1">{"'Sheet1'!$L$16"}</definedName>
    <definedName name="_______hu6" localSheetId="15" hidden="1">{"'Sheet1'!$L$16"}</definedName>
    <definedName name="_______hu6" localSheetId="2" hidden="1">{"'Sheet1'!$L$16"}</definedName>
    <definedName name="_______hu6" hidden="1">{"'Sheet1'!$L$16"}</definedName>
    <definedName name="_______hu7" localSheetId="11" hidden="1">{"'Sheet1'!$L$16"}</definedName>
    <definedName name="_______hu7" localSheetId="1" hidden="1">{"'Sheet1'!$L$16"}</definedName>
    <definedName name="_______hu7" localSheetId="15" hidden="1">{"'Sheet1'!$L$16"}</definedName>
    <definedName name="_______hu7" localSheetId="2" hidden="1">{"'Sheet1'!$L$16"}</definedName>
    <definedName name="_______hu7" hidden="1">{"'Sheet1'!$L$16"}</definedName>
    <definedName name="_______huy1" localSheetId="11" hidden="1">{"'Sheet1'!$L$16"}</definedName>
    <definedName name="_______huy1" localSheetId="1" hidden="1">{"'Sheet1'!$L$16"}</definedName>
    <definedName name="_______huy1" localSheetId="15" hidden="1">{"'Sheet1'!$L$16"}</definedName>
    <definedName name="_______huy1" localSheetId="2" hidden="1">{"'Sheet1'!$L$16"}</definedName>
    <definedName name="_______huy1" hidden="1">{"'Sheet1'!$L$16"}</definedName>
    <definedName name="_______Lan1" localSheetId="11" hidden="1">{"'Sheet1'!$L$16"}</definedName>
    <definedName name="_______Lan1" localSheetId="1" hidden="1">{"'Sheet1'!$L$16"}</definedName>
    <definedName name="_______Lan1" localSheetId="15" hidden="1">{"'Sheet1'!$L$16"}</definedName>
    <definedName name="_______Lan1" localSheetId="2" hidden="1">{"'Sheet1'!$L$16"}</definedName>
    <definedName name="_______Lan1" hidden="1">{"'Sheet1'!$L$16"}</definedName>
    <definedName name="_______LAN3" localSheetId="11" hidden="1">{"'Sheet1'!$L$16"}</definedName>
    <definedName name="_______LAN3" localSheetId="1" hidden="1">{"'Sheet1'!$L$16"}</definedName>
    <definedName name="_______LAN3" localSheetId="15" hidden="1">{"'Sheet1'!$L$16"}</definedName>
    <definedName name="_______LAN3" localSheetId="2" hidden="1">{"'Sheet1'!$L$16"}</definedName>
    <definedName name="_______LAN3" hidden="1">{"'Sheet1'!$L$16"}</definedName>
    <definedName name="_______lop111" localSheetId="11" hidden="1">{#N/A,#N/A,FALSE,"特殊室（ＢＱ表）"}</definedName>
    <definedName name="_______lop111" localSheetId="1" hidden="1">{#N/A,#N/A,FALSE,"特殊室（ＢＱ表）"}</definedName>
    <definedName name="_______lop111" localSheetId="15" hidden="1">{#N/A,#N/A,FALSE,"特殊室（ＢＱ表）"}</definedName>
    <definedName name="_______lop111" localSheetId="2" hidden="1">{#N/A,#N/A,FALSE,"特殊室（ＢＱ表）"}</definedName>
    <definedName name="_______lop111" hidden="1">{#N/A,#N/A,FALSE,"特殊室（ＢＱ表）"}</definedName>
    <definedName name="_______m4" localSheetId="11" hidden="1">{"'Sheet1'!$L$16"}</definedName>
    <definedName name="_______m4" localSheetId="1" hidden="1">{"'Sheet1'!$L$16"}</definedName>
    <definedName name="_______m4" localSheetId="15" hidden="1">{"'Sheet1'!$L$16"}</definedName>
    <definedName name="_______m4" localSheetId="2" hidden="1">{"'Sheet1'!$L$16"}</definedName>
    <definedName name="_______m4" hidden="1">{"'Sheet1'!$L$16"}</definedName>
    <definedName name="_______NSO2" localSheetId="11" hidden="1">{"'Sheet1'!$L$16"}</definedName>
    <definedName name="_______NSO2" localSheetId="1" hidden="1">{"'Sheet1'!$L$16"}</definedName>
    <definedName name="_______NSO2" localSheetId="15" hidden="1">{"'Sheet1'!$L$16"}</definedName>
    <definedName name="_______NSO2" localSheetId="2" hidden="1">{"'Sheet1'!$L$16"}</definedName>
    <definedName name="_______NSO2" hidden="1">{"'Sheet1'!$L$16"}</definedName>
    <definedName name="_______P3" localSheetId="11" hidden="1">{#N/A,#N/A,FALSE,"特殊室（ＢＱ表）"}</definedName>
    <definedName name="_______P3" localSheetId="1" hidden="1">{#N/A,#N/A,FALSE,"特殊室（ＢＱ表）"}</definedName>
    <definedName name="_______P3" localSheetId="15" hidden="1">{#N/A,#N/A,FALSE,"特殊室（ＢＱ表）"}</definedName>
    <definedName name="_______P3" localSheetId="2" hidden="1">{#N/A,#N/A,FALSE,"特殊室（ＢＱ表）"}</definedName>
    <definedName name="_______P3" hidden="1">{#N/A,#N/A,FALSE,"特殊室（ＢＱ表）"}</definedName>
    <definedName name="_______PA3" localSheetId="11" hidden="1">{"'Sheet1'!$L$16"}</definedName>
    <definedName name="_______PA3" localSheetId="1" hidden="1">{"'Sheet1'!$L$16"}</definedName>
    <definedName name="_______PA3" localSheetId="15" hidden="1">{"'Sheet1'!$L$16"}</definedName>
    <definedName name="_______PA3" localSheetId="6" hidden="1">{"'Sheet1'!$L$16"}</definedName>
    <definedName name="_______PA3" localSheetId="2" hidden="1">{"'Sheet1'!$L$16"}</definedName>
    <definedName name="_______PA3" hidden="1">{"'Sheet1'!$L$16"}</definedName>
    <definedName name="_______PPP3" localSheetId="11" hidden="1">{#N/A,#N/A,FALSE,"特殊室（ＢＱ表）"}</definedName>
    <definedName name="_______PPP3" localSheetId="1" hidden="1">{#N/A,#N/A,FALSE,"特殊室（ＢＱ表）"}</definedName>
    <definedName name="_______PPP3" localSheetId="15" hidden="1">{#N/A,#N/A,FALSE,"特殊室（ＢＱ表）"}</definedName>
    <definedName name="_______PPP3" localSheetId="2" hidden="1">{#N/A,#N/A,FALSE,"特殊室（ＢＱ表）"}</definedName>
    <definedName name="_______PPP3" hidden="1">{#N/A,#N/A,FALSE,"特殊室（ＢＱ表）"}</definedName>
    <definedName name="_______PPP33" localSheetId="11" hidden="1">{#N/A,#N/A,FALSE,"特殊室（ＢＱ表）"}</definedName>
    <definedName name="_______PPP33" localSheetId="1" hidden="1">{#N/A,#N/A,FALSE,"特殊室（ＢＱ表）"}</definedName>
    <definedName name="_______PPP33" localSheetId="15" hidden="1">{#N/A,#N/A,FALSE,"特殊室（ＢＱ表）"}</definedName>
    <definedName name="_______PPP33" localSheetId="2" hidden="1">{#N/A,#N/A,FALSE,"特殊室（ＢＱ表）"}</definedName>
    <definedName name="_______PPP33" hidden="1">{#N/A,#N/A,FALSE,"特殊室（ＢＱ表）"}</definedName>
    <definedName name="_______ppp34" localSheetId="11" hidden="1">{#N/A,#N/A,FALSE,"特殊室（ＢＱ表）"}</definedName>
    <definedName name="_______ppp34" localSheetId="1" hidden="1">{#N/A,#N/A,FALSE,"特殊室（ＢＱ表）"}</definedName>
    <definedName name="_______ppp34" localSheetId="15" hidden="1">{#N/A,#N/A,FALSE,"特殊室（ＢＱ表）"}</definedName>
    <definedName name="_______ppp34" localSheetId="2" hidden="1">{#N/A,#N/A,FALSE,"特殊室（ＢＱ表）"}</definedName>
    <definedName name="_______ppp34" hidden="1">{#N/A,#N/A,FALSE,"特殊室（ＢＱ表）"}</definedName>
    <definedName name="_______ppp3444" localSheetId="11" hidden="1">{#N/A,#N/A,FALSE,"特殊室（ＢＱ表）"}</definedName>
    <definedName name="_______ppp3444" localSheetId="1" hidden="1">{#N/A,#N/A,FALSE,"特殊室（ＢＱ表）"}</definedName>
    <definedName name="_______ppp3444" localSheetId="15" hidden="1">{#N/A,#N/A,FALSE,"特殊室（ＢＱ表）"}</definedName>
    <definedName name="_______ppp3444" localSheetId="2" hidden="1">{#N/A,#N/A,FALSE,"特殊室（ＢＱ表）"}</definedName>
    <definedName name="_______ppp3444" hidden="1">{#N/A,#N/A,FALSE,"特殊室（ＢＱ表）"}</definedName>
    <definedName name="_______SCL4" localSheetId="11" hidden="1">{"'Sheet1'!$L$16"}</definedName>
    <definedName name="_______SCL4" localSheetId="1" hidden="1">{"'Sheet1'!$L$16"}</definedName>
    <definedName name="_______SCL4" localSheetId="15" hidden="1">{"'Sheet1'!$L$16"}</definedName>
    <definedName name="_______SCL4" localSheetId="2" hidden="1">{"'Sheet1'!$L$16"}</definedName>
    <definedName name="_______SCL4" hidden="1">{"'Sheet1'!$L$16"}</definedName>
    <definedName name="_______T10" localSheetId="11" hidden="1">{"'Sheet1'!$L$16"}</definedName>
    <definedName name="_______T10" localSheetId="1" hidden="1">{"'Sheet1'!$L$16"}</definedName>
    <definedName name="_______T10" localSheetId="15" hidden="1">{"'Sheet1'!$L$16"}</definedName>
    <definedName name="_______T10" localSheetId="2" hidden="1">{"'Sheet1'!$L$16"}</definedName>
    <definedName name="_______T10" hidden="1">{"'Sheet1'!$L$16"}</definedName>
    <definedName name="_______T3" localSheetId="11" hidden="1">{"'Sheet1'!$L$16"}</definedName>
    <definedName name="_______T3" localSheetId="1" hidden="1">{"'Sheet1'!$L$16"}</definedName>
    <definedName name="_______T3" localSheetId="15" hidden="1">{"'Sheet1'!$L$16"}</definedName>
    <definedName name="_______T3" localSheetId="2" hidden="1">{"'Sheet1'!$L$16"}</definedName>
    <definedName name="_______T3" hidden="1">{"'Sheet1'!$L$16"}</definedName>
    <definedName name="_______TH1" localSheetId="11" hidden="1">{"'Sheet1'!$L$16"}</definedName>
    <definedName name="_______TH1" localSheetId="1" hidden="1">{"'Sheet1'!$L$16"}</definedName>
    <definedName name="_______TH1" localSheetId="15" hidden="1">{"'Sheet1'!$L$16"}</definedName>
    <definedName name="_______TH1" localSheetId="2" hidden="1">{"'Sheet1'!$L$16"}</definedName>
    <definedName name="_______TH1" hidden="1">{"'Sheet1'!$L$16"}</definedName>
    <definedName name="_______THT11" localSheetId="11" hidden="1">{"'Sheet1'!$L$16"}</definedName>
    <definedName name="_______THT11" localSheetId="1" hidden="1">{"'Sheet1'!$L$16"}</definedName>
    <definedName name="_______THT11" localSheetId="15" hidden="1">{"'Sheet1'!$L$16"}</definedName>
    <definedName name="_______THT11" localSheetId="2" hidden="1">{"'Sheet1'!$L$16"}</definedName>
    <definedName name="_______THT11" hidden="1">{"'Sheet1'!$L$16"}</definedName>
    <definedName name="_______TM2" localSheetId="11" hidden="1">{"'Sheet1'!$L$16"}</definedName>
    <definedName name="_______TM2" localSheetId="1" hidden="1">{"'Sheet1'!$L$16"}</definedName>
    <definedName name="_______TM2" localSheetId="15" hidden="1">{"'Sheet1'!$L$16"}</definedName>
    <definedName name="_______TM2" localSheetId="2" hidden="1">{"'Sheet1'!$L$16"}</definedName>
    <definedName name="_______TM2" hidden="1">{"'Sheet1'!$L$16"}</definedName>
    <definedName name="_______tt3" localSheetId="11" hidden="1">{"'Sheet1'!$L$16"}</definedName>
    <definedName name="_______tt3" localSheetId="1" hidden="1">{"'Sheet1'!$L$16"}</definedName>
    <definedName name="_______tt3" localSheetId="15" hidden="1">{"'Sheet1'!$L$16"}</definedName>
    <definedName name="_______tt3" localSheetId="2" hidden="1">{"'Sheet1'!$L$16"}</definedName>
    <definedName name="_______tt3" hidden="1">{"'Sheet1'!$L$16"}</definedName>
    <definedName name="_______tu4" localSheetId="11" hidden="1">{"'Sheet1'!$L$16"}</definedName>
    <definedName name="_______tu4" localSheetId="1" hidden="1">{"'Sheet1'!$L$16"}</definedName>
    <definedName name="_______tu4" localSheetId="15" hidden="1">{"'Sheet1'!$L$16"}</definedName>
    <definedName name="_______tu4" localSheetId="2" hidden="1">{"'Sheet1'!$L$16"}</definedName>
    <definedName name="_______tu4" hidden="1">{"'Sheet1'!$L$16"}</definedName>
    <definedName name="_______TV2" localSheetId="11" hidden="1">{"'Sheet1'!$L$16"}</definedName>
    <definedName name="_______TV2" localSheetId="1" hidden="1">{"'Sheet1'!$L$16"}</definedName>
    <definedName name="_______TV2" localSheetId="15" hidden="1">{"'Sheet1'!$L$16"}</definedName>
    <definedName name="_______TV2" localSheetId="2" hidden="1">{"'Sheet1'!$L$16"}</definedName>
    <definedName name="_______TV2" hidden="1">{"'Sheet1'!$L$16"}</definedName>
    <definedName name="_______VT3" localSheetId="11" hidden="1">{"'Sheet1'!$L$16"}</definedName>
    <definedName name="_______VT3" localSheetId="1" hidden="1">{"'Sheet1'!$L$16"}</definedName>
    <definedName name="_______VT3" localSheetId="15" hidden="1">{"'Sheet1'!$L$16"}</definedName>
    <definedName name="_______VT3" localSheetId="2" hidden="1">{"'Sheet1'!$L$16"}</definedName>
    <definedName name="_______VT3" hidden="1">{"'Sheet1'!$L$16"}</definedName>
    <definedName name="_______xlfn.BAHTTEXT" hidden="1">#NAME?</definedName>
    <definedName name="______a1" localSheetId="11" hidden="1">{"'Sheet1'!$L$16"}</definedName>
    <definedName name="______a1" localSheetId="1" hidden="1">{"'Sheet1'!$L$16"}</definedName>
    <definedName name="______a1" localSheetId="15" hidden="1">{"'Sheet1'!$L$16"}</definedName>
    <definedName name="______a1" localSheetId="6" hidden="1">{"'Sheet1'!$L$16"}</definedName>
    <definedName name="______a1" localSheetId="2" hidden="1">{"'Sheet1'!$L$16"}</definedName>
    <definedName name="______a1" hidden="1">{"'Sheet1'!$L$16"}</definedName>
    <definedName name="_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localSheetId="11" hidden="1">{"'Sheet1'!$L$16"}</definedName>
    <definedName name="______a2" localSheetId="1" hidden="1">{"'Sheet1'!$L$16"}</definedName>
    <definedName name="______a2" localSheetId="15" hidden="1">{"'Sheet1'!$L$16"}</definedName>
    <definedName name="______a2" localSheetId="2" hidden="1">{"'Sheet1'!$L$16"}</definedName>
    <definedName name="______a2" hidden="1">{"'Sheet1'!$L$16"}</definedName>
    <definedName name="______BG12" localSheetId="11" hidden="1">{"'Sheet1'!$L$16"}</definedName>
    <definedName name="______BG12" localSheetId="1" hidden="1">{"'Sheet1'!$L$16"}</definedName>
    <definedName name="______BG12" localSheetId="15" hidden="1">{"'Sheet1'!$L$16"}</definedName>
    <definedName name="______BG12" localSheetId="6" hidden="1">{"'Sheet1'!$L$16"}</definedName>
    <definedName name="______BG12" localSheetId="2" hidden="1">{"'Sheet1'!$L$16"}</definedName>
    <definedName name="______BG12" hidden="1">{"'Sheet1'!$L$16"}</definedName>
    <definedName name="______CN1" localSheetId="11" hidden="1">{"'Sheet1'!$L$16"}</definedName>
    <definedName name="______CN1" localSheetId="1" hidden="1">{"'Sheet1'!$L$16"}</definedName>
    <definedName name="______CN1" localSheetId="15" hidden="1">{"'Sheet1'!$L$16"}</definedName>
    <definedName name="______CN1" localSheetId="6" hidden="1">{"'Sheet1'!$L$16"}</definedName>
    <definedName name="______CN1" localSheetId="2" hidden="1">{"'Sheet1'!$L$16"}</definedName>
    <definedName name="______CN1" hidden="1">{"'Sheet1'!$L$16"}</definedName>
    <definedName name="______coc1000" localSheetId="11" hidden="1">{#N/A,#N/A,FALSE,"Chi tiÆt"}</definedName>
    <definedName name="______coc1000" localSheetId="1" hidden="1">{#N/A,#N/A,FALSE,"Chi tiÆt"}</definedName>
    <definedName name="______coc1000" localSheetId="15" hidden="1">{#N/A,#N/A,FALSE,"Chi tiÆt"}</definedName>
    <definedName name="______coc1000" localSheetId="2" hidden="1">{#N/A,#N/A,FALSE,"Chi tiÆt"}</definedName>
    <definedName name="______coc1000" hidden="1">{#N/A,#N/A,FALSE,"Chi tiÆt"}</definedName>
    <definedName name="______d1500" localSheetId="11" hidden="1">{"'Sheet1'!$L$16"}</definedName>
    <definedName name="______d1500" localSheetId="1" hidden="1">{"'Sheet1'!$L$16"}</definedName>
    <definedName name="______d1500" localSheetId="15" hidden="1">{"'Sheet1'!$L$16"}</definedName>
    <definedName name="______d1500" localSheetId="2" hidden="1">{"'Sheet1'!$L$16"}</definedName>
    <definedName name="______d1500" hidden="1">{"'Sheet1'!$L$16"}</definedName>
    <definedName name="______DT10" localSheetId="11" hidden="1">{"'Sheet1'!$L$16"}</definedName>
    <definedName name="______DT10" localSheetId="1" hidden="1">{"'Sheet1'!$L$16"}</definedName>
    <definedName name="______DT10" localSheetId="15" hidden="1">{"'Sheet1'!$L$16"}</definedName>
    <definedName name="______DT10" localSheetId="2" hidden="1">{"'Sheet1'!$L$16"}</definedName>
    <definedName name="______DT10" hidden="1">{"'Sheet1'!$L$16"}</definedName>
    <definedName name="______Goi8" localSheetId="11" hidden="1">{"'Sheet1'!$L$16"}</definedName>
    <definedName name="______Goi8" localSheetId="1" hidden="1">{"'Sheet1'!$L$16"}</definedName>
    <definedName name="______Goi8" localSheetId="15" hidden="1">{"'Sheet1'!$L$16"}</definedName>
    <definedName name="______Goi8" localSheetId="6" hidden="1">{"'Sheet1'!$L$16"}</definedName>
    <definedName name="______Goi8" localSheetId="2" hidden="1">{"'Sheet1'!$L$16"}</definedName>
    <definedName name="______Goi8" hidden="1">{"'Sheet1'!$L$16"}</definedName>
    <definedName name="______h1" localSheetId="11" hidden="1">{"'Sheet1'!$L$16"}</definedName>
    <definedName name="______h1" localSheetId="1" hidden="1">{"'Sheet1'!$L$16"}</definedName>
    <definedName name="______h1" localSheetId="15" hidden="1">{"'Sheet1'!$L$16"}</definedName>
    <definedName name="______h1" localSheetId="2" hidden="1">{"'Sheet1'!$L$16"}</definedName>
    <definedName name="______h1" hidden="1">{"'Sheet1'!$L$16"}</definedName>
    <definedName name="______hh1219" localSheetId="11" hidden="1">{"'Sheet1'!$L$16"}</definedName>
    <definedName name="______hh1219" localSheetId="1" hidden="1">{"'Sheet1'!$L$16"}</definedName>
    <definedName name="______hh1219" localSheetId="15" hidden="1">{"'Sheet1'!$L$16"}</definedName>
    <definedName name="______hh1219" localSheetId="2" hidden="1">{"'Sheet1'!$L$16"}</definedName>
    <definedName name="______hh1219" hidden="1">{"'Sheet1'!$L$16"}</definedName>
    <definedName name="______hu1" localSheetId="11" hidden="1">{"'Sheet1'!$L$16"}</definedName>
    <definedName name="______hu1" localSheetId="1" hidden="1">{"'Sheet1'!$L$16"}</definedName>
    <definedName name="______hu1" localSheetId="15" hidden="1">{"'Sheet1'!$L$16"}</definedName>
    <definedName name="______hu1" localSheetId="2" hidden="1">{"'Sheet1'!$L$16"}</definedName>
    <definedName name="______hu1" hidden="1">{"'Sheet1'!$L$16"}</definedName>
    <definedName name="______hu2" localSheetId="11" hidden="1">{"'Sheet1'!$L$16"}</definedName>
    <definedName name="______hu2" localSheetId="1" hidden="1">{"'Sheet1'!$L$16"}</definedName>
    <definedName name="______hu2" localSheetId="15" hidden="1">{"'Sheet1'!$L$16"}</definedName>
    <definedName name="______hu2" localSheetId="2" hidden="1">{"'Sheet1'!$L$16"}</definedName>
    <definedName name="______hu2" hidden="1">{"'Sheet1'!$L$16"}</definedName>
    <definedName name="______hu5" localSheetId="11" hidden="1">{"'Sheet1'!$L$16"}</definedName>
    <definedName name="______hu5" localSheetId="1" hidden="1">{"'Sheet1'!$L$16"}</definedName>
    <definedName name="______hu5" localSheetId="15" hidden="1">{"'Sheet1'!$L$16"}</definedName>
    <definedName name="______hu5" localSheetId="2" hidden="1">{"'Sheet1'!$L$16"}</definedName>
    <definedName name="______hu5" hidden="1">{"'Sheet1'!$L$16"}</definedName>
    <definedName name="______hu6" localSheetId="11" hidden="1">{"'Sheet1'!$L$16"}</definedName>
    <definedName name="______hu6" localSheetId="1" hidden="1">{"'Sheet1'!$L$16"}</definedName>
    <definedName name="______hu6" localSheetId="15" hidden="1">{"'Sheet1'!$L$16"}</definedName>
    <definedName name="______hu6" localSheetId="2" hidden="1">{"'Sheet1'!$L$16"}</definedName>
    <definedName name="______hu6" hidden="1">{"'Sheet1'!$L$16"}</definedName>
    <definedName name="______hu7" localSheetId="11" hidden="1">{"'Sheet1'!$L$16"}</definedName>
    <definedName name="______hu7" localSheetId="1" hidden="1">{"'Sheet1'!$L$16"}</definedName>
    <definedName name="______hu7" localSheetId="15" hidden="1">{"'Sheet1'!$L$16"}</definedName>
    <definedName name="______hu7" localSheetId="2" hidden="1">{"'Sheet1'!$L$16"}</definedName>
    <definedName name="______hu7" hidden="1">{"'Sheet1'!$L$16"}</definedName>
    <definedName name="______huy1" localSheetId="11" hidden="1">{"'Sheet1'!$L$16"}</definedName>
    <definedName name="______huy1" localSheetId="1" hidden="1">{"'Sheet1'!$L$16"}</definedName>
    <definedName name="______huy1" localSheetId="15" hidden="1">{"'Sheet1'!$L$16"}</definedName>
    <definedName name="______huy1" localSheetId="2" hidden="1">{"'Sheet1'!$L$16"}</definedName>
    <definedName name="______huy1" hidden="1">{"'Sheet1'!$L$16"}</definedName>
    <definedName name="______Lan1" localSheetId="11" hidden="1">{"'Sheet1'!$L$16"}</definedName>
    <definedName name="______Lan1" localSheetId="1" hidden="1">{"'Sheet1'!$L$16"}</definedName>
    <definedName name="______Lan1" localSheetId="15" hidden="1">{"'Sheet1'!$L$16"}</definedName>
    <definedName name="______Lan1" localSheetId="2" hidden="1">{"'Sheet1'!$L$16"}</definedName>
    <definedName name="______Lan1" hidden="1">{"'Sheet1'!$L$16"}</definedName>
    <definedName name="______LAN3" localSheetId="11" hidden="1">{"'Sheet1'!$L$16"}</definedName>
    <definedName name="______LAN3" localSheetId="1" hidden="1">{"'Sheet1'!$L$16"}</definedName>
    <definedName name="______LAN3" localSheetId="15" hidden="1">{"'Sheet1'!$L$16"}</definedName>
    <definedName name="______LAN3" localSheetId="2" hidden="1">{"'Sheet1'!$L$16"}</definedName>
    <definedName name="______LAN3" hidden="1">{"'Sheet1'!$L$16"}</definedName>
    <definedName name="______lop111" localSheetId="11" hidden="1">{#N/A,#N/A,FALSE,"特殊室（ＢＱ表）"}</definedName>
    <definedName name="______lop111" localSheetId="1" hidden="1">{#N/A,#N/A,FALSE,"特殊室（ＢＱ表）"}</definedName>
    <definedName name="______lop111" localSheetId="15" hidden="1">{#N/A,#N/A,FALSE,"特殊室（ＢＱ表）"}</definedName>
    <definedName name="______lop111" localSheetId="2" hidden="1">{#N/A,#N/A,FALSE,"特殊室（ＢＱ表）"}</definedName>
    <definedName name="______lop111" hidden="1">{#N/A,#N/A,FALSE,"特殊室（ＢＱ表）"}</definedName>
    <definedName name="______M2" localSheetId="11" hidden="1">{"'Sheet1'!$L$16"}</definedName>
    <definedName name="______M2" localSheetId="1" hidden="1">{"'Sheet1'!$L$16"}</definedName>
    <definedName name="______M2" localSheetId="15" hidden="1">{"'Sheet1'!$L$16"}</definedName>
    <definedName name="______M2" localSheetId="2" hidden="1">{"'Sheet1'!$L$16"}</definedName>
    <definedName name="______M2" hidden="1">{"'Sheet1'!$L$16"}</definedName>
    <definedName name="______m4" localSheetId="11" hidden="1">{"'Sheet1'!$L$16"}</definedName>
    <definedName name="______m4" localSheetId="1" hidden="1">{"'Sheet1'!$L$16"}</definedName>
    <definedName name="______m4" localSheetId="15" hidden="1">{"'Sheet1'!$L$16"}</definedName>
    <definedName name="______m4" localSheetId="2" hidden="1">{"'Sheet1'!$L$16"}</definedName>
    <definedName name="______m4" hidden="1">{"'Sheet1'!$L$16"}</definedName>
    <definedName name="______MCC3" localSheetId="11" hidden="1">{#N/A,#N/A,FALSE,"CCTV"}</definedName>
    <definedName name="______MCC3" localSheetId="1" hidden="1">{#N/A,#N/A,FALSE,"CCTV"}</definedName>
    <definedName name="______MCC3" localSheetId="15" hidden="1">{#N/A,#N/A,FALSE,"CCTV"}</definedName>
    <definedName name="______MCC3" localSheetId="2" hidden="1">{#N/A,#N/A,FALSE,"CCTV"}</definedName>
    <definedName name="______MCC3" hidden="1">{#N/A,#N/A,FALSE,"CCTV"}</definedName>
    <definedName name="______moi2" localSheetId="11" hidden="1">{"'Sheet1'!$L$16"}</definedName>
    <definedName name="______moi2" localSheetId="1" hidden="1">{"'Sheet1'!$L$16"}</definedName>
    <definedName name="______moi2" localSheetId="15" hidden="1">{"'Sheet1'!$L$16"}</definedName>
    <definedName name="______moi2" localSheetId="2" hidden="1">{"'Sheet1'!$L$16"}</definedName>
    <definedName name="______moi2" hidden="1">{"'Sheet1'!$L$16"}</definedName>
    <definedName name="______NSO2" localSheetId="11" hidden="1">{"'Sheet1'!$L$16"}</definedName>
    <definedName name="______NSO2" localSheetId="1" hidden="1">{"'Sheet1'!$L$16"}</definedName>
    <definedName name="______NSO2" localSheetId="15" hidden="1">{"'Sheet1'!$L$16"}</definedName>
    <definedName name="______NSO2" localSheetId="2" hidden="1">{"'Sheet1'!$L$16"}</definedName>
    <definedName name="______NSO2" hidden="1">{"'Sheet1'!$L$16"}</definedName>
    <definedName name="______P3" localSheetId="11" hidden="1">{#N/A,#N/A,FALSE,"特殊室（ＢＱ表）"}</definedName>
    <definedName name="______P3" localSheetId="1" hidden="1">{#N/A,#N/A,FALSE,"特殊室（ＢＱ表）"}</definedName>
    <definedName name="______P3" localSheetId="15" hidden="1">{#N/A,#N/A,FALSE,"特殊室（ＢＱ表）"}</definedName>
    <definedName name="______P3" localSheetId="6" hidden="1">{#N/A,#N/A,FALSE,"特殊室（ＢＱ表）"}</definedName>
    <definedName name="______P3" localSheetId="2" hidden="1">{#N/A,#N/A,FALSE,"特殊室（ＢＱ表）"}</definedName>
    <definedName name="______P3" hidden="1">{#N/A,#N/A,FALSE,"特殊室（ＢＱ表）"}</definedName>
    <definedName name="______PA3" localSheetId="11" hidden="1">{"'Sheet1'!$L$16"}</definedName>
    <definedName name="______PA3" localSheetId="1" hidden="1">{"'Sheet1'!$L$16"}</definedName>
    <definedName name="______PA3" localSheetId="15" hidden="1">{"'Sheet1'!$L$16"}</definedName>
    <definedName name="______PA3" localSheetId="6" hidden="1">{"'Sheet1'!$L$16"}</definedName>
    <definedName name="______PA3" localSheetId="2" hidden="1">{"'Sheet1'!$L$16"}</definedName>
    <definedName name="______PA3" hidden="1">{"'Sheet1'!$L$16"}</definedName>
    <definedName name="______pa4" localSheetId="11" hidden="1">{"'Sheet1'!$L$16"}</definedName>
    <definedName name="______pa4" localSheetId="1" hidden="1">{"'Sheet1'!$L$16"}</definedName>
    <definedName name="______pa4" localSheetId="15" hidden="1">{"'Sheet1'!$L$16"}</definedName>
    <definedName name="______pa4" localSheetId="2" hidden="1">{"'Sheet1'!$L$16"}</definedName>
    <definedName name="______pa4" hidden="1">{"'Sheet1'!$L$16"}</definedName>
    <definedName name="______PPP3" localSheetId="11" hidden="1">{#N/A,#N/A,FALSE,"特殊室（ＢＱ表）"}</definedName>
    <definedName name="______PPP3" localSheetId="1" hidden="1">{#N/A,#N/A,FALSE,"特殊室（ＢＱ表）"}</definedName>
    <definedName name="______PPP3" localSheetId="15" hidden="1">{#N/A,#N/A,FALSE,"特殊室（ＢＱ表）"}</definedName>
    <definedName name="______PPP3" localSheetId="6" hidden="1">{#N/A,#N/A,FALSE,"特殊室（ＢＱ表）"}</definedName>
    <definedName name="______PPP3" localSheetId="2" hidden="1">{#N/A,#N/A,FALSE,"特殊室（ＢＱ表）"}</definedName>
    <definedName name="______PPP3" hidden="1">{#N/A,#N/A,FALSE,"特殊室（ＢＱ表）"}</definedName>
    <definedName name="______PPP33" localSheetId="11" hidden="1">{#N/A,#N/A,FALSE,"特殊室（ＢＱ表）"}</definedName>
    <definedName name="______PPP33" localSheetId="1" hidden="1">{#N/A,#N/A,FALSE,"特殊室（ＢＱ表）"}</definedName>
    <definedName name="______PPP33" localSheetId="15" hidden="1">{#N/A,#N/A,FALSE,"特殊室（ＢＱ表）"}</definedName>
    <definedName name="______PPP33" localSheetId="6" hidden="1">{#N/A,#N/A,FALSE,"特殊室（ＢＱ表）"}</definedName>
    <definedName name="______PPP33" localSheetId="2" hidden="1">{#N/A,#N/A,FALSE,"特殊室（ＢＱ表）"}</definedName>
    <definedName name="______PPP33" hidden="1">{#N/A,#N/A,FALSE,"特殊室（ＢＱ表）"}</definedName>
    <definedName name="______ppp34" localSheetId="11" hidden="1">{#N/A,#N/A,FALSE,"特殊室（ＢＱ表）"}</definedName>
    <definedName name="______ppp34" localSheetId="1" hidden="1">{#N/A,#N/A,FALSE,"特殊室（ＢＱ表）"}</definedName>
    <definedName name="______ppp34" localSheetId="15" hidden="1">{#N/A,#N/A,FALSE,"特殊室（ＢＱ表）"}</definedName>
    <definedName name="______ppp34" localSheetId="6" hidden="1">{#N/A,#N/A,FALSE,"特殊室（ＢＱ表）"}</definedName>
    <definedName name="______ppp34" localSheetId="2" hidden="1">{#N/A,#N/A,FALSE,"特殊室（ＢＱ表）"}</definedName>
    <definedName name="______ppp34" hidden="1">{#N/A,#N/A,FALSE,"特殊室（ＢＱ表）"}</definedName>
    <definedName name="______ppp3444" localSheetId="11" hidden="1">{#N/A,#N/A,FALSE,"特殊室（ＢＱ表）"}</definedName>
    <definedName name="______ppp3444" localSheetId="1" hidden="1">{#N/A,#N/A,FALSE,"特殊室（ＢＱ表）"}</definedName>
    <definedName name="______ppp3444" localSheetId="15" hidden="1">{#N/A,#N/A,FALSE,"特殊室（ＢＱ表）"}</definedName>
    <definedName name="______ppp3444" localSheetId="6" hidden="1">{#N/A,#N/A,FALSE,"特殊室（ＢＱ表）"}</definedName>
    <definedName name="______ppp3444" localSheetId="2" hidden="1">{#N/A,#N/A,FALSE,"特殊室（ＢＱ表）"}</definedName>
    <definedName name="______ppp3444" hidden="1">{#N/A,#N/A,FALSE,"特殊室（ＢＱ表）"}</definedName>
    <definedName name="______SCL4" localSheetId="11" hidden="1">{"'Sheet1'!$L$16"}</definedName>
    <definedName name="______SCL4" localSheetId="1" hidden="1">{"'Sheet1'!$L$16"}</definedName>
    <definedName name="______SCL4" localSheetId="15" hidden="1">{"'Sheet1'!$L$16"}</definedName>
    <definedName name="______SCL4" localSheetId="2" hidden="1">{"'Sheet1'!$L$16"}</definedName>
    <definedName name="______SCL4" hidden="1">{"'Sheet1'!$L$16"}</definedName>
    <definedName name="______T1" localSheetId="11" hidden="1">{#N/A,#N/A,FALSE,"Chi tiÆt"}</definedName>
    <definedName name="______T1" localSheetId="1" hidden="1">{#N/A,#N/A,FALSE,"Chi tiÆt"}</definedName>
    <definedName name="______T1" localSheetId="15" hidden="1">{#N/A,#N/A,FALSE,"Chi tiÆt"}</definedName>
    <definedName name="______T1" localSheetId="2" hidden="1">{#N/A,#N/A,FALSE,"Chi tiÆt"}</definedName>
    <definedName name="______T1" hidden="1">{#N/A,#N/A,FALSE,"Chi tiÆt"}</definedName>
    <definedName name="______T10" localSheetId="11" hidden="1">{"'Sheet1'!$L$16"}</definedName>
    <definedName name="______T10" localSheetId="1" hidden="1">{"'Sheet1'!$L$16"}</definedName>
    <definedName name="______T10" localSheetId="15" hidden="1">{"'Sheet1'!$L$16"}</definedName>
    <definedName name="______T10" localSheetId="2" hidden="1">{"'Sheet1'!$L$16"}</definedName>
    <definedName name="______T10" hidden="1">{"'Sheet1'!$L$16"}</definedName>
    <definedName name="______T3" localSheetId="11" hidden="1">{"'Sheet1'!$L$16"}</definedName>
    <definedName name="______T3" localSheetId="1" hidden="1">{"'Sheet1'!$L$16"}</definedName>
    <definedName name="______T3" localSheetId="15" hidden="1">{"'Sheet1'!$L$16"}</definedName>
    <definedName name="______T3" localSheetId="2" hidden="1">{"'Sheet1'!$L$16"}</definedName>
    <definedName name="______T3" hidden="1">{"'Sheet1'!$L$16"}</definedName>
    <definedName name="______T4" localSheetId="11" hidden="1">{"'Sheet1'!$L$16"}</definedName>
    <definedName name="______T4" localSheetId="1" hidden="1">{"'Sheet1'!$L$16"}</definedName>
    <definedName name="______T4" localSheetId="15" hidden="1">{"'Sheet1'!$L$16"}</definedName>
    <definedName name="______T4" localSheetId="2" hidden="1">{"'Sheet1'!$L$16"}</definedName>
    <definedName name="______T4" hidden="1">{"'Sheet1'!$L$16"}</definedName>
    <definedName name="______TH1" localSheetId="11" hidden="1">{"'Sheet1'!$L$16"}</definedName>
    <definedName name="______TH1" localSheetId="1" hidden="1">{"'Sheet1'!$L$16"}</definedName>
    <definedName name="______TH1" localSheetId="15" hidden="1">{"'Sheet1'!$L$16"}</definedName>
    <definedName name="______TH1" localSheetId="2" hidden="1">{"'Sheet1'!$L$16"}</definedName>
    <definedName name="______TH1" hidden="1">{"'Sheet1'!$L$16"}</definedName>
    <definedName name="______THT11" localSheetId="11" hidden="1">{"'Sheet1'!$L$16"}</definedName>
    <definedName name="______THT11" localSheetId="1" hidden="1">{"'Sheet1'!$L$16"}</definedName>
    <definedName name="______THT11" localSheetId="15" hidden="1">{"'Sheet1'!$L$16"}</definedName>
    <definedName name="______THT11" localSheetId="2" hidden="1">{"'Sheet1'!$L$16"}</definedName>
    <definedName name="______THT11" hidden="1">{"'Sheet1'!$L$16"}</definedName>
    <definedName name="______TM2" localSheetId="11" hidden="1">{"'Sheet1'!$L$16"}</definedName>
    <definedName name="______TM2" localSheetId="1" hidden="1">{"'Sheet1'!$L$16"}</definedName>
    <definedName name="______TM2" localSheetId="15" hidden="1">{"'Sheet1'!$L$16"}</definedName>
    <definedName name="______TM2" localSheetId="2" hidden="1">{"'Sheet1'!$L$16"}</definedName>
    <definedName name="______TM2" hidden="1">{"'Sheet1'!$L$16"}</definedName>
    <definedName name="______tt3" localSheetId="11" hidden="1">{"'Sheet1'!$L$16"}</definedName>
    <definedName name="______tt3" localSheetId="1" hidden="1">{"'Sheet1'!$L$16"}</definedName>
    <definedName name="______tt3" localSheetId="15" hidden="1">{"'Sheet1'!$L$16"}</definedName>
    <definedName name="______tt3" localSheetId="2" hidden="1">{"'Sheet1'!$L$16"}</definedName>
    <definedName name="______tt3" hidden="1">{"'Sheet1'!$L$16"}</definedName>
    <definedName name="______tu4" localSheetId="11" hidden="1">{"'Sheet1'!$L$16"}</definedName>
    <definedName name="______tu4" localSheetId="1" hidden="1">{"'Sheet1'!$L$16"}</definedName>
    <definedName name="______tu4" localSheetId="15" hidden="1">{"'Sheet1'!$L$16"}</definedName>
    <definedName name="______tu4" localSheetId="2" hidden="1">{"'Sheet1'!$L$16"}</definedName>
    <definedName name="______tu4" hidden="1">{"'Sheet1'!$L$16"}</definedName>
    <definedName name="______TV2" localSheetId="11" hidden="1">{"'Sheet1'!$L$16"}</definedName>
    <definedName name="______TV2" localSheetId="1" hidden="1">{"'Sheet1'!$L$16"}</definedName>
    <definedName name="______TV2" localSheetId="15" hidden="1">{"'Sheet1'!$L$16"}</definedName>
    <definedName name="______TV2" localSheetId="2" hidden="1">{"'Sheet1'!$L$16"}</definedName>
    <definedName name="______TV2" hidden="1">{"'Sheet1'!$L$16"}</definedName>
    <definedName name="______VLP2" localSheetId="11" hidden="1">{"'Sheet1'!$L$16"}</definedName>
    <definedName name="______VLP2" localSheetId="1" hidden="1">{"'Sheet1'!$L$16"}</definedName>
    <definedName name="______VLP2" localSheetId="15" hidden="1">{"'Sheet1'!$L$16"}</definedName>
    <definedName name="______VLP2" localSheetId="2" hidden="1">{"'Sheet1'!$L$16"}</definedName>
    <definedName name="______VLP2" hidden="1">{"'Sheet1'!$L$16"}</definedName>
    <definedName name="______VT3" localSheetId="11" hidden="1">{"'Sheet1'!$L$16"}</definedName>
    <definedName name="______VT3" localSheetId="1" hidden="1">{"'Sheet1'!$L$16"}</definedName>
    <definedName name="______VT3" localSheetId="15" hidden="1">{"'Sheet1'!$L$16"}</definedName>
    <definedName name="______VT3" localSheetId="2" hidden="1">{"'Sheet1'!$L$16"}</definedName>
    <definedName name="______VT3" hidden="1">{"'Sheet1'!$L$16"}</definedName>
    <definedName name="______xlfn.BAHTTEXT" hidden="1">#NAME?</definedName>
    <definedName name="_____4__123Graph_Aｸﾞﾗﾌ_2" localSheetId="6" hidden="1">#REF!</definedName>
    <definedName name="_____4__123Graph_Aｸﾞﾗﾌ_2" hidden="1">#REF!</definedName>
    <definedName name="_____a1" localSheetId="11" hidden="1">{"'Sheet1'!$L$16"}</definedName>
    <definedName name="_____a1" localSheetId="1" hidden="1">{"'Sheet1'!$L$16"}</definedName>
    <definedName name="_____a1" localSheetId="15" hidden="1">{"'Sheet1'!$L$16"}</definedName>
    <definedName name="_____a1" localSheetId="6" hidden="1">{"'Sheet1'!$L$16"}</definedName>
    <definedName name="_____a1" localSheetId="2" hidden="1">{"'Sheet1'!$L$16"}</definedName>
    <definedName name="_____a1" hidden="1">{"'Sheet1'!$L$16"}</definedName>
    <definedName name="_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11" hidden="1">{"'Sheet1'!$L$16"}</definedName>
    <definedName name="_____a2" localSheetId="1" hidden="1">{"'Sheet1'!$L$16"}</definedName>
    <definedName name="_____a2" localSheetId="15" hidden="1">{"'Sheet1'!$L$16"}</definedName>
    <definedName name="_____a2" localSheetId="2" hidden="1">{"'Sheet1'!$L$16"}</definedName>
    <definedName name="_____a2" hidden="1">{"'Sheet1'!$L$16"}</definedName>
    <definedName name="_____BG12" localSheetId="11" hidden="1">{"'Sheet1'!$L$16"}</definedName>
    <definedName name="_____BG12" localSheetId="1" hidden="1">{"'Sheet1'!$L$16"}</definedName>
    <definedName name="_____BG12" localSheetId="15" hidden="1">{"'Sheet1'!$L$16"}</definedName>
    <definedName name="_____BG12" localSheetId="6" hidden="1">{"'Sheet1'!$L$16"}</definedName>
    <definedName name="_____BG12" localSheetId="2" hidden="1">{"'Sheet1'!$L$16"}</definedName>
    <definedName name="_____BG12" hidden="1">{"'Sheet1'!$L$16"}</definedName>
    <definedName name="_____bht6" localSheetId="11" hidden="1">{"'Sheet1'!$L$16"}</definedName>
    <definedName name="_____bht6" localSheetId="1" hidden="1">{"'Sheet1'!$L$16"}</definedName>
    <definedName name="_____bht6" localSheetId="15" hidden="1">{"'Sheet1'!$L$16"}</definedName>
    <definedName name="_____bht6" localSheetId="2" hidden="1">{"'Sheet1'!$L$16"}</definedName>
    <definedName name="_____bht6" hidden="1">{"'Sheet1'!$L$16"}</definedName>
    <definedName name="_____CN1" localSheetId="11" hidden="1">{"'Sheet1'!$L$16"}</definedName>
    <definedName name="_____CN1" localSheetId="1" hidden="1">{"'Sheet1'!$L$16"}</definedName>
    <definedName name="_____CN1" localSheetId="15" hidden="1">{"'Sheet1'!$L$16"}</definedName>
    <definedName name="_____CN1" localSheetId="6" hidden="1">{"'Sheet1'!$L$16"}</definedName>
    <definedName name="_____CN1" localSheetId="2" hidden="1">{"'Sheet1'!$L$16"}</definedName>
    <definedName name="_____CN1" hidden="1">{"'Sheet1'!$L$16"}</definedName>
    <definedName name="_____coc1000" localSheetId="11" hidden="1">{#N/A,#N/A,FALSE,"Chi tiÆt"}</definedName>
    <definedName name="_____coc1000" localSheetId="1" hidden="1">{#N/A,#N/A,FALSE,"Chi tiÆt"}</definedName>
    <definedName name="_____coc1000" localSheetId="15" hidden="1">{#N/A,#N/A,FALSE,"Chi tiÆt"}</definedName>
    <definedName name="_____coc1000" localSheetId="2" hidden="1">{#N/A,#N/A,FALSE,"Chi tiÆt"}</definedName>
    <definedName name="_____coc1000" hidden="1">{#N/A,#N/A,FALSE,"Chi tiÆt"}</definedName>
    <definedName name="_____d1500" localSheetId="11" hidden="1">{"'Sheet1'!$L$16"}</definedName>
    <definedName name="_____d1500" localSheetId="1" hidden="1">{"'Sheet1'!$L$16"}</definedName>
    <definedName name="_____d1500" localSheetId="15" hidden="1">{"'Sheet1'!$L$16"}</definedName>
    <definedName name="_____d1500" localSheetId="2" hidden="1">{"'Sheet1'!$L$16"}</definedName>
    <definedName name="_____d1500" hidden="1">{"'Sheet1'!$L$16"}</definedName>
    <definedName name="_____DT10" localSheetId="11" hidden="1">{"'Sheet1'!$L$16"}</definedName>
    <definedName name="_____DT10" localSheetId="1" hidden="1">{"'Sheet1'!$L$16"}</definedName>
    <definedName name="_____DT10" localSheetId="15" hidden="1">{"'Sheet1'!$L$16"}</definedName>
    <definedName name="_____DT10" localSheetId="2" hidden="1">{"'Sheet1'!$L$16"}</definedName>
    <definedName name="_____DT10" hidden="1">{"'Sheet1'!$L$16"}</definedName>
    <definedName name="_____Goi8" localSheetId="11" hidden="1">{"'Sheet1'!$L$16"}</definedName>
    <definedName name="_____Goi8" localSheetId="1" hidden="1">{"'Sheet1'!$L$16"}</definedName>
    <definedName name="_____Goi8" localSheetId="15" hidden="1">{"'Sheet1'!$L$16"}</definedName>
    <definedName name="_____Goi8" localSheetId="6" hidden="1">{"'Sheet1'!$L$16"}</definedName>
    <definedName name="_____Goi8" localSheetId="2" hidden="1">{"'Sheet1'!$L$16"}</definedName>
    <definedName name="_____Goi8" hidden="1">{"'Sheet1'!$L$16"}</definedName>
    <definedName name="_____h1" localSheetId="11" hidden="1">{"'Sheet1'!$L$16"}</definedName>
    <definedName name="_____h1" localSheetId="1" hidden="1">{"'Sheet1'!$L$16"}</definedName>
    <definedName name="_____h1" localSheetId="15" hidden="1">{"'Sheet1'!$L$16"}</definedName>
    <definedName name="_____h1" localSheetId="2" hidden="1">{"'Sheet1'!$L$16"}</definedName>
    <definedName name="_____h1" hidden="1">{"'Sheet1'!$L$16"}</definedName>
    <definedName name="_____hh1219" localSheetId="11" hidden="1">{"'Sheet1'!$L$16"}</definedName>
    <definedName name="_____hh1219" localSheetId="1" hidden="1">{"'Sheet1'!$L$16"}</definedName>
    <definedName name="_____hh1219" localSheetId="15" hidden="1">{"'Sheet1'!$L$16"}</definedName>
    <definedName name="_____hh1219" localSheetId="2" hidden="1">{"'Sheet1'!$L$16"}</definedName>
    <definedName name="_____hh1219" hidden="1">{"'Sheet1'!$L$16"}</definedName>
    <definedName name="_____hu1" localSheetId="11" hidden="1">{"'Sheet1'!$L$16"}</definedName>
    <definedName name="_____hu1" localSheetId="1" hidden="1">{"'Sheet1'!$L$16"}</definedName>
    <definedName name="_____hu1" localSheetId="15" hidden="1">{"'Sheet1'!$L$16"}</definedName>
    <definedName name="_____hu1" localSheetId="2" hidden="1">{"'Sheet1'!$L$16"}</definedName>
    <definedName name="_____hu1" hidden="1">{"'Sheet1'!$L$16"}</definedName>
    <definedName name="_____hu2" localSheetId="11" hidden="1">{"'Sheet1'!$L$16"}</definedName>
    <definedName name="_____hu2" localSheetId="1" hidden="1">{"'Sheet1'!$L$16"}</definedName>
    <definedName name="_____hu2" localSheetId="15" hidden="1">{"'Sheet1'!$L$16"}</definedName>
    <definedName name="_____hu2" localSheetId="2" hidden="1">{"'Sheet1'!$L$16"}</definedName>
    <definedName name="_____hu2" hidden="1">{"'Sheet1'!$L$16"}</definedName>
    <definedName name="_____hu5" localSheetId="11" hidden="1">{"'Sheet1'!$L$16"}</definedName>
    <definedName name="_____hu5" localSheetId="1" hidden="1">{"'Sheet1'!$L$16"}</definedName>
    <definedName name="_____hu5" localSheetId="15" hidden="1">{"'Sheet1'!$L$16"}</definedName>
    <definedName name="_____hu5" localSheetId="2" hidden="1">{"'Sheet1'!$L$16"}</definedName>
    <definedName name="_____hu5" hidden="1">{"'Sheet1'!$L$16"}</definedName>
    <definedName name="_____hu6" localSheetId="11" hidden="1">{"'Sheet1'!$L$16"}</definedName>
    <definedName name="_____hu6" localSheetId="1" hidden="1">{"'Sheet1'!$L$16"}</definedName>
    <definedName name="_____hu6" localSheetId="15" hidden="1">{"'Sheet1'!$L$16"}</definedName>
    <definedName name="_____hu6" localSheetId="2" hidden="1">{"'Sheet1'!$L$16"}</definedName>
    <definedName name="_____hu6" hidden="1">{"'Sheet1'!$L$16"}</definedName>
    <definedName name="_____hu7" localSheetId="11" hidden="1">{"'Sheet1'!$L$16"}</definedName>
    <definedName name="_____hu7" localSheetId="1" hidden="1">{"'Sheet1'!$L$16"}</definedName>
    <definedName name="_____hu7" localSheetId="15" hidden="1">{"'Sheet1'!$L$16"}</definedName>
    <definedName name="_____hu7" localSheetId="2" hidden="1">{"'Sheet1'!$L$16"}</definedName>
    <definedName name="_____hu7" hidden="1">{"'Sheet1'!$L$16"}</definedName>
    <definedName name="_____huy1" localSheetId="11" hidden="1">{"'Sheet1'!$L$16"}</definedName>
    <definedName name="_____huy1" localSheetId="1" hidden="1">{"'Sheet1'!$L$16"}</definedName>
    <definedName name="_____huy1" localSheetId="15" hidden="1">{"'Sheet1'!$L$16"}</definedName>
    <definedName name="_____huy1" localSheetId="2" hidden="1">{"'Sheet1'!$L$16"}</definedName>
    <definedName name="_____huy1" hidden="1">{"'Sheet1'!$L$16"}</definedName>
    <definedName name="_____Lan1" localSheetId="11" hidden="1">{"'Sheet1'!$L$16"}</definedName>
    <definedName name="_____Lan1" localSheetId="1" hidden="1">{"'Sheet1'!$L$16"}</definedName>
    <definedName name="_____Lan1" localSheetId="15" hidden="1">{"'Sheet1'!$L$16"}</definedName>
    <definedName name="_____Lan1" localSheetId="2" hidden="1">{"'Sheet1'!$L$16"}</definedName>
    <definedName name="_____Lan1" hidden="1">{"'Sheet1'!$L$16"}</definedName>
    <definedName name="_____LAN3" localSheetId="11" hidden="1">{"'Sheet1'!$L$16"}</definedName>
    <definedName name="_____LAN3" localSheetId="1" hidden="1">{"'Sheet1'!$L$16"}</definedName>
    <definedName name="_____LAN3" localSheetId="15" hidden="1">{"'Sheet1'!$L$16"}</definedName>
    <definedName name="_____LAN3" localSheetId="2" hidden="1">{"'Sheet1'!$L$16"}</definedName>
    <definedName name="_____LAN3" hidden="1">{"'Sheet1'!$L$16"}</definedName>
    <definedName name="_____lao2" localSheetId="11" hidden="1">{"'Sheet1'!$L$16"}</definedName>
    <definedName name="_____lao2" localSheetId="1" hidden="1">{"'Sheet1'!$L$16"}</definedName>
    <definedName name="_____lao2" localSheetId="15" hidden="1">{"'Sheet1'!$L$16"}</definedName>
    <definedName name="_____lao2" localSheetId="2" hidden="1">{"'Sheet1'!$L$16"}</definedName>
    <definedName name="_____lao2" hidden="1">{"'Sheet1'!$L$16"}</definedName>
    <definedName name="_____lop111" localSheetId="11" hidden="1">{#N/A,#N/A,FALSE,"特殊室（ＢＱ表）"}</definedName>
    <definedName name="_____lop111" localSheetId="1" hidden="1">{#N/A,#N/A,FALSE,"特殊室（ＢＱ表）"}</definedName>
    <definedName name="_____lop111" localSheetId="15" hidden="1">{#N/A,#N/A,FALSE,"特殊室（ＢＱ表）"}</definedName>
    <definedName name="_____lop111" localSheetId="2" hidden="1">{#N/A,#N/A,FALSE,"特殊室（ＢＱ表）"}</definedName>
    <definedName name="_____lop111" hidden="1">{#N/A,#N/A,FALSE,"特殊室（ＢＱ表）"}</definedName>
    <definedName name="_____m4" localSheetId="11" hidden="1">{"'Sheet1'!$L$16"}</definedName>
    <definedName name="_____m4" localSheetId="1" hidden="1">{"'Sheet1'!$L$16"}</definedName>
    <definedName name="_____m4" localSheetId="15" hidden="1">{"'Sheet1'!$L$16"}</definedName>
    <definedName name="_____m4" localSheetId="2" hidden="1">{"'Sheet1'!$L$16"}</definedName>
    <definedName name="_____m4" hidden="1">{"'Sheet1'!$L$16"}</definedName>
    <definedName name="_____MCC3" localSheetId="11" hidden="1">{#N/A,#N/A,FALSE,"CCTV"}</definedName>
    <definedName name="_____MCC3" localSheetId="1" hidden="1">{#N/A,#N/A,FALSE,"CCTV"}</definedName>
    <definedName name="_____MCC3" localSheetId="15" hidden="1">{#N/A,#N/A,FALSE,"CCTV"}</definedName>
    <definedName name="_____MCC3" localSheetId="6" hidden="1">{#N/A,#N/A,FALSE,"CCTV"}</definedName>
    <definedName name="_____MCC3" localSheetId="2" hidden="1">{#N/A,#N/A,FALSE,"CCTV"}</definedName>
    <definedName name="_____MCC3" hidden="1">{#N/A,#N/A,FALSE,"CCTV"}</definedName>
    <definedName name="_____NSO2" localSheetId="11" hidden="1">{"'Sheet1'!$L$16"}</definedName>
    <definedName name="_____NSO2" localSheetId="1" hidden="1">{"'Sheet1'!$L$16"}</definedName>
    <definedName name="_____NSO2" localSheetId="15" hidden="1">{"'Sheet1'!$L$16"}</definedName>
    <definedName name="_____NSO2" localSheetId="6" hidden="1">{"'Sheet1'!$L$16"}</definedName>
    <definedName name="_____NSO2" localSheetId="2" hidden="1">{"'Sheet1'!$L$16"}</definedName>
    <definedName name="_____NSO2" hidden="1">{"'Sheet1'!$L$16"}</definedName>
    <definedName name="_____P3" localSheetId="11" hidden="1">{#N/A,#N/A,FALSE,"特殊室（ＢＱ表）"}</definedName>
    <definedName name="_____P3" localSheetId="1" hidden="1">{#N/A,#N/A,FALSE,"特殊室（ＢＱ表）"}</definedName>
    <definedName name="_____P3" localSheetId="15" hidden="1">{#N/A,#N/A,FALSE,"特殊室（ＢＱ表）"}</definedName>
    <definedName name="_____P3" localSheetId="2" hidden="1">{#N/A,#N/A,FALSE,"特殊室（ＢＱ表）"}</definedName>
    <definedName name="_____P3" hidden="1">{#N/A,#N/A,FALSE,"特殊室（ＢＱ表）"}</definedName>
    <definedName name="_____PA3" localSheetId="11" hidden="1">{"'Sheet1'!$L$16"}</definedName>
    <definedName name="_____PA3" localSheetId="1" hidden="1">{"'Sheet1'!$L$16"}</definedName>
    <definedName name="_____PA3" localSheetId="15" hidden="1">{"'Sheet1'!$L$16"}</definedName>
    <definedName name="_____PA3" localSheetId="6" hidden="1">{"'Sheet1'!$L$16"}</definedName>
    <definedName name="_____PA3" localSheetId="2" hidden="1">{"'Sheet1'!$L$16"}</definedName>
    <definedName name="_____PA3" hidden="1">{"'Sheet1'!$L$16"}</definedName>
    <definedName name="_____PPP3" localSheetId="11" hidden="1">{#N/A,#N/A,FALSE,"特殊室（ＢＱ表）"}</definedName>
    <definedName name="_____PPP3" localSheetId="1" hidden="1">{#N/A,#N/A,FALSE,"特殊室（ＢＱ表）"}</definedName>
    <definedName name="_____PPP3" localSheetId="15" hidden="1">{#N/A,#N/A,FALSE,"特殊室（ＢＱ表）"}</definedName>
    <definedName name="_____PPP3" localSheetId="2" hidden="1">{#N/A,#N/A,FALSE,"特殊室（ＢＱ表）"}</definedName>
    <definedName name="_____PPP3" hidden="1">{#N/A,#N/A,FALSE,"特殊室（ＢＱ表）"}</definedName>
    <definedName name="_____PPP33" localSheetId="11" hidden="1">{#N/A,#N/A,FALSE,"特殊室（ＢＱ表）"}</definedName>
    <definedName name="_____PPP33" localSheetId="1" hidden="1">{#N/A,#N/A,FALSE,"特殊室（ＢＱ表）"}</definedName>
    <definedName name="_____PPP33" localSheetId="15" hidden="1">{#N/A,#N/A,FALSE,"特殊室（ＢＱ表）"}</definedName>
    <definedName name="_____PPP33" localSheetId="2" hidden="1">{#N/A,#N/A,FALSE,"特殊室（ＢＱ表）"}</definedName>
    <definedName name="_____PPP33" hidden="1">{#N/A,#N/A,FALSE,"特殊室（ＢＱ表）"}</definedName>
    <definedName name="_____ppp34" localSheetId="11" hidden="1">{#N/A,#N/A,FALSE,"特殊室（ＢＱ表）"}</definedName>
    <definedName name="_____ppp34" localSheetId="1" hidden="1">{#N/A,#N/A,FALSE,"特殊室（ＢＱ表）"}</definedName>
    <definedName name="_____ppp34" localSheetId="15" hidden="1">{#N/A,#N/A,FALSE,"特殊室（ＢＱ表）"}</definedName>
    <definedName name="_____ppp34" localSheetId="2" hidden="1">{#N/A,#N/A,FALSE,"特殊室（ＢＱ表）"}</definedName>
    <definedName name="_____ppp34" hidden="1">{#N/A,#N/A,FALSE,"特殊室（ＢＱ表）"}</definedName>
    <definedName name="_____ppp3444" localSheetId="11" hidden="1">{#N/A,#N/A,FALSE,"特殊室（ＢＱ表）"}</definedName>
    <definedName name="_____ppp3444" localSheetId="1" hidden="1">{#N/A,#N/A,FALSE,"特殊室（ＢＱ表）"}</definedName>
    <definedName name="_____ppp3444" localSheetId="15" hidden="1">{#N/A,#N/A,FALSE,"特殊室（ＢＱ表）"}</definedName>
    <definedName name="_____ppp3444" localSheetId="2" hidden="1">{#N/A,#N/A,FALSE,"特殊室（ＢＱ表）"}</definedName>
    <definedName name="_____ppp3444" hidden="1">{#N/A,#N/A,FALSE,"特殊室（ＢＱ表）"}</definedName>
    <definedName name="_____SCL4" localSheetId="11" hidden="1">{"'Sheet1'!$L$16"}</definedName>
    <definedName name="_____SCL4" localSheetId="1" hidden="1">{"'Sheet1'!$L$16"}</definedName>
    <definedName name="_____SCL4" localSheetId="15" hidden="1">{"'Sheet1'!$L$16"}</definedName>
    <definedName name="_____SCL4" localSheetId="6" hidden="1">{"'Sheet1'!$L$16"}</definedName>
    <definedName name="_____SCL4" localSheetId="2" hidden="1">{"'Sheet1'!$L$16"}</definedName>
    <definedName name="_____SCL4" hidden="1">{"'Sheet1'!$L$16"}</definedName>
    <definedName name="_____sxt5" localSheetId="11" hidden="1">{"'Sheet1'!$L$16"}</definedName>
    <definedName name="_____sxt5" localSheetId="1" hidden="1">{"'Sheet1'!$L$16"}</definedName>
    <definedName name="_____sxt5" localSheetId="15" hidden="1">{"'Sheet1'!$L$16"}</definedName>
    <definedName name="_____sxt5" localSheetId="2" hidden="1">{"'Sheet1'!$L$16"}</definedName>
    <definedName name="_____sxt5" hidden="1">{"'Sheet1'!$L$16"}</definedName>
    <definedName name="_____T1" localSheetId="11" hidden="1">{#N/A,#N/A,FALSE,"Chi tiÆt"}</definedName>
    <definedName name="_____T1" localSheetId="1" hidden="1">{#N/A,#N/A,FALSE,"Chi tiÆt"}</definedName>
    <definedName name="_____T1" localSheetId="15" hidden="1">{#N/A,#N/A,FALSE,"Chi tiÆt"}</definedName>
    <definedName name="_____T1" localSheetId="2" hidden="1">{#N/A,#N/A,FALSE,"Chi tiÆt"}</definedName>
    <definedName name="_____T1" hidden="1">{#N/A,#N/A,FALSE,"Chi tiÆt"}</definedName>
    <definedName name="_____T10" localSheetId="11" hidden="1">{"'Sheet1'!$L$16"}</definedName>
    <definedName name="_____T10" localSheetId="1" hidden="1">{"'Sheet1'!$L$16"}</definedName>
    <definedName name="_____T10" localSheetId="15" hidden="1">{"'Sheet1'!$L$16"}</definedName>
    <definedName name="_____T10" localSheetId="2" hidden="1">{"'Sheet1'!$L$16"}</definedName>
    <definedName name="_____T10" hidden="1">{"'Sheet1'!$L$16"}</definedName>
    <definedName name="_____T3" localSheetId="11" hidden="1">{"'Sheet1'!$L$16"}</definedName>
    <definedName name="_____T3" localSheetId="1" hidden="1">{"'Sheet1'!$L$16"}</definedName>
    <definedName name="_____T3" localSheetId="15" hidden="1">{"'Sheet1'!$L$16"}</definedName>
    <definedName name="_____T3" localSheetId="2" hidden="1">{"'Sheet1'!$L$16"}</definedName>
    <definedName name="_____T3" hidden="1">{"'Sheet1'!$L$16"}</definedName>
    <definedName name="_____TH1" localSheetId="11" hidden="1">{"'Sheet1'!$L$16"}</definedName>
    <definedName name="_____TH1" localSheetId="1" hidden="1">{"'Sheet1'!$L$16"}</definedName>
    <definedName name="_____TH1" localSheetId="15" hidden="1">{"'Sheet1'!$L$16"}</definedName>
    <definedName name="_____TH1" localSheetId="2" hidden="1">{"'Sheet1'!$L$16"}</definedName>
    <definedName name="_____TH1" hidden="1">{"'Sheet1'!$L$16"}</definedName>
    <definedName name="_____THT11" localSheetId="11" hidden="1">{"'Sheet1'!$L$16"}</definedName>
    <definedName name="_____THT11" localSheetId="1" hidden="1">{"'Sheet1'!$L$16"}</definedName>
    <definedName name="_____THT11" localSheetId="15" hidden="1">{"'Sheet1'!$L$16"}</definedName>
    <definedName name="_____THT11" localSheetId="2" hidden="1">{"'Sheet1'!$L$16"}</definedName>
    <definedName name="_____THT11" hidden="1">{"'Sheet1'!$L$16"}</definedName>
    <definedName name="_____TM2" localSheetId="11" hidden="1">{"'Sheet1'!$L$16"}</definedName>
    <definedName name="_____TM2" localSheetId="1" hidden="1">{"'Sheet1'!$L$16"}</definedName>
    <definedName name="_____TM2" localSheetId="15" hidden="1">{"'Sheet1'!$L$16"}</definedName>
    <definedName name="_____TM2" localSheetId="2" hidden="1">{"'Sheet1'!$L$16"}</definedName>
    <definedName name="_____TM2" hidden="1">{"'Sheet1'!$L$16"}</definedName>
    <definedName name="_____tt3" localSheetId="11" hidden="1">{"'Sheet1'!$L$16"}</definedName>
    <definedName name="_____tt3" localSheetId="1" hidden="1">{"'Sheet1'!$L$16"}</definedName>
    <definedName name="_____tt3" localSheetId="15" hidden="1">{"'Sheet1'!$L$16"}</definedName>
    <definedName name="_____tt3" localSheetId="2" hidden="1">{"'Sheet1'!$L$16"}</definedName>
    <definedName name="_____tt3" hidden="1">{"'Sheet1'!$L$16"}</definedName>
    <definedName name="_____tu4" localSheetId="11" hidden="1">{"'Sheet1'!$L$16"}</definedName>
    <definedName name="_____tu4" localSheetId="1" hidden="1">{"'Sheet1'!$L$16"}</definedName>
    <definedName name="_____tu4" localSheetId="15" hidden="1">{"'Sheet1'!$L$16"}</definedName>
    <definedName name="_____tu4" localSheetId="2" hidden="1">{"'Sheet1'!$L$16"}</definedName>
    <definedName name="_____tu4" hidden="1">{"'Sheet1'!$L$16"}</definedName>
    <definedName name="_____TV2" localSheetId="11" hidden="1">{"'Sheet1'!$L$16"}</definedName>
    <definedName name="_____TV2" localSheetId="1" hidden="1">{"'Sheet1'!$L$16"}</definedName>
    <definedName name="_____TV2" localSheetId="15" hidden="1">{"'Sheet1'!$L$16"}</definedName>
    <definedName name="_____TV2" localSheetId="2" hidden="1">{"'Sheet1'!$L$16"}</definedName>
    <definedName name="_____TV2" hidden="1">{"'Sheet1'!$L$16"}</definedName>
    <definedName name="_____VLP2" localSheetId="11" hidden="1">{"'Sheet1'!$L$16"}</definedName>
    <definedName name="_____VLP2" localSheetId="1" hidden="1">{"'Sheet1'!$L$16"}</definedName>
    <definedName name="_____VLP2" localSheetId="15" hidden="1">{"'Sheet1'!$L$16"}</definedName>
    <definedName name="_____VLP2" localSheetId="2" hidden="1">{"'Sheet1'!$L$16"}</definedName>
    <definedName name="_____VLP2" hidden="1">{"'Sheet1'!$L$16"}</definedName>
    <definedName name="_____vpt5" localSheetId="11" hidden="1">{"'Sheet1'!$L$16"}</definedName>
    <definedName name="_____vpt5" localSheetId="1" hidden="1">{"'Sheet1'!$L$16"}</definedName>
    <definedName name="_____vpt5" localSheetId="15" hidden="1">{"'Sheet1'!$L$16"}</definedName>
    <definedName name="_____vpt5" localSheetId="2" hidden="1">{"'Sheet1'!$L$16"}</definedName>
    <definedName name="_____vpt5" hidden="1">{"'Sheet1'!$L$16"}</definedName>
    <definedName name="_____vpt6" localSheetId="11" hidden="1">{"'Sheet1'!$L$16"}</definedName>
    <definedName name="_____vpt6" localSheetId="1" hidden="1">{"'Sheet1'!$L$16"}</definedName>
    <definedName name="_____vpt6" localSheetId="15" hidden="1">{"'Sheet1'!$L$16"}</definedName>
    <definedName name="_____vpt6" localSheetId="2" hidden="1">{"'Sheet1'!$L$16"}</definedName>
    <definedName name="_____vpt6" hidden="1">{"'Sheet1'!$L$16"}</definedName>
    <definedName name="_____VT3" localSheetId="11" hidden="1">{"'Sheet1'!$L$16"}</definedName>
    <definedName name="_____VT3" localSheetId="1" hidden="1">{"'Sheet1'!$L$16"}</definedName>
    <definedName name="_____VT3" localSheetId="15" hidden="1">{"'Sheet1'!$L$16"}</definedName>
    <definedName name="_____VT3" localSheetId="2" hidden="1">{"'Sheet1'!$L$16"}</definedName>
    <definedName name="_____VT3" hidden="1">{"'Sheet1'!$L$16"}</definedName>
    <definedName name="_____xlfn.BAHTTEXT" hidden="1">#NAME?</definedName>
    <definedName name="____1__123Graph_ACHART_1" localSheetId="15" hidden="1">#REF!</definedName>
    <definedName name="____1__123Graph_ACHART_1" hidden="1">[1]Cash2!$G$16:$G$31</definedName>
    <definedName name="____1__123Graph_Aｸﾞﾗﾌ_1" localSheetId="15" hidden="1">#REF!</definedName>
    <definedName name="____1__123Graph_Aｸﾞﾗﾌ_1" localSheetId="6" hidden="1">#REF!</definedName>
    <definedName name="____1__123Graph_Aｸﾞﾗﾌ_1" hidden="1">#REF!</definedName>
    <definedName name="____10__123Graph_DCHART_1" localSheetId="15" hidden="1">#REF!</definedName>
    <definedName name="____10__123Graph_DCHART_1" hidden="1">[1]Cash2!$K$16:$K$36</definedName>
    <definedName name="____10__123Graph_Xｸﾞﾗﾌ_5" localSheetId="15" hidden="1">#REF!</definedName>
    <definedName name="____10__123Graph_Xｸﾞﾗﾌ_5" localSheetId="6" hidden="1">#REF!</definedName>
    <definedName name="____10__123Graph_Xｸﾞﾗﾌ_5" hidden="1">#REF!</definedName>
    <definedName name="____11__123Graph_Xｸﾞﾗﾌ_1" localSheetId="6" hidden="1">#REF!</definedName>
    <definedName name="____11__123Graph_Xｸﾞﾗﾌ_1" hidden="1">#REF!</definedName>
    <definedName name="____12__123Graph_Xｸﾞﾗﾌ_2" localSheetId="6" hidden="1">#REF!</definedName>
    <definedName name="____12__123Graph_Xｸﾞﾗﾌ_2" hidden="1">#REF!</definedName>
    <definedName name="____13__123Graph_Xｸﾞﾗﾌ_3" localSheetId="6" hidden="1">#REF!</definedName>
    <definedName name="____13__123Graph_Xｸﾞﾗﾌ_3" hidden="1">#REF!</definedName>
    <definedName name="____14__123Graph_Xｸﾞﾗﾌ_4" localSheetId="6" hidden="1">#REF!</definedName>
    <definedName name="____14__123Graph_Xｸﾞﾗﾌ_4" hidden="1">#REF!</definedName>
    <definedName name="____15__123Graph_Xｸﾞﾗﾌ_5" localSheetId="6" hidden="1">#REF!</definedName>
    <definedName name="____15__123Graph_Xｸﾞﾗﾌ_5" hidden="1">#REF!</definedName>
    <definedName name="____2__123Graph_ACHART_2" localSheetId="15" hidden="1">#REF!</definedName>
    <definedName name="____2__123Graph_ACHART_2" hidden="1">[1]Z!$T$179:$AH$179</definedName>
    <definedName name="____2__123Graph_Aｸﾞﾗﾌ_2" localSheetId="15" hidden="1">#REF!</definedName>
    <definedName name="____2__123Graph_Aｸﾞﾗﾌ_2" localSheetId="6" hidden="1">#REF!</definedName>
    <definedName name="____2__123Graph_Aｸﾞﾗﾌ_2" hidden="1">#REF!</definedName>
    <definedName name="____3__123Graph_Aｸﾞﾗﾌ_1" localSheetId="6" hidden="1">#REF!</definedName>
    <definedName name="____3__123Graph_Aｸﾞﾗﾌ_1" hidden="1">#REF!</definedName>
    <definedName name="____3__123Graph_Aｸﾞﾗﾌ_3" localSheetId="6" hidden="1">#REF!</definedName>
    <definedName name="____3__123Graph_Aｸﾞﾗﾌ_3" hidden="1">#REF!</definedName>
    <definedName name="____4__123Graph_Aｸﾞﾗﾌ_2" localSheetId="6" hidden="1">#REF!</definedName>
    <definedName name="____4__123Graph_Aｸﾞﾗﾌ_2" hidden="1">#REF!</definedName>
    <definedName name="____4__123Graph_Aｸﾞﾗﾌ_4" localSheetId="6" hidden="1">#REF!</definedName>
    <definedName name="____4__123Graph_Aｸﾞﾗﾌ_4" hidden="1">#REF!</definedName>
    <definedName name="____5__123Graph_Aｸﾞﾗﾌ_3" localSheetId="6" hidden="1">#REF!</definedName>
    <definedName name="____5__123Graph_Aｸﾞﾗﾌ_3" hidden="1">#REF!</definedName>
    <definedName name="____5__123Graph_Aｸﾞﾗﾌ_5" localSheetId="6" hidden="1">#REF!</definedName>
    <definedName name="____5__123Graph_Aｸﾞﾗﾌ_5" hidden="1">#REF!</definedName>
    <definedName name="____6__123Graph_Aｸﾞﾗﾌ_4" localSheetId="6" hidden="1">#REF!</definedName>
    <definedName name="____6__123Graph_Aｸﾞﾗﾌ_4" hidden="1">#REF!</definedName>
    <definedName name="____6__123Graph_Xｸﾞﾗﾌ_1" localSheetId="6" hidden="1">#REF!</definedName>
    <definedName name="____6__123Graph_Xｸﾞﾗﾌ_1" hidden="1">#REF!</definedName>
    <definedName name="____7__123Graph_Aｸﾞﾗﾌ_5" localSheetId="6" hidden="1">#REF!</definedName>
    <definedName name="____7__123Graph_Aｸﾞﾗﾌ_5" hidden="1">#REF!</definedName>
    <definedName name="____7__123Graph_Xｸﾞﾗﾌ_2" localSheetId="6" hidden="1">#REF!</definedName>
    <definedName name="____7__123Graph_Xｸﾞﾗﾌ_2" hidden="1">#REF!</definedName>
    <definedName name="____8__123Graph_BCHART_2" localSheetId="15" hidden="1">#REF!</definedName>
    <definedName name="____8__123Graph_BCHART_2" hidden="1">[1]Z!$T$180:$AH$180</definedName>
    <definedName name="____8__123Graph_Xｸﾞﾗﾌ_3" localSheetId="15" hidden="1">#REF!</definedName>
    <definedName name="____8__123Graph_Xｸﾞﾗﾌ_3" localSheetId="6" hidden="1">#REF!</definedName>
    <definedName name="____8__123Graph_Xｸﾞﾗﾌ_3" hidden="1">#REF!</definedName>
    <definedName name="____9__123Graph_CCHART_1" localSheetId="15" hidden="1">#REF!</definedName>
    <definedName name="____9__123Graph_CCHART_1" hidden="1">[1]Cash2!$J$16:$J$36</definedName>
    <definedName name="____9__123Graph_Xｸﾞﾗﾌ_4" localSheetId="15" hidden="1">#REF!</definedName>
    <definedName name="____9__123Graph_Xｸﾞﾗﾌ_4" localSheetId="6" hidden="1">#REF!</definedName>
    <definedName name="____9__123Graph_Xｸﾞﾗﾌ_4" hidden="1">#REF!</definedName>
    <definedName name="____a1" localSheetId="11" hidden="1">{"'Sheet1'!$L$16"}</definedName>
    <definedName name="____a1" localSheetId="1" hidden="1">{"'Sheet1'!$L$16"}</definedName>
    <definedName name="____a1" localSheetId="15" hidden="1">{"'Sheet1'!$L$16"}</definedName>
    <definedName name="____a1" localSheetId="6" hidden="1">{"'Sheet1'!$L$16"}</definedName>
    <definedName name="____a1" localSheetId="2" hidden="1">{"'Sheet1'!$L$16"}</definedName>
    <definedName name="____a1" hidden="1">{"'Sheet1'!$L$16"}</definedName>
    <definedName name="_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11" hidden="1">{"'Sheet1'!$L$16"}</definedName>
    <definedName name="____a2" localSheetId="1" hidden="1">{"'Sheet1'!$L$16"}</definedName>
    <definedName name="____a2" localSheetId="15" hidden="1">{"'Sheet1'!$L$16"}</definedName>
    <definedName name="____a2" localSheetId="6" hidden="1">{"'Sheet1'!$L$16"}</definedName>
    <definedName name="____a2" localSheetId="2" hidden="1">{"'Sheet1'!$L$16"}</definedName>
    <definedName name="____a2" hidden="1">{"'Sheet1'!$L$16"}</definedName>
    <definedName name="____BG12" localSheetId="11" hidden="1">{"'Sheet1'!$L$16"}</definedName>
    <definedName name="____BG12" localSheetId="1" hidden="1">{"'Sheet1'!$L$16"}</definedName>
    <definedName name="____BG12" localSheetId="15" hidden="1">{"'Sheet1'!$L$16"}</definedName>
    <definedName name="____BG12" localSheetId="6" hidden="1">{"'Sheet1'!$L$16"}</definedName>
    <definedName name="____BG12" localSheetId="2" hidden="1">{"'Sheet1'!$L$16"}</definedName>
    <definedName name="____BG12" hidden="1">{"'Sheet1'!$L$16"}</definedName>
    <definedName name="____CN1" localSheetId="11" hidden="1">{"'Sheet1'!$L$16"}</definedName>
    <definedName name="____CN1" localSheetId="1" hidden="1">{"'Sheet1'!$L$16"}</definedName>
    <definedName name="____CN1" localSheetId="15" hidden="1">{"'Sheet1'!$L$16"}</definedName>
    <definedName name="____CN1" localSheetId="6" hidden="1">{"'Sheet1'!$L$16"}</definedName>
    <definedName name="____CN1" localSheetId="2" hidden="1">{"'Sheet1'!$L$16"}</definedName>
    <definedName name="____CN1" hidden="1">{"'Sheet1'!$L$16"}</definedName>
    <definedName name="____coc1000" localSheetId="11" hidden="1">{#N/A,#N/A,FALSE,"Chi tiÆt"}</definedName>
    <definedName name="____coc1000" localSheetId="1" hidden="1">{#N/A,#N/A,FALSE,"Chi tiÆt"}</definedName>
    <definedName name="____coc1000" localSheetId="15" hidden="1">{#N/A,#N/A,FALSE,"Chi tiÆt"}</definedName>
    <definedName name="____coc1000" localSheetId="2" hidden="1">{#N/A,#N/A,FALSE,"Chi tiÆt"}</definedName>
    <definedName name="____coc1000" hidden="1">{#N/A,#N/A,FALSE,"Chi tiÆt"}</definedName>
    <definedName name="____d1500" localSheetId="11" hidden="1">{"'Sheet1'!$L$16"}</definedName>
    <definedName name="____d1500" localSheetId="1" hidden="1">{"'Sheet1'!$L$16"}</definedName>
    <definedName name="____d1500" localSheetId="15" hidden="1">{"'Sheet1'!$L$16"}</definedName>
    <definedName name="____d1500" localSheetId="2" hidden="1">{"'Sheet1'!$L$16"}</definedName>
    <definedName name="____d1500" hidden="1">{"'Sheet1'!$L$16"}</definedName>
    <definedName name="____DT10" localSheetId="11" hidden="1">{"'Sheet1'!$L$16"}</definedName>
    <definedName name="____DT10" localSheetId="1" hidden="1">{"'Sheet1'!$L$16"}</definedName>
    <definedName name="____DT10" localSheetId="15" hidden="1">{"'Sheet1'!$L$16"}</definedName>
    <definedName name="____DT10" localSheetId="2" hidden="1">{"'Sheet1'!$L$16"}</definedName>
    <definedName name="____DT10" hidden="1">{"'Sheet1'!$L$16"}</definedName>
    <definedName name="____Goi8" localSheetId="11" hidden="1">{"'Sheet1'!$L$16"}</definedName>
    <definedName name="____Goi8" localSheetId="1" hidden="1">{"'Sheet1'!$L$16"}</definedName>
    <definedName name="____Goi8" localSheetId="15" hidden="1">{"'Sheet1'!$L$16"}</definedName>
    <definedName name="____Goi8" localSheetId="6" hidden="1">{"'Sheet1'!$L$16"}</definedName>
    <definedName name="____Goi8" localSheetId="2" hidden="1">{"'Sheet1'!$L$16"}</definedName>
    <definedName name="____Goi8" hidden="1">{"'Sheet1'!$L$16"}</definedName>
    <definedName name="____h1" localSheetId="11" hidden="1">{"'Sheet1'!$L$16"}</definedName>
    <definedName name="____h1" localSheetId="1" hidden="1">{"'Sheet1'!$L$16"}</definedName>
    <definedName name="____h1" localSheetId="15" hidden="1">{"'Sheet1'!$L$16"}</definedName>
    <definedName name="____h1" localSheetId="6" hidden="1">{"'Sheet1'!$L$16"}</definedName>
    <definedName name="____h1" localSheetId="2" hidden="1">{"'Sheet1'!$L$16"}</definedName>
    <definedName name="____h1" hidden="1">{"'Sheet1'!$L$16"}</definedName>
    <definedName name="____hh1219" localSheetId="11" hidden="1">{"'Sheet1'!$L$16"}</definedName>
    <definedName name="____hh1219" localSheetId="1" hidden="1">{"'Sheet1'!$L$16"}</definedName>
    <definedName name="____hh1219" localSheetId="15" hidden="1">{"'Sheet1'!$L$16"}</definedName>
    <definedName name="____hh1219" localSheetId="2" hidden="1">{"'Sheet1'!$L$16"}</definedName>
    <definedName name="____hh1219" hidden="1">{"'Sheet1'!$L$16"}</definedName>
    <definedName name="____hu1" localSheetId="11" hidden="1">{"'Sheet1'!$L$16"}</definedName>
    <definedName name="____hu1" localSheetId="1" hidden="1">{"'Sheet1'!$L$16"}</definedName>
    <definedName name="____hu1" localSheetId="15" hidden="1">{"'Sheet1'!$L$16"}</definedName>
    <definedName name="____hu1" localSheetId="6" hidden="1">{"'Sheet1'!$L$16"}</definedName>
    <definedName name="____hu1" localSheetId="2" hidden="1">{"'Sheet1'!$L$16"}</definedName>
    <definedName name="____hu1" hidden="1">{"'Sheet1'!$L$16"}</definedName>
    <definedName name="____hu2" localSheetId="11" hidden="1">{"'Sheet1'!$L$16"}</definedName>
    <definedName name="____hu2" localSheetId="1" hidden="1">{"'Sheet1'!$L$16"}</definedName>
    <definedName name="____hu2" localSheetId="15" hidden="1">{"'Sheet1'!$L$16"}</definedName>
    <definedName name="____hu2" localSheetId="6" hidden="1">{"'Sheet1'!$L$16"}</definedName>
    <definedName name="____hu2" localSheetId="2" hidden="1">{"'Sheet1'!$L$16"}</definedName>
    <definedName name="____hu2" hidden="1">{"'Sheet1'!$L$16"}</definedName>
    <definedName name="____hu5" localSheetId="11" hidden="1">{"'Sheet1'!$L$16"}</definedName>
    <definedName name="____hu5" localSheetId="1" hidden="1">{"'Sheet1'!$L$16"}</definedName>
    <definedName name="____hu5" localSheetId="15" hidden="1">{"'Sheet1'!$L$16"}</definedName>
    <definedName name="____hu5" localSheetId="6" hidden="1">{"'Sheet1'!$L$16"}</definedName>
    <definedName name="____hu5" localSheetId="2" hidden="1">{"'Sheet1'!$L$16"}</definedName>
    <definedName name="____hu5" hidden="1">{"'Sheet1'!$L$16"}</definedName>
    <definedName name="____hu6" localSheetId="11" hidden="1">{"'Sheet1'!$L$16"}</definedName>
    <definedName name="____hu6" localSheetId="1" hidden="1">{"'Sheet1'!$L$16"}</definedName>
    <definedName name="____hu6" localSheetId="15" hidden="1">{"'Sheet1'!$L$16"}</definedName>
    <definedName name="____hu6" localSheetId="6" hidden="1">{"'Sheet1'!$L$16"}</definedName>
    <definedName name="____hu6" localSheetId="2" hidden="1">{"'Sheet1'!$L$16"}</definedName>
    <definedName name="____hu6" hidden="1">{"'Sheet1'!$L$16"}</definedName>
    <definedName name="____hu7" localSheetId="11" hidden="1">{"'Sheet1'!$L$16"}</definedName>
    <definedName name="____hu7" localSheetId="1" hidden="1">{"'Sheet1'!$L$16"}</definedName>
    <definedName name="____hu7" localSheetId="15" hidden="1">{"'Sheet1'!$L$16"}</definedName>
    <definedName name="____hu7" localSheetId="2" hidden="1">{"'Sheet1'!$L$16"}</definedName>
    <definedName name="____hu7" hidden="1">{"'Sheet1'!$L$16"}</definedName>
    <definedName name="____huy1" localSheetId="11" hidden="1">{"'Sheet1'!$L$16"}</definedName>
    <definedName name="____huy1" localSheetId="1" hidden="1">{"'Sheet1'!$L$16"}</definedName>
    <definedName name="____huy1" localSheetId="15" hidden="1">{"'Sheet1'!$L$16"}</definedName>
    <definedName name="____huy1" localSheetId="6" hidden="1">{"'Sheet1'!$L$16"}</definedName>
    <definedName name="____huy1" localSheetId="2" hidden="1">{"'Sheet1'!$L$16"}</definedName>
    <definedName name="____huy1" hidden="1">{"'Sheet1'!$L$16"}</definedName>
    <definedName name="____huy2" localSheetId="11" hidden="1">{"'Sheet1'!$L$16"}</definedName>
    <definedName name="____huy2" localSheetId="1" hidden="1">{"'Sheet1'!$L$16"}</definedName>
    <definedName name="____huy2" localSheetId="15" hidden="1">{"'Sheet1'!$L$16"}</definedName>
    <definedName name="____huy2" localSheetId="6" hidden="1">{"'Sheet1'!$L$16"}</definedName>
    <definedName name="____huy2" localSheetId="2" hidden="1">{"'Sheet1'!$L$16"}</definedName>
    <definedName name="____huy2" hidden="1">{"'Sheet1'!$L$16"}</definedName>
    <definedName name="____K146" localSheetId="11" hidden="1">{"'Sheet1'!$L$16"}</definedName>
    <definedName name="____K146" localSheetId="1" hidden="1">{"'Sheet1'!$L$16"}</definedName>
    <definedName name="____K146" localSheetId="15" hidden="1">{"'Sheet1'!$L$16"}</definedName>
    <definedName name="____K146" localSheetId="2" hidden="1">{"'Sheet1'!$L$16"}</definedName>
    <definedName name="____K146" hidden="1">{"'Sheet1'!$L$16"}</definedName>
    <definedName name="____lan1" localSheetId="11" hidden="1">{#N/A,#N/A,TRUE,"BT M200 da 10x20"}</definedName>
    <definedName name="____lan1" localSheetId="1" hidden="1">{#N/A,#N/A,TRUE,"BT M200 da 10x20"}</definedName>
    <definedName name="____lan1" localSheetId="15" hidden="1">{#N/A,#N/A,TRUE,"BT M200 da 10x20"}</definedName>
    <definedName name="____lan1" localSheetId="6" hidden="1">{#N/A,#N/A,TRUE,"BT M200 da 10x20"}</definedName>
    <definedName name="____lan1" localSheetId="2" hidden="1">{#N/A,#N/A,TRUE,"BT M200 da 10x20"}</definedName>
    <definedName name="____lan1" hidden="1">{#N/A,#N/A,TRUE,"BT M200 da 10x20"}</definedName>
    <definedName name="____LAN3" localSheetId="11" hidden="1">{"'Sheet1'!$L$16"}</definedName>
    <definedName name="____LAN3" localSheetId="1" hidden="1">{"'Sheet1'!$L$16"}</definedName>
    <definedName name="____LAN3" localSheetId="15" hidden="1">{"'Sheet1'!$L$16"}</definedName>
    <definedName name="____LAN3" localSheetId="2" hidden="1">{"'Sheet1'!$L$16"}</definedName>
    <definedName name="____LAN3" hidden="1">{"'Sheet1'!$L$16"}</definedName>
    <definedName name="____lop111" localSheetId="11" hidden="1">{#N/A,#N/A,FALSE,"特殊室（ＢＱ表）"}</definedName>
    <definedName name="____lop111" localSheetId="1" hidden="1">{#N/A,#N/A,FALSE,"特殊室（ＢＱ表）"}</definedName>
    <definedName name="____lop111" localSheetId="15" hidden="1">{#N/A,#N/A,FALSE,"特殊室（ＢＱ表）"}</definedName>
    <definedName name="____lop111" localSheetId="2" hidden="1">{#N/A,#N/A,FALSE,"特殊室（ＢＱ表）"}</definedName>
    <definedName name="____lop111" hidden="1">{#N/A,#N/A,FALSE,"特殊室（ＢＱ表）"}</definedName>
    <definedName name="____M2" localSheetId="11" hidden="1">{"'Sheet1'!$L$16"}</definedName>
    <definedName name="____M2" localSheetId="1" hidden="1">{"'Sheet1'!$L$16"}</definedName>
    <definedName name="____M2" localSheetId="15" hidden="1">{"'Sheet1'!$L$16"}</definedName>
    <definedName name="____M2" localSheetId="2" hidden="1">{"'Sheet1'!$L$16"}</definedName>
    <definedName name="____M2" hidden="1">{"'Sheet1'!$L$16"}</definedName>
    <definedName name="____m4" localSheetId="11" hidden="1">{"'Sheet1'!$L$16"}</definedName>
    <definedName name="____m4" localSheetId="1" hidden="1">{"'Sheet1'!$L$16"}</definedName>
    <definedName name="____m4" localSheetId="15" hidden="1">{"'Sheet1'!$L$16"}</definedName>
    <definedName name="____m4" localSheetId="2" hidden="1">{"'Sheet1'!$L$16"}</definedName>
    <definedName name="____m4" hidden="1">{"'Sheet1'!$L$16"}</definedName>
    <definedName name="____MCC3" localSheetId="11" hidden="1">{#N/A,#N/A,FALSE,"CCTV"}</definedName>
    <definedName name="____MCC3" localSheetId="1" hidden="1">{#N/A,#N/A,FALSE,"CCTV"}</definedName>
    <definedName name="____MCC3" localSheetId="15" hidden="1">{#N/A,#N/A,FALSE,"CCTV"}</definedName>
    <definedName name="____MCC3" localSheetId="6" hidden="1">{#N/A,#N/A,FALSE,"CCTV"}</definedName>
    <definedName name="____MCC3" localSheetId="2" hidden="1">{#N/A,#N/A,FALSE,"CCTV"}</definedName>
    <definedName name="____MCC3" hidden="1">{#N/A,#N/A,FALSE,"CCTV"}</definedName>
    <definedName name="____moi2" localSheetId="11" hidden="1">{"'Sheet1'!$L$16"}</definedName>
    <definedName name="____moi2" localSheetId="1" hidden="1">{"'Sheet1'!$L$16"}</definedName>
    <definedName name="____moi2" localSheetId="15" hidden="1">{"'Sheet1'!$L$16"}</definedName>
    <definedName name="____moi2" localSheetId="2" hidden="1">{"'Sheet1'!$L$16"}</definedName>
    <definedName name="____moi2" hidden="1">{"'Sheet1'!$L$16"}</definedName>
    <definedName name="____NK5" localSheetId="11" hidden="1">{"'Sheet1'!$L$16"}</definedName>
    <definedName name="____NK5" localSheetId="1" hidden="1">{"'Sheet1'!$L$16"}</definedName>
    <definedName name="____NK5" localSheetId="15" hidden="1">{"'Sheet1'!$L$16"}</definedName>
    <definedName name="____NK5" localSheetId="2" hidden="1">{"'Sheet1'!$L$16"}</definedName>
    <definedName name="____NK5" hidden="1">{"'Sheet1'!$L$16"}</definedName>
    <definedName name="____nso1" localSheetId="11" hidden="1">{"'Sheet1'!$L$16"}</definedName>
    <definedName name="____nso1" localSheetId="1" hidden="1">{"'Sheet1'!$L$16"}</definedName>
    <definedName name="____nso1" localSheetId="15" hidden="1">{"'Sheet1'!$L$16"}</definedName>
    <definedName name="____nso1" localSheetId="6" hidden="1">{"'Sheet1'!$L$16"}</definedName>
    <definedName name="____nso1" localSheetId="2" hidden="1">{"'Sheet1'!$L$16"}</definedName>
    <definedName name="____nso1" hidden="1">{"'Sheet1'!$L$16"}</definedName>
    <definedName name="____NSO2" localSheetId="11" hidden="1">{"'Sheet1'!$L$16"}</definedName>
    <definedName name="____NSO2" localSheetId="1" hidden="1">{"'Sheet1'!$L$16"}</definedName>
    <definedName name="____NSO2" localSheetId="15" hidden="1">{"'Sheet1'!$L$16"}</definedName>
    <definedName name="____NSO2" localSheetId="6" hidden="1">{"'Sheet1'!$L$16"}</definedName>
    <definedName name="____NSO2" localSheetId="2" hidden="1">{"'Sheet1'!$L$16"}</definedName>
    <definedName name="____NSO2" hidden="1">{"'Sheet1'!$L$16"}</definedName>
    <definedName name="____P3" localSheetId="11" hidden="1">{#N/A,#N/A,FALSE,"特殊室（ＢＱ表）"}</definedName>
    <definedName name="____P3" localSheetId="1" hidden="1">{#N/A,#N/A,FALSE,"特殊室（ＢＱ表）"}</definedName>
    <definedName name="____P3" localSheetId="15" hidden="1">{#N/A,#N/A,FALSE,"特殊室（ＢＱ表）"}</definedName>
    <definedName name="____P3" localSheetId="6" hidden="1">{#N/A,#N/A,FALSE,"特殊室（ＢＱ表）"}</definedName>
    <definedName name="____P3" localSheetId="2" hidden="1">{#N/A,#N/A,FALSE,"特殊室（ＢＱ表）"}</definedName>
    <definedName name="____P3" hidden="1">{#N/A,#N/A,FALSE,"特殊室（ＢＱ表）"}</definedName>
    <definedName name="____PA3" localSheetId="11" hidden="1">{"'Sheet1'!$L$16"}</definedName>
    <definedName name="____PA3" localSheetId="1" hidden="1">{"'Sheet1'!$L$16"}</definedName>
    <definedName name="____PA3" localSheetId="15" hidden="1">{"'Sheet1'!$L$16"}</definedName>
    <definedName name="____PA3" localSheetId="6" hidden="1">{"'Sheet1'!$L$16"}</definedName>
    <definedName name="____PA3" localSheetId="2" hidden="1">{"'Sheet1'!$L$16"}</definedName>
    <definedName name="____PA3" hidden="1">{"'Sheet1'!$L$16"}</definedName>
    <definedName name="____pa4" localSheetId="11" hidden="1">{"'Sheet1'!$L$16"}</definedName>
    <definedName name="____pa4" localSheetId="1" hidden="1">{"'Sheet1'!$L$16"}</definedName>
    <definedName name="____pa4" localSheetId="15" hidden="1">{"'Sheet1'!$L$16"}</definedName>
    <definedName name="____pa4" localSheetId="2" hidden="1">{"'Sheet1'!$L$16"}</definedName>
    <definedName name="____pa4" hidden="1">{"'Sheet1'!$L$16"}</definedName>
    <definedName name="____PK2" localSheetId="11" hidden="1">{"'장비'!$A$3:$M$12"}</definedName>
    <definedName name="____PK2" localSheetId="1" hidden="1">{"'장비'!$A$3:$M$12"}</definedName>
    <definedName name="____PK2" localSheetId="15" hidden="1">{"'장비'!$A$3:$M$12"}</definedName>
    <definedName name="____PK2" localSheetId="2" hidden="1">{"'장비'!$A$3:$M$12"}</definedName>
    <definedName name="____PK2" hidden="1">{"'장비'!$A$3:$M$12"}</definedName>
    <definedName name="____PKG3" localSheetId="11" hidden="1">{"'장비'!$A$3:$M$12"}</definedName>
    <definedName name="____PKG3" localSheetId="1" hidden="1">{"'장비'!$A$3:$M$12"}</definedName>
    <definedName name="____PKG3" localSheetId="15" hidden="1">{"'장비'!$A$3:$M$12"}</definedName>
    <definedName name="____PKG3" localSheetId="2" hidden="1">{"'장비'!$A$3:$M$12"}</definedName>
    <definedName name="____PKG3" hidden="1">{"'장비'!$A$3:$M$12"}</definedName>
    <definedName name="____PPP3" localSheetId="11" hidden="1">{#N/A,#N/A,FALSE,"特殊室（ＢＱ表）"}</definedName>
    <definedName name="____PPP3" localSheetId="1" hidden="1">{#N/A,#N/A,FALSE,"特殊室（ＢＱ表）"}</definedName>
    <definedName name="____PPP3" localSheetId="15" hidden="1">{#N/A,#N/A,FALSE,"特殊室（ＢＱ表）"}</definedName>
    <definedName name="____PPP3" localSheetId="6" hidden="1">{#N/A,#N/A,FALSE,"特殊室（ＢＱ表）"}</definedName>
    <definedName name="____PPP3" localSheetId="2" hidden="1">{#N/A,#N/A,FALSE,"特殊室（ＢＱ表）"}</definedName>
    <definedName name="____PPP3" hidden="1">{#N/A,#N/A,FALSE,"特殊室（ＢＱ表）"}</definedName>
    <definedName name="____PPP33" localSheetId="11" hidden="1">{#N/A,#N/A,FALSE,"特殊室（ＢＱ表）"}</definedName>
    <definedName name="____PPP33" localSheetId="1" hidden="1">{#N/A,#N/A,FALSE,"特殊室（ＢＱ表）"}</definedName>
    <definedName name="____PPP33" localSheetId="15" hidden="1">{#N/A,#N/A,FALSE,"特殊室（ＢＱ表）"}</definedName>
    <definedName name="____PPP33" localSheetId="6" hidden="1">{#N/A,#N/A,FALSE,"特殊室（ＢＱ表）"}</definedName>
    <definedName name="____PPP33" localSheetId="2" hidden="1">{#N/A,#N/A,FALSE,"特殊室（ＢＱ表）"}</definedName>
    <definedName name="____PPP33" hidden="1">{#N/A,#N/A,FALSE,"特殊室（ＢＱ表）"}</definedName>
    <definedName name="____ppp34" localSheetId="11" hidden="1">{#N/A,#N/A,FALSE,"特殊室（ＢＱ表）"}</definedName>
    <definedName name="____ppp34" localSheetId="1" hidden="1">{#N/A,#N/A,FALSE,"特殊室（ＢＱ表）"}</definedName>
    <definedName name="____ppp34" localSheetId="15" hidden="1">{#N/A,#N/A,FALSE,"特殊室（ＢＱ表）"}</definedName>
    <definedName name="____ppp34" localSheetId="6" hidden="1">{#N/A,#N/A,FALSE,"特殊室（ＢＱ表）"}</definedName>
    <definedName name="____ppp34" localSheetId="2" hidden="1">{#N/A,#N/A,FALSE,"特殊室（ＢＱ表）"}</definedName>
    <definedName name="____ppp34" hidden="1">{#N/A,#N/A,FALSE,"特殊室（ＢＱ表）"}</definedName>
    <definedName name="____ppp3444" localSheetId="11" hidden="1">{#N/A,#N/A,FALSE,"特殊室（ＢＱ表）"}</definedName>
    <definedName name="____ppp3444" localSheetId="1" hidden="1">{#N/A,#N/A,FALSE,"特殊室（ＢＱ表）"}</definedName>
    <definedName name="____ppp3444" localSheetId="15" hidden="1">{#N/A,#N/A,FALSE,"特殊室（ＢＱ表）"}</definedName>
    <definedName name="____ppp3444" localSheetId="6" hidden="1">{#N/A,#N/A,FALSE,"特殊室（ＢＱ表）"}</definedName>
    <definedName name="____ppp3444" localSheetId="2" hidden="1">{#N/A,#N/A,FALSE,"特殊室（ＢＱ表）"}</definedName>
    <definedName name="____ppp3444" hidden="1">{#N/A,#N/A,FALSE,"特殊室（ＢＱ表）"}</definedName>
    <definedName name="____q45" localSheetId="11" hidden="1">{"'용역비'!$A$4:$C$8"}</definedName>
    <definedName name="____q45" localSheetId="1" hidden="1">{"'용역비'!$A$4:$C$8"}</definedName>
    <definedName name="____q45" localSheetId="15" hidden="1">{"'용역비'!$A$4:$C$8"}</definedName>
    <definedName name="____q45" localSheetId="2" hidden="1">{"'용역비'!$A$4:$C$8"}</definedName>
    <definedName name="____q45" hidden="1">{"'용역비'!$A$4:$C$8"}</definedName>
    <definedName name="____qqq222" localSheetId="11" hidden="1">{"'장비'!$A$3:$M$12"}</definedName>
    <definedName name="____qqq222" localSheetId="1" hidden="1">{"'장비'!$A$3:$M$12"}</definedName>
    <definedName name="____qqq222" localSheetId="15" hidden="1">{"'장비'!$A$3:$M$12"}</definedName>
    <definedName name="____qqq222" localSheetId="2" hidden="1">{"'장비'!$A$3:$M$12"}</definedName>
    <definedName name="____qqq222" hidden="1">{"'장비'!$A$3:$M$12"}</definedName>
    <definedName name="____SCL4" localSheetId="11" hidden="1">{"'Sheet1'!$L$16"}</definedName>
    <definedName name="____SCL4" localSheetId="1" hidden="1">{"'Sheet1'!$L$16"}</definedName>
    <definedName name="____SCL4" localSheetId="15" hidden="1">{"'Sheet1'!$L$16"}</definedName>
    <definedName name="____SCL4" localSheetId="6" hidden="1">{"'Sheet1'!$L$16"}</definedName>
    <definedName name="____SCL4" localSheetId="2" hidden="1">{"'Sheet1'!$L$16"}</definedName>
    <definedName name="____SCL4" hidden="1">{"'Sheet1'!$L$16"}</definedName>
    <definedName name="____T1" localSheetId="11" hidden="1">{#N/A,#N/A,FALSE,"Chi tiÆt"}</definedName>
    <definedName name="____T1" localSheetId="1" hidden="1">{#N/A,#N/A,FALSE,"Chi tiÆt"}</definedName>
    <definedName name="____T1" localSheetId="15" hidden="1">{#N/A,#N/A,FALSE,"Chi tiÆt"}</definedName>
    <definedName name="____T1" localSheetId="2" hidden="1">{#N/A,#N/A,FALSE,"Chi tiÆt"}</definedName>
    <definedName name="____T1" hidden="1">{#N/A,#N/A,FALSE,"Chi tiÆt"}</definedName>
    <definedName name="____T10" localSheetId="11" hidden="1">{"'Sheet1'!$L$16"}</definedName>
    <definedName name="____T10" localSheetId="1" hidden="1">{"'Sheet1'!$L$16"}</definedName>
    <definedName name="____T10" localSheetId="15" hidden="1">{"'Sheet1'!$L$16"}</definedName>
    <definedName name="____T10" localSheetId="2" hidden="1">{"'Sheet1'!$L$16"}</definedName>
    <definedName name="____T10" hidden="1">{"'Sheet1'!$L$16"}</definedName>
    <definedName name="____T3" localSheetId="11" hidden="1">{"'Sheet1'!$L$16"}</definedName>
    <definedName name="____T3" localSheetId="1" hidden="1">{"'Sheet1'!$L$16"}</definedName>
    <definedName name="____T3" localSheetId="15" hidden="1">{"'Sheet1'!$L$16"}</definedName>
    <definedName name="____T3" localSheetId="6" hidden="1">{"'Sheet1'!$L$16"}</definedName>
    <definedName name="____T3" localSheetId="2" hidden="1">{"'Sheet1'!$L$16"}</definedName>
    <definedName name="____T3" hidden="1">{"'Sheet1'!$L$16"}</definedName>
    <definedName name="____T4" localSheetId="11" hidden="1">{"'Sheet1'!$L$16"}</definedName>
    <definedName name="____T4" localSheetId="1" hidden="1">{"'Sheet1'!$L$16"}</definedName>
    <definedName name="____T4" localSheetId="15" hidden="1">{"'Sheet1'!$L$16"}</definedName>
    <definedName name="____T4" localSheetId="2" hidden="1">{"'Sheet1'!$L$16"}</definedName>
    <definedName name="____T4" hidden="1">{"'Sheet1'!$L$16"}</definedName>
    <definedName name="____TH1" localSheetId="11" hidden="1">{"'Sheet1'!$L$16"}</definedName>
    <definedName name="____TH1" localSheetId="1" hidden="1">{"'Sheet1'!$L$16"}</definedName>
    <definedName name="____TH1" localSheetId="15" hidden="1">{"'Sheet1'!$L$16"}</definedName>
    <definedName name="____TH1" localSheetId="2" hidden="1">{"'Sheet1'!$L$16"}</definedName>
    <definedName name="____TH1" hidden="1">{"'Sheet1'!$L$16"}</definedName>
    <definedName name="____THT11" localSheetId="11" hidden="1">{"'Sheet1'!$L$16"}</definedName>
    <definedName name="____THT11" localSheetId="1" hidden="1">{"'Sheet1'!$L$16"}</definedName>
    <definedName name="____THT11" localSheetId="15" hidden="1">{"'Sheet1'!$L$16"}</definedName>
    <definedName name="____THT11" localSheetId="2" hidden="1">{"'Sheet1'!$L$16"}</definedName>
    <definedName name="____THT11" hidden="1">{"'Sheet1'!$L$16"}</definedName>
    <definedName name="____TM2" localSheetId="11" hidden="1">{"'Sheet1'!$L$16"}</definedName>
    <definedName name="____TM2" localSheetId="1" hidden="1">{"'Sheet1'!$L$16"}</definedName>
    <definedName name="____TM2" localSheetId="15" hidden="1">{"'Sheet1'!$L$16"}</definedName>
    <definedName name="____TM2" localSheetId="2" hidden="1">{"'Sheet1'!$L$16"}</definedName>
    <definedName name="____TM2" hidden="1">{"'Sheet1'!$L$16"}</definedName>
    <definedName name="____tt3" localSheetId="11" hidden="1">{"'Sheet1'!$L$16"}</definedName>
    <definedName name="____tt3" localSheetId="1" hidden="1">{"'Sheet1'!$L$16"}</definedName>
    <definedName name="____tt3" localSheetId="15" hidden="1">{"'Sheet1'!$L$16"}</definedName>
    <definedName name="____tt3" localSheetId="2" hidden="1">{"'Sheet1'!$L$16"}</definedName>
    <definedName name="____tt3" hidden="1">{"'Sheet1'!$L$16"}</definedName>
    <definedName name="____ttt1" localSheetId="11" hidden="1">{"'Sheet1'!$L$16"}</definedName>
    <definedName name="____ttt1" localSheetId="1" hidden="1">{"'Sheet1'!$L$16"}</definedName>
    <definedName name="____ttt1" localSheetId="15" hidden="1">{"'Sheet1'!$L$16"}</definedName>
    <definedName name="____ttt1" localSheetId="6" hidden="1">{"'Sheet1'!$L$16"}</definedName>
    <definedName name="____ttt1" localSheetId="2" hidden="1">{"'Sheet1'!$L$16"}</definedName>
    <definedName name="____ttt1" hidden="1">{"'Sheet1'!$L$16"}</definedName>
    <definedName name="____tu4" localSheetId="11" hidden="1">{"'Sheet1'!$L$16"}</definedName>
    <definedName name="____tu4" localSheetId="1" hidden="1">{"'Sheet1'!$L$16"}</definedName>
    <definedName name="____tu4" localSheetId="15" hidden="1">{"'Sheet1'!$L$16"}</definedName>
    <definedName name="____tu4" localSheetId="2" hidden="1">{"'Sheet1'!$L$16"}</definedName>
    <definedName name="____tu4" hidden="1">{"'Sheet1'!$L$16"}</definedName>
    <definedName name="____TV2" localSheetId="11" hidden="1">{"'Sheet1'!$L$16"}</definedName>
    <definedName name="____TV2" localSheetId="1" hidden="1">{"'Sheet1'!$L$16"}</definedName>
    <definedName name="____TV2" localSheetId="15" hidden="1">{"'Sheet1'!$L$16"}</definedName>
    <definedName name="____TV2" localSheetId="2" hidden="1">{"'Sheet1'!$L$16"}</definedName>
    <definedName name="____TV2" hidden="1">{"'Sheet1'!$L$16"}</definedName>
    <definedName name="____v2" localSheetId="11" hidden="1">{"'Sheet1'!$L$16"}</definedName>
    <definedName name="____v2" localSheetId="1" hidden="1">{"'Sheet1'!$L$16"}</definedName>
    <definedName name="____v2" localSheetId="15" hidden="1">{"'Sheet1'!$L$16"}</definedName>
    <definedName name="____v2" localSheetId="2" hidden="1">{"'Sheet1'!$L$16"}</definedName>
    <definedName name="____v2" hidden="1">{"'Sheet1'!$L$16"}</definedName>
    <definedName name="____VLP2" localSheetId="11" hidden="1">{"'Sheet1'!$L$16"}</definedName>
    <definedName name="____VLP2" localSheetId="1" hidden="1">{"'Sheet1'!$L$16"}</definedName>
    <definedName name="____VLP2" localSheetId="15" hidden="1">{"'Sheet1'!$L$16"}</definedName>
    <definedName name="____VLP2" localSheetId="2" hidden="1">{"'Sheet1'!$L$16"}</definedName>
    <definedName name="____VLP2" hidden="1">{"'Sheet1'!$L$16"}</definedName>
    <definedName name="____VT3" localSheetId="11" hidden="1">{"'Sheet1'!$L$16"}</definedName>
    <definedName name="____VT3" localSheetId="1" hidden="1">{"'Sheet1'!$L$16"}</definedName>
    <definedName name="____VT3" localSheetId="15" hidden="1">{"'Sheet1'!$L$16"}</definedName>
    <definedName name="____VT3" localSheetId="2" hidden="1">{"'Sheet1'!$L$16"}</definedName>
    <definedName name="____VT3" hidden="1">{"'Sheet1'!$L$16"}</definedName>
    <definedName name="____xlfn.BAHTTEXT" hidden="1">#NAME?</definedName>
    <definedName name="___1__123Graph_ACHART_1" localSheetId="15" hidden="1">#REF!</definedName>
    <definedName name="___1__123Graph_ACHART_1" hidden="1">[1]Cash2!$G$16:$G$31</definedName>
    <definedName name="___1__123Graph_Aｸﾞﾗﾌ_1" localSheetId="15" hidden="1">#REF!</definedName>
    <definedName name="___1__123Graph_Aｸﾞﾗﾌ_1" localSheetId="6" hidden="1">#REF!</definedName>
    <definedName name="___1__123Graph_Aｸﾞﾗﾌ_1" hidden="1">#REF!</definedName>
    <definedName name="___10__123Graph_DCHART_1" localSheetId="15" hidden="1">#REF!</definedName>
    <definedName name="___10__123Graph_DCHART_1" hidden="1">[1]Cash2!$K$16:$K$36</definedName>
    <definedName name="___10__123Graph_Xｸﾞﾗﾌ_5" localSheetId="15" hidden="1">#REF!</definedName>
    <definedName name="___10__123Graph_Xｸﾞﾗﾌ_5" localSheetId="6" hidden="1">#REF!</definedName>
    <definedName name="___10__123Graph_Xｸﾞﾗﾌ_5" hidden="1">#REF!</definedName>
    <definedName name="___11__123Graph_Xｸﾞﾗﾌ_1" localSheetId="6" hidden="1">#REF!</definedName>
    <definedName name="___11__123Graph_Xｸﾞﾗﾌ_1" hidden="1">#REF!</definedName>
    <definedName name="___12__123Graph_Xｸﾞﾗﾌ_2" localSheetId="6" hidden="1">#REF!</definedName>
    <definedName name="___12__123Graph_Xｸﾞﾗﾌ_2" hidden="1">#REF!</definedName>
    <definedName name="___13__123Graph_Xｸﾞﾗﾌ_3" localSheetId="6" hidden="1">#REF!</definedName>
    <definedName name="___13__123Graph_Xｸﾞﾗﾌ_3" hidden="1">#REF!</definedName>
    <definedName name="___14__123Graph_Xｸﾞﾗﾌ_4" localSheetId="6" hidden="1">#REF!</definedName>
    <definedName name="___14__123Graph_Xｸﾞﾗﾌ_4" hidden="1">#REF!</definedName>
    <definedName name="___15__123Graph_Xｸﾞﾗﾌ_5" localSheetId="6" hidden="1">#REF!</definedName>
    <definedName name="___15__123Graph_Xｸﾞﾗﾌ_5" hidden="1">#REF!</definedName>
    <definedName name="___2__123Graph_ACHART_2" localSheetId="15" hidden="1">#REF!</definedName>
    <definedName name="___2__123Graph_ACHART_2" hidden="1">[1]Z!$T$179:$AH$179</definedName>
    <definedName name="___2__123Graph_Aｸﾞﾗﾌ_2" localSheetId="15" hidden="1">#REF!</definedName>
    <definedName name="___2__123Graph_Aｸﾞﾗﾌ_2" localSheetId="6" hidden="1">#REF!</definedName>
    <definedName name="___2__123Graph_Aｸﾞﾗﾌ_2" hidden="1">#REF!</definedName>
    <definedName name="___3__123Graph_Aｸﾞﾗﾌ_1" localSheetId="6" hidden="1">#REF!</definedName>
    <definedName name="___3__123Graph_Aｸﾞﾗﾌ_1" hidden="1">#REF!</definedName>
    <definedName name="___3__123Graph_Aｸﾞﾗﾌ_3" localSheetId="6" hidden="1">#REF!</definedName>
    <definedName name="___3__123Graph_Aｸﾞﾗﾌ_3" hidden="1">#REF!</definedName>
    <definedName name="___4__123Graph_Aｸﾞﾗﾌ_2" localSheetId="6" hidden="1">#REF!</definedName>
    <definedName name="___4__123Graph_Aｸﾞﾗﾌ_2" hidden="1">#REF!</definedName>
    <definedName name="___4__123Graph_Aｸﾞﾗﾌ_4" localSheetId="6" hidden="1">#REF!</definedName>
    <definedName name="___4__123Graph_Aｸﾞﾗﾌ_4" hidden="1">#REF!</definedName>
    <definedName name="___5__123Graph_Aｸﾞﾗﾌ_3" localSheetId="6" hidden="1">#REF!</definedName>
    <definedName name="___5__123Graph_Aｸﾞﾗﾌ_3" hidden="1">#REF!</definedName>
    <definedName name="___5__123Graph_Aｸﾞﾗﾌ_5" localSheetId="6" hidden="1">#REF!</definedName>
    <definedName name="___5__123Graph_Aｸﾞﾗﾌ_5" hidden="1">#REF!</definedName>
    <definedName name="___6__123Graph_Aｸﾞﾗﾌ_4" localSheetId="6" hidden="1">#REF!</definedName>
    <definedName name="___6__123Graph_Aｸﾞﾗﾌ_4" hidden="1">#REF!</definedName>
    <definedName name="___6__123Graph_Xｸﾞﾗﾌ_1" localSheetId="6" hidden="1">#REF!</definedName>
    <definedName name="___6__123Graph_Xｸﾞﾗﾌ_1" hidden="1">#REF!</definedName>
    <definedName name="___7__123Graph_Aｸﾞﾗﾌ_5" localSheetId="6" hidden="1">#REF!</definedName>
    <definedName name="___7__123Graph_Aｸﾞﾗﾌ_5" hidden="1">#REF!</definedName>
    <definedName name="___7__123Graph_Xｸﾞﾗﾌ_2" localSheetId="6" hidden="1">#REF!</definedName>
    <definedName name="___7__123Graph_Xｸﾞﾗﾌ_2" hidden="1">#REF!</definedName>
    <definedName name="___8__123Graph_BCHART_2" localSheetId="15" hidden="1">#REF!</definedName>
    <definedName name="___8__123Graph_BCHART_2" hidden="1">[1]Z!$T$180:$AH$180</definedName>
    <definedName name="___8__123Graph_Xｸﾞﾗﾌ_3" localSheetId="15" hidden="1">#REF!</definedName>
    <definedName name="___8__123Graph_Xｸﾞﾗﾌ_3" localSheetId="6" hidden="1">#REF!</definedName>
    <definedName name="___8__123Graph_Xｸﾞﾗﾌ_3" hidden="1">#REF!</definedName>
    <definedName name="___9__123Graph_CCHART_1" localSheetId="15" hidden="1">#REF!</definedName>
    <definedName name="___9__123Graph_CCHART_1" hidden="1">[1]Cash2!$J$16:$J$36</definedName>
    <definedName name="___9__123Graph_Xｸﾞﾗﾌ_4" localSheetId="15" hidden="1">#REF!</definedName>
    <definedName name="___9__123Graph_Xｸﾞﾗﾌ_4" localSheetId="6" hidden="1">#REF!</definedName>
    <definedName name="___9__123Graph_Xｸﾞﾗﾌ_4" hidden="1">#REF!</definedName>
    <definedName name="___a1" localSheetId="11" hidden="1">{"'Sheet1'!$L$16"}</definedName>
    <definedName name="___a1" localSheetId="1" hidden="1">{"'Sheet1'!$L$16"}</definedName>
    <definedName name="___a1" localSheetId="15" hidden="1">{"'Sheet1'!$L$16"}</definedName>
    <definedName name="___a1" localSheetId="6" hidden="1">{"'Sheet1'!$L$16"}</definedName>
    <definedName name="___a1" localSheetId="2" hidden="1">{"'Sheet1'!$L$16"}</definedName>
    <definedName name="___a1" localSheetId="7" hidden="1">{"'Sheet1'!$L$16"}</definedName>
    <definedName name="___a1" hidden="1">{"'Sheet1'!$L$16"}</definedName>
    <definedName name="_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11" hidden="1">{"'Sheet1'!$L$16"}</definedName>
    <definedName name="___a2" localSheetId="1" hidden="1">{"'Sheet1'!$L$16"}</definedName>
    <definedName name="___a2" localSheetId="15" hidden="1">{"'Sheet1'!$L$16"}</definedName>
    <definedName name="___a2" localSheetId="6" hidden="1">{"'Sheet1'!$L$16"}</definedName>
    <definedName name="___a2" localSheetId="2" hidden="1">{"'Sheet1'!$L$16"}</definedName>
    <definedName name="___a2" hidden="1">{"'Sheet1'!$L$16"}</definedName>
    <definedName name="___a9" localSheetId="11" hidden="1">{"'Sheet1'!$L$16"}</definedName>
    <definedName name="___a9" localSheetId="1" hidden="1">{"'Sheet1'!$L$16"}</definedName>
    <definedName name="___a9" localSheetId="15" hidden="1">{"'Sheet1'!$L$16"}</definedName>
    <definedName name="___a9" localSheetId="2" hidden="1">{"'Sheet1'!$L$16"}</definedName>
    <definedName name="___a9" hidden="1">{"'Sheet1'!$L$16"}</definedName>
    <definedName name="___BG12" localSheetId="11" hidden="1">{"'Sheet1'!$L$16"}</definedName>
    <definedName name="___BG12" localSheetId="1" hidden="1">{"'Sheet1'!$L$16"}</definedName>
    <definedName name="___BG12" localSheetId="15" hidden="1">{"'Sheet1'!$L$16"}</definedName>
    <definedName name="___BG12" localSheetId="6" hidden="1">{"'Sheet1'!$L$16"}</definedName>
    <definedName name="___BG12" localSheetId="2" hidden="1">{"'Sheet1'!$L$16"}</definedName>
    <definedName name="___BG12" hidden="1">{"'Sheet1'!$L$16"}</definedName>
    <definedName name="___bht6" localSheetId="11" hidden="1">{"'Sheet1'!$L$16"}</definedName>
    <definedName name="___bht6" localSheetId="1" hidden="1">{"'Sheet1'!$L$16"}</definedName>
    <definedName name="___bht6" localSheetId="15" hidden="1">{"'Sheet1'!$L$16"}</definedName>
    <definedName name="___bht6" localSheetId="2" hidden="1">{"'Sheet1'!$L$16"}</definedName>
    <definedName name="___bht6" hidden="1">{"'Sheet1'!$L$16"}</definedName>
    <definedName name="___CN1" localSheetId="11" hidden="1">{"'Sheet1'!$L$16"}</definedName>
    <definedName name="___CN1" localSheetId="1" hidden="1">{"'Sheet1'!$L$16"}</definedName>
    <definedName name="___CN1" localSheetId="15" hidden="1">{"'Sheet1'!$L$16"}</definedName>
    <definedName name="___CN1" localSheetId="6" hidden="1">{"'Sheet1'!$L$16"}</definedName>
    <definedName name="___CN1" localSheetId="2" hidden="1">{"'Sheet1'!$L$16"}</definedName>
    <definedName name="___CN1" hidden="1">{"'Sheet1'!$L$16"}</definedName>
    <definedName name="___coc1000" localSheetId="11" hidden="1">{#N/A,#N/A,FALSE,"Chi tiÆt"}</definedName>
    <definedName name="___coc1000" localSheetId="1" hidden="1">{#N/A,#N/A,FALSE,"Chi tiÆt"}</definedName>
    <definedName name="___coc1000" localSheetId="15" hidden="1">{#N/A,#N/A,FALSE,"Chi tiÆt"}</definedName>
    <definedName name="___coc1000" localSheetId="2" hidden="1">{#N/A,#N/A,FALSE,"Chi tiÆt"}</definedName>
    <definedName name="___coc1000" hidden="1">{#N/A,#N/A,FALSE,"Chi tiÆt"}</definedName>
    <definedName name="___Coc39" localSheetId="11" hidden="1">{"'Sheet1'!$L$16"}</definedName>
    <definedName name="___Coc39" localSheetId="1" hidden="1">{"'Sheet1'!$L$16"}</definedName>
    <definedName name="___Coc39" localSheetId="15" hidden="1">{"'Sheet1'!$L$16"}</definedName>
    <definedName name="___Coc39" localSheetId="2" hidden="1">{"'Sheet1'!$L$16"}</definedName>
    <definedName name="___Coc39" hidden="1">{"'Sheet1'!$L$16"}</definedName>
    <definedName name="___Cty501" localSheetId="11" hidden="1">{"'Sheet1'!$L$16"}</definedName>
    <definedName name="___Cty501" localSheetId="1" hidden="1">{"'Sheet1'!$L$16"}</definedName>
    <definedName name="___Cty501" localSheetId="15" hidden="1">{"'Sheet1'!$L$16"}</definedName>
    <definedName name="___Cty501" localSheetId="2" hidden="1">{"'Sheet1'!$L$16"}</definedName>
    <definedName name="___Cty501" hidden="1">{"'Sheet1'!$L$16"}</definedName>
    <definedName name="___d1500" localSheetId="11" hidden="1">{"'Sheet1'!$L$16"}</definedName>
    <definedName name="___d1500" localSheetId="1" hidden="1">{"'Sheet1'!$L$16"}</definedName>
    <definedName name="___d1500" localSheetId="15" hidden="1">{"'Sheet1'!$L$16"}</definedName>
    <definedName name="___d1500" localSheetId="2" hidden="1">{"'Sheet1'!$L$16"}</definedName>
    <definedName name="___d1500" hidden="1">{"'Sheet1'!$L$16"}</definedName>
    <definedName name="___dt1" localSheetId="11" hidden="1">{"'Sheet1'!$L$16"}</definedName>
    <definedName name="___dt1" localSheetId="1" hidden="1">{"'Sheet1'!$L$16"}</definedName>
    <definedName name="___dt1" localSheetId="15" hidden="1">{"'Sheet1'!$L$16"}</definedName>
    <definedName name="___dt1" localSheetId="2" hidden="1">{"'Sheet1'!$L$16"}</definedName>
    <definedName name="___dt1" hidden="1">{"'Sheet1'!$L$16"}</definedName>
    <definedName name="___DT10" localSheetId="11" hidden="1">{"'Sheet1'!$L$16"}</definedName>
    <definedName name="___DT10" localSheetId="1" hidden="1">{"'Sheet1'!$L$16"}</definedName>
    <definedName name="___DT10" localSheetId="15" hidden="1">{"'Sheet1'!$L$16"}</definedName>
    <definedName name="___DT10" localSheetId="2" hidden="1">{"'Sheet1'!$L$16"}</definedName>
    <definedName name="___DT10" hidden="1">{"'Sheet1'!$L$16"}</definedName>
    <definedName name="___f5" localSheetId="11" hidden="1">{"'Sheet1'!$L$16"}</definedName>
    <definedName name="___f5" localSheetId="1" hidden="1">{"'Sheet1'!$L$16"}</definedName>
    <definedName name="___f5" localSheetId="15" hidden="1">{"'Sheet1'!$L$16"}</definedName>
    <definedName name="___f5" localSheetId="2" hidden="1">{"'Sheet1'!$L$16"}</definedName>
    <definedName name="___f5" hidden="1">{"'Sheet1'!$L$16"}</definedName>
    <definedName name="___Goi8" localSheetId="11" hidden="1">{"'Sheet1'!$L$16"}</definedName>
    <definedName name="___Goi8" localSheetId="1" hidden="1">{"'Sheet1'!$L$16"}</definedName>
    <definedName name="___Goi8" localSheetId="15" hidden="1">{"'Sheet1'!$L$16"}</definedName>
    <definedName name="___Goi8" localSheetId="6" hidden="1">{"'Sheet1'!$L$16"}</definedName>
    <definedName name="___Goi8" localSheetId="2" hidden="1">{"'Sheet1'!$L$16"}</definedName>
    <definedName name="___Goi8" hidden="1">{"'Sheet1'!$L$16"}</definedName>
    <definedName name="___h1" localSheetId="11" hidden="1">{"'Sheet1'!$L$16"}</definedName>
    <definedName name="___h1" localSheetId="1" hidden="1">{"'Sheet1'!$L$16"}</definedName>
    <definedName name="___h1" localSheetId="15" hidden="1">{"'Sheet1'!$L$16"}</definedName>
    <definedName name="___h1" localSheetId="6" hidden="1">{"'Sheet1'!$L$16"}</definedName>
    <definedName name="___h1" localSheetId="2" hidden="1">{"'Sheet1'!$L$16"}</definedName>
    <definedName name="___h1" hidden="1">{"'Sheet1'!$L$16"}</definedName>
    <definedName name="___hh1219" localSheetId="11" hidden="1">{"'Sheet1'!$L$16"}</definedName>
    <definedName name="___hh1219" localSheetId="1" hidden="1">{"'Sheet1'!$L$16"}</definedName>
    <definedName name="___hh1219" localSheetId="15" hidden="1">{"'Sheet1'!$L$16"}</definedName>
    <definedName name="___hh1219" localSheetId="2" hidden="1">{"'Sheet1'!$L$16"}</definedName>
    <definedName name="___hh1219" hidden="1">{"'Sheet1'!$L$16"}</definedName>
    <definedName name="___hu1" localSheetId="11" hidden="1">{"'Sheet1'!$L$16"}</definedName>
    <definedName name="___hu1" localSheetId="1" hidden="1">{"'Sheet1'!$L$16"}</definedName>
    <definedName name="___hu1" localSheetId="15" hidden="1">{"'Sheet1'!$L$16"}</definedName>
    <definedName name="___hu1" localSheetId="6" hidden="1">{"'Sheet1'!$L$16"}</definedName>
    <definedName name="___hu1" localSheetId="2" hidden="1">{"'Sheet1'!$L$16"}</definedName>
    <definedName name="___hu1" hidden="1">{"'Sheet1'!$L$16"}</definedName>
    <definedName name="___hu2" localSheetId="11" hidden="1">{"'Sheet1'!$L$16"}</definedName>
    <definedName name="___hu2" localSheetId="1" hidden="1">{"'Sheet1'!$L$16"}</definedName>
    <definedName name="___hu2" localSheetId="15" hidden="1">{"'Sheet1'!$L$16"}</definedName>
    <definedName name="___hu2" localSheetId="6" hidden="1">{"'Sheet1'!$L$16"}</definedName>
    <definedName name="___hu2" localSheetId="2" hidden="1">{"'Sheet1'!$L$16"}</definedName>
    <definedName name="___hu2" hidden="1">{"'Sheet1'!$L$16"}</definedName>
    <definedName name="___hu5" localSheetId="11" hidden="1">{"'Sheet1'!$L$16"}</definedName>
    <definedName name="___hu5" localSheetId="1" hidden="1">{"'Sheet1'!$L$16"}</definedName>
    <definedName name="___hu5" localSheetId="15" hidden="1">{"'Sheet1'!$L$16"}</definedName>
    <definedName name="___hu5" localSheetId="6" hidden="1">{"'Sheet1'!$L$16"}</definedName>
    <definedName name="___hu5" localSheetId="2" hidden="1">{"'Sheet1'!$L$16"}</definedName>
    <definedName name="___hu5" hidden="1">{"'Sheet1'!$L$16"}</definedName>
    <definedName name="___hu6" localSheetId="11" hidden="1">{"'Sheet1'!$L$16"}</definedName>
    <definedName name="___hu6" localSheetId="1" hidden="1">{"'Sheet1'!$L$16"}</definedName>
    <definedName name="___hu6" localSheetId="15" hidden="1">{"'Sheet1'!$L$16"}</definedName>
    <definedName name="___hu6" localSheetId="6" hidden="1">{"'Sheet1'!$L$16"}</definedName>
    <definedName name="___hu6" localSheetId="2" hidden="1">{"'Sheet1'!$L$16"}</definedName>
    <definedName name="___hu6" hidden="1">{"'Sheet1'!$L$16"}</definedName>
    <definedName name="___hu7" localSheetId="11" hidden="1">{"'Sheet1'!$L$16"}</definedName>
    <definedName name="___hu7" localSheetId="1" hidden="1">{"'Sheet1'!$L$16"}</definedName>
    <definedName name="___hu7" localSheetId="15" hidden="1">{"'Sheet1'!$L$16"}</definedName>
    <definedName name="___hu7" localSheetId="2" hidden="1">{"'Sheet1'!$L$16"}</definedName>
    <definedName name="___hu7" hidden="1">{"'Sheet1'!$L$16"}</definedName>
    <definedName name="___huy1" localSheetId="11" hidden="1">{"'Sheet1'!$L$16"}</definedName>
    <definedName name="___huy1" localSheetId="1" hidden="1">{"'Sheet1'!$L$16"}</definedName>
    <definedName name="___huy1" localSheetId="15" hidden="1">{"'Sheet1'!$L$16"}</definedName>
    <definedName name="___huy1" localSheetId="6" hidden="1">{"'Sheet1'!$L$16"}</definedName>
    <definedName name="___huy1" localSheetId="2" hidden="1">{"'Sheet1'!$L$16"}</definedName>
    <definedName name="___huy1" hidden="1">{"'Sheet1'!$L$16"}</definedName>
    <definedName name="___huy2" localSheetId="11" hidden="1">{"'Sheet1'!$L$16"}</definedName>
    <definedName name="___huy2" localSheetId="1" hidden="1">{"'Sheet1'!$L$16"}</definedName>
    <definedName name="___huy2" localSheetId="15" hidden="1">{"'Sheet1'!$L$16"}</definedName>
    <definedName name="___huy2" localSheetId="6" hidden="1">{"'Sheet1'!$L$16"}</definedName>
    <definedName name="___huy2" localSheetId="2" hidden="1">{"'Sheet1'!$L$16"}</definedName>
    <definedName name="___huy2" hidden="1">{"'Sheet1'!$L$16"}</definedName>
    <definedName name="___K146" localSheetId="11" hidden="1">{"'Sheet1'!$L$16"}</definedName>
    <definedName name="___K146" localSheetId="1" hidden="1">{"'Sheet1'!$L$16"}</definedName>
    <definedName name="___K146" localSheetId="15" hidden="1">{"'Sheet1'!$L$16"}</definedName>
    <definedName name="___K146" localSheetId="2" hidden="1">{"'Sheet1'!$L$16"}</definedName>
    <definedName name="___K146" hidden="1">{"'Sheet1'!$L$16"}</definedName>
    <definedName name="___key2" localSheetId="6" hidden="1">#REF!</definedName>
    <definedName name="___key2" hidden="1">#REF!</definedName>
    <definedName name="___lan1" localSheetId="11" hidden="1">{#N/A,#N/A,TRUE,"BT M200 da 10x20"}</definedName>
    <definedName name="___lan1" localSheetId="1" hidden="1">{#N/A,#N/A,TRUE,"BT M200 da 10x20"}</definedName>
    <definedName name="___lan1" localSheetId="15" hidden="1">{#N/A,#N/A,TRUE,"BT M200 da 10x20"}</definedName>
    <definedName name="___lan1" localSheetId="6" hidden="1">{#N/A,#N/A,TRUE,"BT M200 da 10x20"}</definedName>
    <definedName name="___lan1" localSheetId="2" hidden="1">{#N/A,#N/A,TRUE,"BT M200 da 10x20"}</definedName>
    <definedName name="___lan1" hidden="1">{#N/A,#N/A,TRUE,"BT M200 da 10x20"}</definedName>
    <definedName name="___LAN3" localSheetId="11" hidden="1">{"'Sheet1'!$L$16"}</definedName>
    <definedName name="___LAN3" localSheetId="1" hidden="1">{"'Sheet1'!$L$16"}</definedName>
    <definedName name="___LAN3" localSheetId="15" hidden="1">{"'Sheet1'!$L$16"}</definedName>
    <definedName name="___LAN3" localSheetId="2" hidden="1">{"'Sheet1'!$L$16"}</definedName>
    <definedName name="___LAN3" hidden="1">{"'Sheet1'!$L$16"}</definedName>
    <definedName name="___lao2" localSheetId="11" hidden="1">{"'Sheet1'!$L$16"}</definedName>
    <definedName name="___lao2" localSheetId="1" hidden="1">{"'Sheet1'!$L$16"}</definedName>
    <definedName name="___lao2" localSheetId="15" hidden="1">{"'Sheet1'!$L$16"}</definedName>
    <definedName name="___lao2" localSheetId="2" hidden="1">{"'Sheet1'!$L$16"}</definedName>
    <definedName name="___lao2" hidden="1">{"'Sheet1'!$L$16"}</definedName>
    <definedName name="___ld2" localSheetId="11" hidden="1">{"'Sheet1'!$L$16"}</definedName>
    <definedName name="___ld2" localSheetId="1" hidden="1">{"'Sheet1'!$L$16"}</definedName>
    <definedName name="___ld2" localSheetId="15" hidden="1">{"'Sheet1'!$L$16"}</definedName>
    <definedName name="___ld2" localSheetId="2" hidden="1">{"'Sheet1'!$L$16"}</definedName>
    <definedName name="___ld2" hidden="1">{"'Sheet1'!$L$16"}</definedName>
    <definedName name="___lk2" localSheetId="11" hidden="1">{"'Sheet1'!$L$16"}</definedName>
    <definedName name="___lk2" localSheetId="1" hidden="1">{"'Sheet1'!$L$16"}</definedName>
    <definedName name="___lk2" localSheetId="15" hidden="1">{"'Sheet1'!$L$16"}</definedName>
    <definedName name="___lk2" localSheetId="2" hidden="1">{"'Sheet1'!$L$16"}</definedName>
    <definedName name="___lk2" hidden="1">{"'Sheet1'!$L$16"}</definedName>
    <definedName name="___lop111" localSheetId="11" hidden="1">{#N/A,#N/A,FALSE,"特殊室（ＢＱ表）"}</definedName>
    <definedName name="___lop111" localSheetId="1" hidden="1">{#N/A,#N/A,FALSE,"特殊室（ＢＱ表）"}</definedName>
    <definedName name="___lop111" localSheetId="15" hidden="1">{#N/A,#N/A,FALSE,"特殊室（ＢＱ表）"}</definedName>
    <definedName name="___lop111" localSheetId="2" hidden="1">{#N/A,#N/A,FALSE,"特殊室（ＢＱ表）"}</definedName>
    <definedName name="___lop111" hidden="1">{#N/A,#N/A,FALSE,"特殊室（ＢＱ表）"}</definedName>
    <definedName name="___m4" localSheetId="11" hidden="1">{"'Sheet1'!$L$16"}</definedName>
    <definedName name="___m4" localSheetId="1" hidden="1">{"'Sheet1'!$L$16"}</definedName>
    <definedName name="___m4" localSheetId="15" hidden="1">{"'Sheet1'!$L$16"}</definedName>
    <definedName name="___m4" localSheetId="2" hidden="1">{"'Sheet1'!$L$16"}</definedName>
    <definedName name="___m4" hidden="1">{"'Sheet1'!$L$16"}</definedName>
    <definedName name="___MCC3" localSheetId="11" hidden="1">{#N/A,#N/A,FALSE,"CCTV"}</definedName>
    <definedName name="___MCC3" localSheetId="1" hidden="1">{#N/A,#N/A,FALSE,"CCTV"}</definedName>
    <definedName name="___MCC3" localSheetId="15" hidden="1">{#N/A,#N/A,FALSE,"CCTV"}</definedName>
    <definedName name="___MCC3" localSheetId="2" hidden="1">{#N/A,#N/A,FALSE,"CCTV"}</definedName>
    <definedName name="___MCC3" hidden="1">{#N/A,#N/A,FALSE,"CCTV"}</definedName>
    <definedName name="___moi2" localSheetId="11" hidden="1">{"'Sheet1'!$L$16"}</definedName>
    <definedName name="___moi2" localSheetId="1" hidden="1">{"'Sheet1'!$L$16"}</definedName>
    <definedName name="___moi2" localSheetId="15" hidden="1">{"'Sheet1'!$L$16"}</definedName>
    <definedName name="___moi2" localSheetId="2" hidden="1">{"'Sheet1'!$L$16"}</definedName>
    <definedName name="___moi2" hidden="1">{"'Sheet1'!$L$16"}</definedName>
    <definedName name="___n23" localSheetId="11" hidden="1">{"'Sheet1'!$L$16"}</definedName>
    <definedName name="___n23" localSheetId="1" hidden="1">{"'Sheet1'!$L$16"}</definedName>
    <definedName name="___n23" localSheetId="15" hidden="1">{"'Sheet1'!$L$16"}</definedName>
    <definedName name="___n23" localSheetId="2" hidden="1">{"'Sheet1'!$L$16"}</definedName>
    <definedName name="___n23" hidden="1">{"'Sheet1'!$L$16"}</definedName>
    <definedName name="___NK5" localSheetId="11" hidden="1">{"'Sheet1'!$L$16"}</definedName>
    <definedName name="___NK5" localSheetId="1" hidden="1">{"'Sheet1'!$L$16"}</definedName>
    <definedName name="___NK5" localSheetId="15" hidden="1">{"'Sheet1'!$L$16"}</definedName>
    <definedName name="___NK5" localSheetId="2" hidden="1">{"'Sheet1'!$L$16"}</definedName>
    <definedName name="___NK5" hidden="1">{"'Sheet1'!$L$16"}</definedName>
    <definedName name="___nso1" localSheetId="11" hidden="1">{"'Sheet1'!$L$16"}</definedName>
    <definedName name="___nso1" localSheetId="1" hidden="1">{"'Sheet1'!$L$16"}</definedName>
    <definedName name="___nso1" localSheetId="15" hidden="1">{"'Sheet1'!$L$16"}</definedName>
    <definedName name="___nso1" localSheetId="6" hidden="1">{"'Sheet1'!$L$16"}</definedName>
    <definedName name="___nso1" localSheetId="2" hidden="1">{"'Sheet1'!$L$16"}</definedName>
    <definedName name="___nso1" hidden="1">{"'Sheet1'!$L$16"}</definedName>
    <definedName name="___NSO2" localSheetId="11" hidden="1">{"'Sheet1'!$L$16"}</definedName>
    <definedName name="___NSO2" localSheetId="1" hidden="1">{"'Sheet1'!$L$16"}</definedName>
    <definedName name="___NSO2" localSheetId="15" hidden="1">{"'Sheet1'!$L$16"}</definedName>
    <definedName name="___NSO2" localSheetId="6" hidden="1">{"'Sheet1'!$L$16"}</definedName>
    <definedName name="___NSO2" localSheetId="2" hidden="1">{"'Sheet1'!$L$16"}</definedName>
    <definedName name="___NSO2" hidden="1">{"'Sheet1'!$L$16"}</definedName>
    <definedName name="___P3" localSheetId="11" hidden="1">{#N/A,#N/A,FALSE,"特殊室（ＢＱ表）"}</definedName>
    <definedName name="___P3" localSheetId="1" hidden="1">{#N/A,#N/A,FALSE,"特殊室（ＢＱ表）"}</definedName>
    <definedName name="___P3" localSheetId="15" hidden="1">{#N/A,#N/A,FALSE,"特殊室（ＢＱ表）"}</definedName>
    <definedName name="___P3" localSheetId="6" hidden="1">{#N/A,#N/A,FALSE,"特殊室（ＢＱ表）"}</definedName>
    <definedName name="___P3" localSheetId="2" hidden="1">{#N/A,#N/A,FALSE,"特殊室（ＢＱ表）"}</definedName>
    <definedName name="___P3" hidden="1">{#N/A,#N/A,FALSE,"特殊室（ＢＱ表）"}</definedName>
    <definedName name="___PA3" localSheetId="11" hidden="1">{"'Sheet1'!$L$16"}</definedName>
    <definedName name="___PA3" localSheetId="1" hidden="1">{"'Sheet1'!$L$16"}</definedName>
    <definedName name="___PA3" localSheetId="15" hidden="1">{"'Sheet1'!$L$16"}</definedName>
    <definedName name="___PA3" localSheetId="6" hidden="1">{"'Sheet1'!$L$16"}</definedName>
    <definedName name="___PA3" localSheetId="2" hidden="1">{"'Sheet1'!$L$16"}</definedName>
    <definedName name="___PA3" hidden="1">{"'Sheet1'!$L$16"}</definedName>
    <definedName name="___pa4" localSheetId="11" hidden="1">{"'Sheet1'!$L$16"}</definedName>
    <definedName name="___pa4" localSheetId="1" hidden="1">{"'Sheet1'!$L$16"}</definedName>
    <definedName name="___pa4" localSheetId="15" hidden="1">{"'Sheet1'!$L$16"}</definedName>
    <definedName name="___pa4" localSheetId="2" hidden="1">{"'Sheet1'!$L$16"}</definedName>
    <definedName name="___pa4" hidden="1">{"'Sheet1'!$L$16"}</definedName>
    <definedName name="___PK2" localSheetId="11" hidden="1">{"'장비'!$A$3:$M$12"}</definedName>
    <definedName name="___PK2" localSheetId="1" hidden="1">{"'장비'!$A$3:$M$12"}</definedName>
    <definedName name="___PK2" localSheetId="15" hidden="1">{"'장비'!$A$3:$M$12"}</definedName>
    <definedName name="___PK2" localSheetId="2" hidden="1">{"'장비'!$A$3:$M$12"}</definedName>
    <definedName name="___PK2" hidden="1">{"'장비'!$A$3:$M$12"}</definedName>
    <definedName name="___PKG3" localSheetId="11" hidden="1">{"'장비'!$A$3:$M$12"}</definedName>
    <definedName name="___PKG3" localSheetId="1" hidden="1">{"'장비'!$A$3:$M$12"}</definedName>
    <definedName name="___PKG3" localSheetId="15" hidden="1">{"'장비'!$A$3:$M$12"}</definedName>
    <definedName name="___PKG3" localSheetId="2" hidden="1">{"'장비'!$A$3:$M$12"}</definedName>
    <definedName name="___PKG3" hidden="1">{"'장비'!$A$3:$M$12"}</definedName>
    <definedName name="___PPP3" localSheetId="11" hidden="1">{#N/A,#N/A,FALSE,"特殊室（ＢＱ表）"}</definedName>
    <definedName name="___PPP3" localSheetId="1" hidden="1">{#N/A,#N/A,FALSE,"特殊室（ＢＱ表）"}</definedName>
    <definedName name="___PPP3" localSheetId="15" hidden="1">{#N/A,#N/A,FALSE,"特殊室（ＢＱ表）"}</definedName>
    <definedName name="___PPP3" localSheetId="6" hidden="1">{#N/A,#N/A,FALSE,"特殊室（ＢＱ表）"}</definedName>
    <definedName name="___PPP3" localSheetId="2" hidden="1">{#N/A,#N/A,FALSE,"特殊室（ＢＱ表）"}</definedName>
    <definedName name="___PPP3" hidden="1">{#N/A,#N/A,FALSE,"特殊室（ＢＱ表）"}</definedName>
    <definedName name="___PPP33" localSheetId="11" hidden="1">{#N/A,#N/A,FALSE,"特殊室（ＢＱ表）"}</definedName>
    <definedName name="___PPP33" localSheetId="1" hidden="1">{#N/A,#N/A,FALSE,"特殊室（ＢＱ表）"}</definedName>
    <definedName name="___PPP33" localSheetId="15" hidden="1">{#N/A,#N/A,FALSE,"特殊室（ＢＱ表）"}</definedName>
    <definedName name="___PPP33" localSheetId="6" hidden="1">{#N/A,#N/A,FALSE,"特殊室（ＢＱ表）"}</definedName>
    <definedName name="___PPP33" localSheetId="2" hidden="1">{#N/A,#N/A,FALSE,"特殊室（ＢＱ表）"}</definedName>
    <definedName name="___PPP33" hidden="1">{#N/A,#N/A,FALSE,"特殊室（ＢＱ表）"}</definedName>
    <definedName name="___ppp34" localSheetId="11" hidden="1">{#N/A,#N/A,FALSE,"特殊室（ＢＱ表）"}</definedName>
    <definedName name="___ppp34" localSheetId="1" hidden="1">{#N/A,#N/A,FALSE,"特殊室（ＢＱ表）"}</definedName>
    <definedName name="___ppp34" localSheetId="15" hidden="1">{#N/A,#N/A,FALSE,"特殊室（ＢＱ表）"}</definedName>
    <definedName name="___ppp34" localSheetId="6" hidden="1">{#N/A,#N/A,FALSE,"特殊室（ＢＱ表）"}</definedName>
    <definedName name="___ppp34" localSheetId="2" hidden="1">{#N/A,#N/A,FALSE,"特殊室（ＢＱ表）"}</definedName>
    <definedName name="___ppp34" hidden="1">{#N/A,#N/A,FALSE,"特殊室（ＢＱ表）"}</definedName>
    <definedName name="___ppp3444" localSheetId="11" hidden="1">{#N/A,#N/A,FALSE,"特殊室（ＢＱ表）"}</definedName>
    <definedName name="___ppp3444" localSheetId="1" hidden="1">{#N/A,#N/A,FALSE,"特殊室（ＢＱ表）"}</definedName>
    <definedName name="___ppp3444" localSheetId="15" hidden="1">{#N/A,#N/A,FALSE,"特殊室（ＢＱ表）"}</definedName>
    <definedName name="___ppp3444" localSheetId="6" hidden="1">{#N/A,#N/A,FALSE,"特殊室（ＢＱ表）"}</definedName>
    <definedName name="___ppp3444" localSheetId="2" hidden="1">{#N/A,#N/A,FALSE,"特殊室（ＢＱ表）"}</definedName>
    <definedName name="___ppp3444" hidden="1">{#N/A,#N/A,FALSE,"特殊室（ＢＱ表）"}</definedName>
    <definedName name="___qqq222" localSheetId="11" hidden="1">{"'장비'!$A$3:$M$12"}</definedName>
    <definedName name="___qqq222" localSheetId="1" hidden="1">{"'장비'!$A$3:$M$12"}</definedName>
    <definedName name="___qqq222" localSheetId="15" hidden="1">{"'장비'!$A$3:$M$12"}</definedName>
    <definedName name="___qqq222" localSheetId="2" hidden="1">{"'장비'!$A$3:$M$12"}</definedName>
    <definedName name="___qqq222" hidden="1">{"'장비'!$A$3:$M$12"}</definedName>
    <definedName name="___SCL4" localSheetId="11" hidden="1">{"'Sheet1'!$L$16"}</definedName>
    <definedName name="___SCL4" localSheetId="1" hidden="1">{"'Sheet1'!$L$16"}</definedName>
    <definedName name="___SCL4" localSheetId="15" hidden="1">{"'Sheet1'!$L$16"}</definedName>
    <definedName name="___SCL4" localSheetId="6" hidden="1">{"'Sheet1'!$L$16"}</definedName>
    <definedName name="___SCL4" localSheetId="2" hidden="1">{"'Sheet1'!$L$16"}</definedName>
    <definedName name="___SCL4" hidden="1">{"'Sheet1'!$L$16"}</definedName>
    <definedName name="___sxt5" localSheetId="11" hidden="1">{"'Sheet1'!$L$16"}</definedName>
    <definedName name="___sxt5" localSheetId="1" hidden="1">{"'Sheet1'!$L$16"}</definedName>
    <definedName name="___sxt5" localSheetId="15" hidden="1">{"'Sheet1'!$L$16"}</definedName>
    <definedName name="___sxt5" localSheetId="2" hidden="1">{"'Sheet1'!$L$16"}</definedName>
    <definedName name="___sxt5" hidden="1">{"'Sheet1'!$L$16"}</definedName>
    <definedName name="___T1" localSheetId="11" hidden="1">{#N/A,#N/A,FALSE,"Chi tiÆt"}</definedName>
    <definedName name="___T1" localSheetId="1" hidden="1">{#N/A,#N/A,FALSE,"Chi tiÆt"}</definedName>
    <definedName name="___T1" localSheetId="15" hidden="1">{#N/A,#N/A,FALSE,"Chi tiÆt"}</definedName>
    <definedName name="___T1" localSheetId="2" hidden="1">{#N/A,#N/A,FALSE,"Chi tiÆt"}</definedName>
    <definedName name="___T1" hidden="1">{#N/A,#N/A,FALSE,"Chi tiÆt"}</definedName>
    <definedName name="___T10" localSheetId="11" hidden="1">{"'Sheet1'!$L$16"}</definedName>
    <definedName name="___T10" localSheetId="1" hidden="1">{"'Sheet1'!$L$16"}</definedName>
    <definedName name="___T10" localSheetId="15" hidden="1">{"'Sheet1'!$L$16"}</definedName>
    <definedName name="___T10" localSheetId="2" hidden="1">{"'Sheet1'!$L$16"}</definedName>
    <definedName name="___T10" hidden="1">{"'Sheet1'!$L$16"}</definedName>
    <definedName name="___T2" localSheetId="11" hidden="1">{"'Sheet1'!$L$16"}</definedName>
    <definedName name="___T2" localSheetId="1" hidden="1">{"'Sheet1'!$L$16"}</definedName>
    <definedName name="___T2" localSheetId="15" hidden="1">{"'Sheet1'!$L$16"}</definedName>
    <definedName name="___T2" localSheetId="2" hidden="1">{"'Sheet1'!$L$16"}</definedName>
    <definedName name="___T2" hidden="1">{"'Sheet1'!$L$16"}</definedName>
    <definedName name="___T3" localSheetId="11" hidden="1">{"'Sheet1'!$L$16"}</definedName>
    <definedName name="___T3" localSheetId="1" hidden="1">{"'Sheet1'!$L$16"}</definedName>
    <definedName name="___T3" localSheetId="15" hidden="1">{"'Sheet1'!$L$16"}</definedName>
    <definedName name="___T3" localSheetId="6" hidden="1">{"'Sheet1'!$L$16"}</definedName>
    <definedName name="___T3" localSheetId="2" hidden="1">{"'Sheet1'!$L$16"}</definedName>
    <definedName name="___T3" hidden="1">{"'Sheet1'!$L$16"}</definedName>
    <definedName name="___T4" localSheetId="11" hidden="1">{"'Sheet1'!$L$16"}</definedName>
    <definedName name="___T4" localSheetId="1" hidden="1">{"'Sheet1'!$L$16"}</definedName>
    <definedName name="___T4" localSheetId="15" hidden="1">{"'Sheet1'!$L$16"}</definedName>
    <definedName name="___T4" localSheetId="2" hidden="1">{"'Sheet1'!$L$16"}</definedName>
    <definedName name="___T4" hidden="1">{"'Sheet1'!$L$16"}</definedName>
    <definedName name="___t9" localSheetId="11" hidden="1">{"'Sheet1'!$L$16"}</definedName>
    <definedName name="___t9" localSheetId="1" hidden="1">{"'Sheet1'!$L$16"}</definedName>
    <definedName name="___t9" localSheetId="15" hidden="1">{"'Sheet1'!$L$16"}</definedName>
    <definedName name="___t9" localSheetId="2" hidden="1">{"'Sheet1'!$L$16"}</definedName>
    <definedName name="___t9" hidden="1">{"'Sheet1'!$L$16"}</definedName>
    <definedName name="___td1" localSheetId="11" hidden="1">{"'Sheet1'!$L$16"}</definedName>
    <definedName name="___td1" localSheetId="1" hidden="1">{"'Sheet1'!$L$16"}</definedName>
    <definedName name="___td1" localSheetId="15" hidden="1">{"'Sheet1'!$L$16"}</definedName>
    <definedName name="___td1" localSheetId="2" hidden="1">{"'Sheet1'!$L$16"}</definedName>
    <definedName name="___td1" hidden="1">{"'Sheet1'!$L$16"}</definedName>
    <definedName name="___TH1" localSheetId="11" hidden="1">{"'Sheet1'!$L$16"}</definedName>
    <definedName name="___TH1" localSheetId="1" hidden="1">{"'Sheet1'!$L$16"}</definedName>
    <definedName name="___TH1" localSheetId="15" hidden="1">{"'Sheet1'!$L$16"}</definedName>
    <definedName name="___TH1" localSheetId="2" hidden="1">{"'Sheet1'!$L$16"}</definedName>
    <definedName name="___TH1" hidden="1">{"'Sheet1'!$L$16"}</definedName>
    <definedName name="___tha1" localSheetId="11" hidden="1">{"'Sheet1'!$L$16"}</definedName>
    <definedName name="___tha1" localSheetId="1" hidden="1">{"'Sheet1'!$L$16"}</definedName>
    <definedName name="___tha1" localSheetId="15" hidden="1">{"'Sheet1'!$L$16"}</definedName>
    <definedName name="___tha1" localSheetId="2" hidden="1">{"'Sheet1'!$L$16"}</definedName>
    <definedName name="___tha1" hidden="1">{"'Sheet1'!$L$16"}</definedName>
    <definedName name="___THT11" localSheetId="11" hidden="1">{"'Sheet1'!$L$16"}</definedName>
    <definedName name="___THT11" localSheetId="1" hidden="1">{"'Sheet1'!$L$16"}</definedName>
    <definedName name="___THT11" localSheetId="15" hidden="1">{"'Sheet1'!$L$16"}</definedName>
    <definedName name="___THT11" localSheetId="2" hidden="1">{"'Sheet1'!$L$16"}</definedName>
    <definedName name="___THT11" hidden="1">{"'Sheet1'!$L$16"}</definedName>
    <definedName name="___TM2" localSheetId="11" hidden="1">{"'Sheet1'!$L$16"}</definedName>
    <definedName name="___TM2" localSheetId="1" hidden="1">{"'Sheet1'!$L$16"}</definedName>
    <definedName name="___TM2" localSheetId="15" hidden="1">{"'Sheet1'!$L$16"}</definedName>
    <definedName name="___TM2" localSheetId="2" hidden="1">{"'Sheet1'!$L$16"}</definedName>
    <definedName name="___TM2" hidden="1">{"'Sheet1'!$L$16"}</definedName>
    <definedName name="___tt3" localSheetId="11" hidden="1">{"'Sheet1'!$L$16"}</definedName>
    <definedName name="___tt3" localSheetId="1" hidden="1">{"'Sheet1'!$L$16"}</definedName>
    <definedName name="___tt3" localSheetId="15" hidden="1">{"'Sheet1'!$L$16"}</definedName>
    <definedName name="___tt3" localSheetId="2" hidden="1">{"'Sheet1'!$L$16"}</definedName>
    <definedName name="___tt3" hidden="1">{"'Sheet1'!$L$16"}</definedName>
    <definedName name="___ttt1" localSheetId="11" hidden="1">{"'Sheet1'!$L$16"}</definedName>
    <definedName name="___ttt1" localSheetId="1" hidden="1">{"'Sheet1'!$L$16"}</definedName>
    <definedName name="___ttt1" localSheetId="15" hidden="1">{"'Sheet1'!$L$16"}</definedName>
    <definedName name="___ttt1" localSheetId="6" hidden="1">{"'Sheet1'!$L$16"}</definedName>
    <definedName name="___ttt1" localSheetId="2" hidden="1">{"'Sheet1'!$L$16"}</definedName>
    <definedName name="___ttt1" hidden="1">{"'Sheet1'!$L$16"}</definedName>
    <definedName name="___tu4" localSheetId="11" hidden="1">{"'Sheet1'!$L$16"}</definedName>
    <definedName name="___tu4" localSheetId="1" hidden="1">{"'Sheet1'!$L$16"}</definedName>
    <definedName name="___tu4" localSheetId="15" hidden="1">{"'Sheet1'!$L$16"}</definedName>
    <definedName name="___tu4" localSheetId="2" hidden="1">{"'Sheet1'!$L$16"}</definedName>
    <definedName name="___tu4" hidden="1">{"'Sheet1'!$L$16"}</definedName>
    <definedName name="___TV2" localSheetId="11" hidden="1">{"'Sheet1'!$L$16"}</definedName>
    <definedName name="___TV2" localSheetId="1" hidden="1">{"'Sheet1'!$L$16"}</definedName>
    <definedName name="___TV2" localSheetId="15" hidden="1">{"'Sheet1'!$L$16"}</definedName>
    <definedName name="___TV2" localSheetId="2" hidden="1">{"'Sheet1'!$L$16"}</definedName>
    <definedName name="___TV2" hidden="1">{"'Sheet1'!$L$16"}</definedName>
    <definedName name="___v2" localSheetId="11" hidden="1">{"'Sheet1'!$L$16"}</definedName>
    <definedName name="___v2" localSheetId="1" hidden="1">{"'Sheet1'!$L$16"}</definedName>
    <definedName name="___v2" localSheetId="15" hidden="1">{"'Sheet1'!$L$16"}</definedName>
    <definedName name="___v2" localSheetId="2" hidden="1">{"'Sheet1'!$L$16"}</definedName>
    <definedName name="___v2" hidden="1">{"'Sheet1'!$L$16"}</definedName>
    <definedName name="___VE32" localSheetId="11" hidden="1">{#N/A,#N/A,TRUE,"Str.";#N/A,#N/A,TRUE,"Steel &amp; Roof";#N/A,#N/A,TRUE,"Arc.";#N/A,#N/A,TRUE,"Preliminary";#N/A,#N/A,TRUE,"Sum_Prelim"}</definedName>
    <definedName name="___VE32" localSheetId="1" hidden="1">{#N/A,#N/A,TRUE,"Str.";#N/A,#N/A,TRUE,"Steel &amp; Roof";#N/A,#N/A,TRUE,"Arc.";#N/A,#N/A,TRUE,"Preliminary";#N/A,#N/A,TRUE,"Sum_Prelim"}</definedName>
    <definedName name="___VE32" localSheetId="15" hidden="1">{#N/A,#N/A,TRUE,"Str.";#N/A,#N/A,TRUE,"Steel &amp; Roof";#N/A,#N/A,TRUE,"Arc.";#N/A,#N/A,TRUE,"Preliminary";#N/A,#N/A,TRUE,"Sum_Prelim"}</definedName>
    <definedName name="___VE32" localSheetId="2" hidden="1">{#N/A,#N/A,TRUE,"Str.";#N/A,#N/A,TRUE,"Steel &amp; Roof";#N/A,#N/A,TRUE,"Arc.";#N/A,#N/A,TRUE,"Preliminary";#N/A,#N/A,TRUE,"Sum_Prelim"}</definedName>
    <definedName name="___VE32" hidden="1">{#N/A,#N/A,TRUE,"Str.";#N/A,#N/A,TRUE,"Steel &amp; Roof";#N/A,#N/A,TRUE,"Arc.";#N/A,#N/A,TRUE,"Preliminary";#N/A,#N/A,TRUE,"Sum_Prelim"}</definedName>
    <definedName name="___VLP2" localSheetId="11" hidden="1">{"'Sheet1'!$L$16"}</definedName>
    <definedName name="___VLP2" localSheetId="1" hidden="1">{"'Sheet1'!$L$16"}</definedName>
    <definedName name="___VLP2" localSheetId="15" hidden="1">{"'Sheet1'!$L$16"}</definedName>
    <definedName name="___VLP2" localSheetId="2" hidden="1">{"'Sheet1'!$L$16"}</definedName>
    <definedName name="___VLP2" hidden="1">{"'Sheet1'!$L$16"}</definedName>
    <definedName name="___vpt5" localSheetId="11" hidden="1">{"'Sheet1'!$L$16"}</definedName>
    <definedName name="___vpt5" localSheetId="1" hidden="1">{"'Sheet1'!$L$16"}</definedName>
    <definedName name="___vpt5" localSheetId="15" hidden="1">{"'Sheet1'!$L$16"}</definedName>
    <definedName name="___vpt5" localSheetId="2" hidden="1">{"'Sheet1'!$L$16"}</definedName>
    <definedName name="___vpt5" hidden="1">{"'Sheet1'!$L$16"}</definedName>
    <definedName name="___vpt6" localSheetId="11" hidden="1">{"'Sheet1'!$L$16"}</definedName>
    <definedName name="___vpt6" localSheetId="1" hidden="1">{"'Sheet1'!$L$16"}</definedName>
    <definedName name="___vpt6" localSheetId="15" hidden="1">{"'Sheet1'!$L$16"}</definedName>
    <definedName name="___vpt6" localSheetId="2" hidden="1">{"'Sheet1'!$L$16"}</definedName>
    <definedName name="___vpt6" hidden="1">{"'Sheet1'!$L$16"}</definedName>
    <definedName name="___VT3" localSheetId="11" hidden="1">{"'Sheet1'!$L$16"}</definedName>
    <definedName name="___VT3" localSheetId="1" hidden="1">{"'Sheet1'!$L$16"}</definedName>
    <definedName name="___VT3" localSheetId="15" hidden="1">{"'Sheet1'!$L$16"}</definedName>
    <definedName name="___VT3" localSheetId="2" hidden="1">{"'Sheet1'!$L$16"}</definedName>
    <definedName name="___VT3" hidden="1">{"'Sheet1'!$L$16"}</definedName>
    <definedName name="___xlfn.BAHTTEXT" hidden="1">#NAME?</definedName>
    <definedName name="__1__123Graph_ACHART_1" localSheetId="15" hidden="1">#REF!</definedName>
    <definedName name="__1__123Graph_ACHART_1" hidden="1">[1]Cash2!$G$16:$G$31</definedName>
    <definedName name="__1__123Graph_Aｸﾞﾗﾌ_1" localSheetId="15" hidden="1">#REF!</definedName>
    <definedName name="__1__123Graph_Aｸﾞﾗﾌ_1" localSheetId="6" hidden="1">#REF!</definedName>
    <definedName name="__1__123Graph_Aｸﾞﾗﾌ_1" hidden="1">#REF!</definedName>
    <definedName name="__10__123Graph_Aｸﾞﾗﾌ_2" localSheetId="6" hidden="1">#REF!</definedName>
    <definedName name="__10__123Graph_Aｸﾞﾗﾌ_2" hidden="1">#REF!</definedName>
    <definedName name="__10__123Graph_Aｸﾞﾗﾌ_5" localSheetId="6" hidden="1">#REF!</definedName>
    <definedName name="__10__123Graph_Aｸﾞﾗﾌ_5" hidden="1">#REF!</definedName>
    <definedName name="__10__123Graph_DCHART_1" localSheetId="15" hidden="1">#REF!</definedName>
    <definedName name="__10__123Graph_DCHART_1" hidden="1">[1]Cash2!$K$16:$K$36</definedName>
    <definedName name="__10__123Graph_Xｸﾞﾗﾌ_5" localSheetId="15" hidden="1">#REF!</definedName>
    <definedName name="__10__123Graph_Xｸﾞﾗﾌ_5" localSheetId="6" hidden="1">#REF!</definedName>
    <definedName name="__10__123Graph_Xｸﾞﾗﾌ_5" hidden="1">#REF!</definedName>
    <definedName name="__11__123Graph_Aｸﾞﾗﾌ_3" localSheetId="6" hidden="1">#REF!</definedName>
    <definedName name="__11__123Graph_Aｸﾞﾗﾌ_3" hidden="1">#REF!</definedName>
    <definedName name="__11__123Graph_Xｸﾞﾗﾌ_1" localSheetId="6" hidden="1">#REF!</definedName>
    <definedName name="__11__123Graph_Xｸﾞﾗﾌ_1" hidden="1">#REF!</definedName>
    <definedName name="__12__123Graph_Aｸﾞﾗﾌ_4" localSheetId="6" hidden="1">#REF!</definedName>
    <definedName name="__12__123Graph_Aｸﾞﾗﾌ_4" hidden="1">#REF!</definedName>
    <definedName name="__12__123Graph_Xｸﾞﾗﾌ_1" localSheetId="6" hidden="1">#REF!</definedName>
    <definedName name="__12__123Graph_Xｸﾞﾗﾌ_1" hidden="1">#REF!</definedName>
    <definedName name="__12__123Graph_Xｸﾞﾗﾌ_2" localSheetId="6" hidden="1">#REF!</definedName>
    <definedName name="__12__123Graph_Xｸﾞﾗﾌ_2" hidden="1">#REF!</definedName>
    <definedName name="__123Graph_A" localSheetId="15" hidden="1">#REF!</definedName>
    <definedName name="__123Graph_A" localSheetId="6" hidden="1">'[2]負荷集計（断熱不燃）'!#REF!</definedName>
    <definedName name="__123Graph_A" localSheetId="7" hidden="1">'[2]負荷集計（断熱不燃）'!#REF!</definedName>
    <definedName name="__123Graph_A" hidden="1">'[2]負荷集計（断熱不燃）'!#REF!</definedName>
    <definedName name="__123Graph_A120.CGM" localSheetId="15" hidden="1">#REF!</definedName>
    <definedName name="__123Graph_A120.CGM" localSheetId="6" hidden="1">[3]Earthwork!#REF!</definedName>
    <definedName name="__123Graph_A120.CGM" hidden="1">[3]Earthwork!#REF!</definedName>
    <definedName name="__123Graph_A150.CGM" localSheetId="15" hidden="1">#REF!</definedName>
    <definedName name="__123Graph_A150.CGM" localSheetId="6" hidden="1">[3]Earthwork!#REF!</definedName>
    <definedName name="__123Graph_A150.CGM" hidden="1">[3]Earthwork!#REF!</definedName>
    <definedName name="__123Graph_A180.CGM" localSheetId="15" hidden="1">#REF!</definedName>
    <definedName name="__123Graph_A180.CGM" localSheetId="6" hidden="1">[3]Earthwork!#REF!</definedName>
    <definedName name="__123Graph_A180.CGM" hidden="1">[3]Earthwork!#REF!</definedName>
    <definedName name="__123Graph_A210.CGM" localSheetId="15" hidden="1">#REF!</definedName>
    <definedName name="__123Graph_A210.CGM" localSheetId="6" hidden="1">[3]Earthwork!#REF!</definedName>
    <definedName name="__123Graph_A210.CGM" hidden="1">[3]Earthwork!#REF!</definedName>
    <definedName name="__123Graph_A240.CGM" localSheetId="15" hidden="1">#REF!</definedName>
    <definedName name="__123Graph_A240.CGM" localSheetId="6" hidden="1">[3]Earthwork!#REF!</definedName>
    <definedName name="__123Graph_A240.CGM" hidden="1">[3]Earthwork!#REF!</definedName>
    <definedName name="__123Graph_A270.CGM" localSheetId="15" hidden="1">#REF!</definedName>
    <definedName name="__123Graph_A270.CGM" localSheetId="6" hidden="1">[3]Earthwork!#REF!</definedName>
    <definedName name="__123Graph_A270.CGM" hidden="1">[3]Earthwork!#REF!</definedName>
    <definedName name="__123Graph_A300.CGM" localSheetId="15" hidden="1">#REF!</definedName>
    <definedName name="__123Graph_A300.CGM" localSheetId="6" hidden="1">[3]Earthwork!#REF!</definedName>
    <definedName name="__123Graph_A300.CGM" hidden="1">[3]Earthwork!#REF!</definedName>
    <definedName name="__123Graph_A60.CGN" localSheetId="15" hidden="1">#REF!</definedName>
    <definedName name="__123Graph_A60.CGN" localSheetId="6" hidden="1">[3]Earthwork!#REF!</definedName>
    <definedName name="__123Graph_A60.CGN" hidden="1">[3]Earthwork!#REF!</definedName>
    <definedName name="__123Graph_A90.CGM" localSheetId="15" hidden="1">#REF!</definedName>
    <definedName name="__123Graph_A90.CGM" localSheetId="6" hidden="1">[3]Earthwork!#REF!</definedName>
    <definedName name="__123Graph_A90.CGM" hidden="1">[3]Earthwork!#REF!</definedName>
    <definedName name="__123Graph_ACHART1" localSheetId="15" hidden="1">#REF!</definedName>
    <definedName name="__123Graph_ACHART1" localSheetId="6" hidden="1">'[4]입찰내역 발주처 양식'!#REF!</definedName>
    <definedName name="__123Graph_ACHART1" hidden="1">'[4]입찰내역 발주처 양식'!#REF!</definedName>
    <definedName name="__123Graph_ACURRENT" localSheetId="15" hidden="1">#REF!</definedName>
    <definedName name="__123Graph_ACURRENT" localSheetId="6" hidden="1">[5]FitOutConfCentre!#REF!</definedName>
    <definedName name="__123Graph_ACURRENT" hidden="1">[5]FitOutConfCentre!#REF!</definedName>
    <definedName name="__123Graph_B" localSheetId="15" hidden="1">#REF!</definedName>
    <definedName name="__123Graph_B" localSheetId="6" hidden="1">[3]Earthwork!#REF!</definedName>
    <definedName name="__123Graph_B" hidden="1">[3]Earthwork!#REF!</definedName>
    <definedName name="__123Graph_B120.CGM" localSheetId="15" hidden="1">#REF!</definedName>
    <definedName name="__123Graph_B120.CGM" localSheetId="6" hidden="1">[3]Earthwork!#REF!</definedName>
    <definedName name="__123Graph_B120.CGM" hidden="1">[3]Earthwork!#REF!</definedName>
    <definedName name="__123Graph_B150.CGM" localSheetId="15" hidden="1">#REF!</definedName>
    <definedName name="__123Graph_B150.CGM" localSheetId="6" hidden="1">[3]Earthwork!#REF!</definedName>
    <definedName name="__123Graph_B150.CGM" hidden="1">[3]Earthwork!#REF!</definedName>
    <definedName name="__123Graph_B180.CGM" localSheetId="15" hidden="1">#REF!</definedName>
    <definedName name="__123Graph_B180.CGM" localSheetId="6" hidden="1">[3]Earthwork!#REF!</definedName>
    <definedName name="__123Graph_B180.CGM" hidden="1">[3]Earthwork!#REF!</definedName>
    <definedName name="__123Graph_B210.CGM" localSheetId="15" hidden="1">#REF!</definedName>
    <definedName name="__123Graph_B210.CGM" localSheetId="6" hidden="1">[3]Earthwork!#REF!</definedName>
    <definedName name="__123Graph_B210.CGM" hidden="1">[3]Earthwork!#REF!</definedName>
    <definedName name="__123Graph_B240.CGM" localSheetId="15" hidden="1">#REF!</definedName>
    <definedName name="__123Graph_B240.CGM" localSheetId="6" hidden="1">[3]Earthwork!#REF!</definedName>
    <definedName name="__123Graph_B240.CGM" hidden="1">[3]Earthwork!#REF!</definedName>
    <definedName name="__123Graph_B270.CGM" localSheetId="15" hidden="1">#REF!</definedName>
    <definedName name="__123Graph_B270.CGM" localSheetId="6" hidden="1">[3]Earthwork!#REF!</definedName>
    <definedName name="__123Graph_B270.CGM" hidden="1">[3]Earthwork!#REF!</definedName>
    <definedName name="__123Graph_B300.CGM" localSheetId="15" hidden="1">#REF!</definedName>
    <definedName name="__123Graph_B300.CGM" localSheetId="6" hidden="1">[3]Earthwork!#REF!</definedName>
    <definedName name="__123Graph_B300.CGM" hidden="1">[3]Earthwork!#REF!</definedName>
    <definedName name="__123Graph_B60.CGN" localSheetId="15" hidden="1">#REF!</definedName>
    <definedName name="__123Graph_B60.CGN" localSheetId="6" hidden="1">[3]Earthwork!#REF!</definedName>
    <definedName name="__123Graph_B60.CGN" hidden="1">[3]Earthwork!#REF!</definedName>
    <definedName name="__123Graph_B90.CGM" localSheetId="15" hidden="1">#REF!</definedName>
    <definedName name="__123Graph_B90.CGM" localSheetId="6" hidden="1">[3]Earthwork!#REF!</definedName>
    <definedName name="__123Graph_B90.CGM" hidden="1">[3]Earthwork!#REF!</definedName>
    <definedName name="__123Graph_C" localSheetId="15" hidden="1">#REF!</definedName>
    <definedName name="__123Graph_C" localSheetId="6" hidden="1">[6]tifico!#REF!</definedName>
    <definedName name="__123Graph_C" hidden="1">[6]tifico!#REF!</definedName>
    <definedName name="__123Graph_D" localSheetId="15" hidden="1">#REF!</definedName>
    <definedName name="__123Graph_D" localSheetId="6" hidden="1">'[7]RAB AR&amp;STR'!#REF!</definedName>
    <definedName name="__123Graph_D" hidden="1">'[7]RAB AR&amp;STR'!#REF!</definedName>
    <definedName name="__123Graph_E" localSheetId="15" hidden="1">#REF!</definedName>
    <definedName name="__123Graph_E" localSheetId="6" hidden="1">[6]tifico!#REF!</definedName>
    <definedName name="__123Graph_E" hidden="1">[6]tifico!#REF!</definedName>
    <definedName name="__123Graph_F" localSheetId="15" hidden="1">#REF!</definedName>
    <definedName name="__123Graph_F" localSheetId="6" hidden="1">[6]tifico!#REF!</definedName>
    <definedName name="__123Graph_F" hidden="1">[6]tifico!#REF!</definedName>
    <definedName name="__123Graph_LBL_A" localSheetId="15" hidden="1">#REF!</definedName>
    <definedName name="__123Graph_LBL_A" localSheetId="6" hidden="1">'[2]負荷集計（断熱不燃）'!#REF!</definedName>
    <definedName name="__123Graph_LBL_A" localSheetId="7" hidden="1">'[2]負荷集計（断熱不燃）'!#REF!</definedName>
    <definedName name="__123Graph_LBL_A" hidden="1">'[2]負荷集計（断熱不燃）'!#REF!</definedName>
    <definedName name="__123Graph_LBL_A120.CGM" localSheetId="15" hidden="1">#REF!</definedName>
    <definedName name="__123Graph_LBL_A120.CGM" localSheetId="6" hidden="1">[3]Earthwork!#REF!</definedName>
    <definedName name="__123Graph_LBL_A120.CGM" hidden="1">[3]Earthwork!#REF!</definedName>
    <definedName name="__123Graph_LBL_A150.CGM" localSheetId="15" hidden="1">#REF!</definedName>
    <definedName name="__123Graph_LBL_A150.CGM" localSheetId="6" hidden="1">[3]Earthwork!#REF!</definedName>
    <definedName name="__123Graph_LBL_A150.CGM" hidden="1">[3]Earthwork!#REF!</definedName>
    <definedName name="__123Graph_LBL_A180.CGM" localSheetId="15" hidden="1">#REF!</definedName>
    <definedName name="__123Graph_LBL_A180.CGM" localSheetId="6" hidden="1">[3]Earthwork!#REF!</definedName>
    <definedName name="__123Graph_LBL_A180.CGM" hidden="1">[3]Earthwork!#REF!</definedName>
    <definedName name="__123Graph_LBL_A210.CGM" localSheetId="15" hidden="1">#REF!</definedName>
    <definedName name="__123Graph_LBL_A210.CGM" localSheetId="6" hidden="1">[3]Earthwork!#REF!</definedName>
    <definedName name="__123Graph_LBL_A210.CGM" hidden="1">[3]Earthwork!#REF!</definedName>
    <definedName name="__123Graph_LBL_A240.CGM" localSheetId="15" hidden="1">#REF!</definedName>
    <definedName name="__123Graph_LBL_A240.CGM" localSheetId="6" hidden="1">[3]Earthwork!#REF!</definedName>
    <definedName name="__123Graph_LBL_A240.CGM" hidden="1">[3]Earthwork!#REF!</definedName>
    <definedName name="__123Graph_LBL_A270.CGM" localSheetId="15" hidden="1">#REF!</definedName>
    <definedName name="__123Graph_LBL_A270.CGM" localSheetId="6" hidden="1">[3]Earthwork!#REF!</definedName>
    <definedName name="__123Graph_LBL_A270.CGM" hidden="1">[3]Earthwork!#REF!</definedName>
    <definedName name="__123Graph_LBL_A300.CGM" localSheetId="15" hidden="1">#REF!</definedName>
    <definedName name="__123Graph_LBL_A300.CGM" localSheetId="6" hidden="1">[3]Earthwork!#REF!</definedName>
    <definedName name="__123Graph_LBL_A300.CGM" hidden="1">[3]Earthwork!#REF!</definedName>
    <definedName name="__123Graph_LBL_A60.CGN" localSheetId="15" hidden="1">#REF!</definedName>
    <definedName name="__123Graph_LBL_A60.CGN" localSheetId="6" hidden="1">[3]Earthwork!#REF!</definedName>
    <definedName name="__123Graph_LBL_A60.CGN" hidden="1">[3]Earthwork!#REF!</definedName>
    <definedName name="__123Graph_LBL_A90.CGM" localSheetId="15" hidden="1">#REF!</definedName>
    <definedName name="__123Graph_LBL_A90.CGM" localSheetId="6" hidden="1">[3]Earthwork!#REF!</definedName>
    <definedName name="__123Graph_LBL_A90.CGM" hidden="1">[3]Earthwork!#REF!</definedName>
    <definedName name="__123Graph_X" localSheetId="15" hidden="1">#REF!</definedName>
    <definedName name="__123Graph_X" localSheetId="6" hidden="1">'[2]負荷集計（断熱不燃）'!#REF!</definedName>
    <definedName name="__123Graph_X" localSheetId="7" hidden="1">'[2]負荷集計（断熱不燃）'!#REF!</definedName>
    <definedName name="__123Graph_X" hidden="1">'[2]負荷集計（断熱不燃）'!#REF!</definedName>
    <definedName name="__123Graph_X120.CGM" localSheetId="15" hidden="1">#REF!</definedName>
    <definedName name="__123Graph_X120.CGM" localSheetId="6" hidden="1">[3]Earthwork!#REF!</definedName>
    <definedName name="__123Graph_X120.CGM" hidden="1">[3]Earthwork!#REF!</definedName>
    <definedName name="__123Graph_X150.CGM" localSheetId="15" hidden="1">#REF!</definedName>
    <definedName name="__123Graph_X150.CGM" localSheetId="6" hidden="1">[3]Earthwork!#REF!</definedName>
    <definedName name="__123Graph_X150.CGM" hidden="1">[3]Earthwork!#REF!</definedName>
    <definedName name="__123Graph_X180.CGM" localSheetId="15" hidden="1">#REF!</definedName>
    <definedName name="__123Graph_X180.CGM" localSheetId="6" hidden="1">[3]Earthwork!#REF!</definedName>
    <definedName name="__123Graph_X180.CGM" hidden="1">[3]Earthwork!#REF!</definedName>
    <definedName name="__123Graph_X210.CGM" localSheetId="15" hidden="1">#REF!</definedName>
    <definedName name="__123Graph_X210.CGM" localSheetId="6" hidden="1">[3]Earthwork!#REF!</definedName>
    <definedName name="__123Graph_X210.CGM" hidden="1">[3]Earthwork!#REF!</definedName>
    <definedName name="__123Graph_X240.CGM" localSheetId="15" hidden="1">#REF!</definedName>
    <definedName name="__123Graph_X240.CGM" localSheetId="6" hidden="1">[3]Earthwork!#REF!</definedName>
    <definedName name="__123Graph_X240.CGM" hidden="1">[3]Earthwork!#REF!</definedName>
    <definedName name="__123Graph_X270.CGM" localSheetId="15" hidden="1">#REF!</definedName>
    <definedName name="__123Graph_X270.CGM" localSheetId="6" hidden="1">[3]Earthwork!#REF!</definedName>
    <definedName name="__123Graph_X270.CGM" hidden="1">[3]Earthwork!#REF!</definedName>
    <definedName name="__123Graph_X300.CGM" localSheetId="15" hidden="1">#REF!</definedName>
    <definedName name="__123Graph_X300.CGM" localSheetId="6" hidden="1">[3]Earthwork!#REF!</definedName>
    <definedName name="__123Graph_X300.CGM" hidden="1">[3]Earthwork!#REF!</definedName>
    <definedName name="__123Graph_X60.CGN" localSheetId="15" hidden="1">#REF!</definedName>
    <definedName name="__123Graph_X60.CGN" localSheetId="6" hidden="1">[3]Earthwork!#REF!</definedName>
    <definedName name="__123Graph_X60.CGN" hidden="1">[3]Earthwork!#REF!</definedName>
    <definedName name="__123Graph_X90.CGM" localSheetId="15" hidden="1">#REF!</definedName>
    <definedName name="__123Graph_X90.CGM" localSheetId="6" hidden="1">[3]Earthwork!#REF!</definedName>
    <definedName name="__123Graph_X90.CGM" hidden="1">[3]Earthwork!#REF!</definedName>
    <definedName name="__123Graph_XCHART1" localSheetId="15" hidden="1">#REF!</definedName>
    <definedName name="__123Graph_XCHART1" localSheetId="6" hidden="1">'[4]입찰내역 발주처 양식'!#REF!</definedName>
    <definedName name="__123Graph_XCHART1" hidden="1">'[4]입찰내역 발주처 양식'!#REF!</definedName>
    <definedName name="__123Graph_XCURRENT" localSheetId="15" hidden="1">#REF!</definedName>
    <definedName name="__123Graph_XCURRENT" localSheetId="6" hidden="1">'[4]입찰내역 발주처 양식'!#REF!</definedName>
    <definedName name="__123Graph_XCURRENT" hidden="1">'[4]입찰내역 발주처 양식'!#REF!</definedName>
    <definedName name="__13__123Graph_Aｸﾞﾗﾌ_5" localSheetId="15" hidden="1">#REF!</definedName>
    <definedName name="__13__123Graph_Aｸﾞﾗﾌ_5" localSheetId="6" hidden="1">#REF!</definedName>
    <definedName name="__13__123Graph_Aｸﾞﾗﾌ_5" hidden="1">#REF!</definedName>
    <definedName name="__13__123Graph_Xｸﾞﾗﾌ_3" localSheetId="6" hidden="1">#REF!</definedName>
    <definedName name="__13__123Graph_Xｸﾞﾗﾌ_3" hidden="1">#REF!</definedName>
    <definedName name="__14__123Graph_X????_1" localSheetId="6" hidden="1">#REF!</definedName>
    <definedName name="__14__123Graph_X????_1" hidden="1">#REF!</definedName>
    <definedName name="__14__123Graph_Xｸﾞﾗﾌ_2" localSheetId="6" hidden="1">#REF!</definedName>
    <definedName name="__14__123Graph_Xｸﾞﾗﾌ_2" hidden="1">#REF!</definedName>
    <definedName name="__14__123Graph_Xｸﾞﾗﾌ_4" localSheetId="6" hidden="1">#REF!</definedName>
    <definedName name="__14__123Graph_Xｸﾞﾗﾌ_4" hidden="1">#REF!</definedName>
    <definedName name="__15__123Graph_X????_2" localSheetId="6" hidden="1">#REF!</definedName>
    <definedName name="__15__123Graph_X????_2" hidden="1">#REF!</definedName>
    <definedName name="__15__123Graph_Xｸﾞﾗﾌ_5" localSheetId="6" hidden="1">#REF!</definedName>
    <definedName name="__15__123Graph_Xｸﾞﾗﾌ_5" hidden="1">#REF!</definedName>
    <definedName name="__16__123Graph_X????_3" localSheetId="6" hidden="1">#REF!</definedName>
    <definedName name="__16__123Graph_X????_3" hidden="1">#REF!</definedName>
    <definedName name="__16__123Graph_Xｸﾞﾗﾌ_3" localSheetId="6" hidden="1">#REF!</definedName>
    <definedName name="__16__123Graph_Xｸﾞﾗﾌ_3" hidden="1">#REF!</definedName>
    <definedName name="__16P3_" localSheetId="11" hidden="1">{#N/A,#N/A,FALSE,"特殊室（ＢＱ表）"}</definedName>
    <definedName name="__16P3_" localSheetId="1" hidden="1">{#N/A,#N/A,FALSE,"特殊室（ＢＱ表）"}</definedName>
    <definedName name="__16P3_" localSheetId="15" hidden="1">{#N/A,#N/A,FALSE,"特殊室（ＢＱ表）"}</definedName>
    <definedName name="__16P3_" localSheetId="2" hidden="1">{#N/A,#N/A,FALSE,"特殊室（ＢＱ表）"}</definedName>
    <definedName name="__16P3_" hidden="1">{#N/A,#N/A,FALSE,"特殊室（ＢＱ表）"}</definedName>
    <definedName name="__17__123Graph_Aｸﾞﾗﾌ_5" localSheetId="6" hidden="1">#REF!</definedName>
    <definedName name="__17__123Graph_Aｸﾞﾗﾌ_5" hidden="1">#REF!</definedName>
    <definedName name="__17__123Graph_X????_4" localSheetId="6" hidden="1">#REF!</definedName>
    <definedName name="__17__123Graph_X????_4" hidden="1">#REF!</definedName>
    <definedName name="__18__123Graph_X????_5" localSheetId="6" hidden="1">#REF!</definedName>
    <definedName name="__18__123Graph_X????_5" hidden="1">#REF!</definedName>
    <definedName name="__18__123Graph_Xｸﾞﾗﾌ_4" localSheetId="6" hidden="1">#REF!</definedName>
    <definedName name="__18__123Graph_Xｸﾞﾗﾌ_4" hidden="1">#REF!</definedName>
    <definedName name="__19__123Graph_Xｸﾞﾗﾌ_1" localSheetId="6" hidden="1">#REF!</definedName>
    <definedName name="__19__123Graph_Xｸﾞﾗﾌ_1" hidden="1">#REF!</definedName>
    <definedName name="__2__123Graph_ACHART_2" localSheetId="15" hidden="1">#REF!</definedName>
    <definedName name="__2__123Graph_ACHART_2" hidden="1">[1]Z!$T$179:$AH$179</definedName>
    <definedName name="__2__123Graph_Aｸﾞﾗﾌ_1" localSheetId="15" hidden="1">#REF!</definedName>
    <definedName name="__2__123Graph_Aｸﾞﾗﾌ_1" localSheetId="6" hidden="1">#REF!</definedName>
    <definedName name="__2__123Graph_Aｸﾞﾗﾌ_1" hidden="1">#REF!</definedName>
    <definedName name="__2__123Graph_Aｸﾞﾗﾌ_2" localSheetId="6" hidden="1">#REF!</definedName>
    <definedName name="__2__123Graph_Aｸﾞﾗﾌ_2" hidden="1">#REF!</definedName>
    <definedName name="__20__123Graph_Xｸﾞﾗﾌ_2" localSheetId="6" hidden="1">#REF!</definedName>
    <definedName name="__20__123Graph_Xｸﾞﾗﾌ_2" hidden="1">#REF!</definedName>
    <definedName name="__20__123Graph_Xｸﾞﾗﾌ_5" localSheetId="6" hidden="1">#REF!</definedName>
    <definedName name="__20__123Graph_Xｸﾞﾗﾌ_5" hidden="1">#REF!</definedName>
    <definedName name="__21__123Graph_Xｸﾞﾗﾌ_3" localSheetId="6" hidden="1">#REF!</definedName>
    <definedName name="__21__123Graph_Xｸﾞﾗﾌ_3" hidden="1">#REF!</definedName>
    <definedName name="__22__123Graph_Xｸﾞﾗﾌ_4" localSheetId="6" hidden="1">#REF!</definedName>
    <definedName name="__22__123Graph_Xｸﾞﾗﾌ_4" hidden="1">#REF!</definedName>
    <definedName name="__23__123Graph_Xｸﾞﾗﾌ_5" localSheetId="6" hidden="1">#REF!</definedName>
    <definedName name="__23__123Graph_Xｸﾞﾗﾌ_5" hidden="1">#REF!</definedName>
    <definedName name="__25__123Graph_Xｸﾞﾗﾌ_2" localSheetId="6" hidden="1">#REF!</definedName>
    <definedName name="__25__123Graph_Xｸﾞﾗﾌ_2" hidden="1">#REF!</definedName>
    <definedName name="__2a1_" localSheetId="11" hidden="1">{"'Sheet1'!$L$16"}</definedName>
    <definedName name="__2a1_" localSheetId="1" hidden="1">{"'Sheet1'!$L$16"}</definedName>
    <definedName name="__2a1_" localSheetId="15" hidden="1">{"'Sheet1'!$L$16"}</definedName>
    <definedName name="__2a1_" localSheetId="2" hidden="1">{"'Sheet1'!$L$16"}</definedName>
    <definedName name="__2a1_" hidden="1">{"'Sheet1'!$L$16"}</definedName>
    <definedName name="__3__123Graph_Aｸﾞﾗﾌ_1" localSheetId="6" hidden="1">#REF!</definedName>
    <definedName name="__3__123Graph_Aｸﾞﾗﾌ_1" hidden="1">#REF!</definedName>
    <definedName name="__3__123Graph_Aｸﾞﾗﾌ_3" localSheetId="6" hidden="1">#REF!</definedName>
    <definedName name="__3__123Graph_Aｸﾞﾗﾌ_3" hidden="1">#REF!</definedName>
    <definedName name="__3__123Graph_BCHART_2" localSheetId="15" hidden="1">#REF!</definedName>
    <definedName name="__3__123Graph_BCHART_2" hidden="1">[1]Z!$T$180:$AH$180</definedName>
    <definedName name="__4__123Graph_A????_1" localSheetId="15" hidden="1">#REF!</definedName>
    <definedName name="__4__123Graph_A????_1" localSheetId="6" hidden="1">#REF!</definedName>
    <definedName name="__4__123Graph_A????_1" hidden="1">#REF!</definedName>
    <definedName name="__4__123Graph_Aｸﾞﾗﾌ_2" localSheetId="6" hidden="1">#REF!</definedName>
    <definedName name="__4__123Graph_Aｸﾞﾗﾌ_2" hidden="1">#REF!</definedName>
    <definedName name="__4__123Graph_Aｸﾞﾗﾌ_4" localSheetId="6" hidden="1">#REF!</definedName>
    <definedName name="__4__123Graph_Aｸﾞﾗﾌ_4" hidden="1">#REF!</definedName>
    <definedName name="__4__123Graph_CCHART_1" localSheetId="15" hidden="1">#REF!</definedName>
    <definedName name="__4__123Graph_CCHART_1" hidden="1">[1]Cash2!$J$16:$J$36</definedName>
    <definedName name="__5__123Graph_A????_2" localSheetId="15" hidden="1">#REF!</definedName>
    <definedName name="__5__123Graph_A????_2" localSheetId="6" hidden="1">#REF!</definedName>
    <definedName name="__5__123Graph_A????_2" hidden="1">#REF!</definedName>
    <definedName name="__5__123Graph_Aｸﾞﾗﾌ_1" localSheetId="6" hidden="1">#REF!</definedName>
    <definedName name="__5__123Graph_Aｸﾞﾗﾌ_1" hidden="1">#REF!</definedName>
    <definedName name="__5__123Graph_Aｸﾞﾗﾌ_3" localSheetId="6" hidden="1">#REF!</definedName>
    <definedName name="__5__123Graph_Aｸﾞﾗﾌ_3" hidden="1">#REF!</definedName>
    <definedName name="__5__123Graph_Aｸﾞﾗﾌ_5" localSheetId="6" hidden="1">#REF!</definedName>
    <definedName name="__5__123Graph_Aｸﾞﾗﾌ_5" hidden="1">#REF!</definedName>
    <definedName name="__5__123Graph_DCHART_1" localSheetId="15" hidden="1">#REF!</definedName>
    <definedName name="__5__123Graph_DCHART_1" hidden="1">[1]Cash2!$K$16:$K$36</definedName>
    <definedName name="__6__123Graph_A????_3" localSheetId="15" hidden="1">#REF!</definedName>
    <definedName name="__6__123Graph_A????_3" localSheetId="6" hidden="1">#REF!</definedName>
    <definedName name="__6__123Graph_A????_3" hidden="1">#REF!</definedName>
    <definedName name="__6__123Graph_Aｸﾞﾗﾌ_3" localSheetId="6" hidden="1">#REF!</definedName>
    <definedName name="__6__123Graph_Aｸﾞﾗﾌ_3" hidden="1">#REF!</definedName>
    <definedName name="__6__123Graph_Aｸﾞﾗﾌ_4" localSheetId="6" hidden="1">#REF!</definedName>
    <definedName name="__6__123Graph_Aｸﾞﾗﾌ_4" hidden="1">#REF!</definedName>
    <definedName name="__6__123Graph_Xｸﾞﾗﾌ_1" localSheetId="6" hidden="1">#REF!</definedName>
    <definedName name="__6__123Graph_Xｸﾞﾗﾌ_1" hidden="1">#REF!</definedName>
    <definedName name="__7__123Graph_A????_4" localSheetId="6" hidden="1">#REF!</definedName>
    <definedName name="__7__123Graph_A????_4" hidden="1">#REF!</definedName>
    <definedName name="__7__123Graph_Aｸﾞﾗﾌ_5" localSheetId="6" hidden="1">#REF!</definedName>
    <definedName name="__7__123Graph_Aｸﾞﾗﾌ_5" hidden="1">#REF!</definedName>
    <definedName name="__7__123Graph_Xｸﾞﾗﾌ_2" localSheetId="6" hidden="1">#REF!</definedName>
    <definedName name="__7__123Graph_Xｸﾞﾗﾌ_2" hidden="1">#REF!</definedName>
    <definedName name="__8__123Graph_A????_5" localSheetId="6" hidden="1">#REF!</definedName>
    <definedName name="__8__123Graph_A????_5" hidden="1">#REF!</definedName>
    <definedName name="__8__123Graph_Aｸﾞﾗﾌ_4" localSheetId="6" hidden="1">#REF!</definedName>
    <definedName name="__8__123Graph_Aｸﾞﾗﾌ_4" hidden="1">#REF!</definedName>
    <definedName name="__8__123Graph_BCHART_2" localSheetId="15" hidden="1">#REF!</definedName>
    <definedName name="__8__123Graph_BCHART_2" hidden="1">[1]Z!$T$180:$AH$180</definedName>
    <definedName name="__8__123Graph_Xｸﾞﾗﾌ_3" localSheetId="15" hidden="1">#REF!</definedName>
    <definedName name="__8__123Graph_Xｸﾞﾗﾌ_3" localSheetId="6" hidden="1">#REF!</definedName>
    <definedName name="__8__123Graph_Xｸﾞﾗﾌ_3" hidden="1">#REF!</definedName>
    <definedName name="__9__123Graph_Aｸﾞﾗﾌ_1" localSheetId="6" hidden="1">#REF!</definedName>
    <definedName name="__9__123Graph_Aｸﾞﾗﾌ_1" hidden="1">#REF!</definedName>
    <definedName name="__9__123Graph_CCHART_1" localSheetId="15" hidden="1">#REF!</definedName>
    <definedName name="__9__123Graph_CCHART_1" hidden="1">[1]Cash2!$J$16:$J$36</definedName>
    <definedName name="__9__123Graph_Xｸﾞﾗﾌ_4" localSheetId="15" hidden="1">#REF!</definedName>
    <definedName name="__9__123Graph_Xｸﾞﾗﾌ_4" localSheetId="6" hidden="1">#REF!</definedName>
    <definedName name="__9__123Graph_Xｸﾞﾗﾌ_4" hidden="1">#REF!</definedName>
    <definedName name="__a1" localSheetId="11" hidden="1">{"'Sheet1'!$L$16"}</definedName>
    <definedName name="__a1" localSheetId="1" hidden="1">{"'Sheet1'!$L$16"}</definedName>
    <definedName name="__a1" localSheetId="15" hidden="1">{"'Sheet1'!$L$16"}</definedName>
    <definedName name="__a1" localSheetId="6" hidden="1">{"'Sheet1'!$L$16"}</definedName>
    <definedName name="__a1" localSheetId="2" hidden="1">{"'Sheet1'!$L$16"}</definedName>
    <definedName name="__a1" localSheetId="7" hidden="1">{"'Sheet1'!$L$16"}</definedName>
    <definedName name="__a1" hidden="1">{"'Sheet1'!$L$16"}</definedName>
    <definedName name="_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11" hidden="1">{"'Sheet1'!$L$16"}</definedName>
    <definedName name="__a2" localSheetId="1" hidden="1">{"'Sheet1'!$L$16"}</definedName>
    <definedName name="__a2" localSheetId="15" hidden="1">{"'Sheet1'!$L$16"}</definedName>
    <definedName name="__a2" localSheetId="6" hidden="1">{"'Sheet1'!$L$16"}</definedName>
    <definedName name="__a2" localSheetId="2" hidden="1">{"'Sheet1'!$L$16"}</definedName>
    <definedName name="__a2" hidden="1">{"'Sheet1'!$L$16"}</definedName>
    <definedName name="__a9" localSheetId="11" hidden="1">{"'Sheet1'!$L$16"}</definedName>
    <definedName name="__a9" localSheetId="1" hidden="1">{"'Sheet1'!$L$16"}</definedName>
    <definedName name="__a9" localSheetId="15" hidden="1">{"'Sheet1'!$L$16"}</definedName>
    <definedName name="__a9" localSheetId="2" hidden="1">{"'Sheet1'!$L$16"}</definedName>
    <definedName name="__a9" hidden="1">{"'Sheet1'!$L$16"}</definedName>
    <definedName name="__b2" localSheetId="11" hidden="1">{"'Sheet1'!$L$16"}</definedName>
    <definedName name="__b2" localSheetId="1" hidden="1">{"'Sheet1'!$L$16"}</definedName>
    <definedName name="__b2" localSheetId="15" hidden="1">{"'Sheet1'!$L$16"}</definedName>
    <definedName name="__b2" localSheetId="2" hidden="1">{"'Sheet1'!$L$16"}</definedName>
    <definedName name="__b2" hidden="1">{"'Sheet1'!$L$16"}</definedName>
    <definedName name="__BG12" localSheetId="11" hidden="1">{"'Sheet1'!$L$16"}</definedName>
    <definedName name="__BG12" localSheetId="1" hidden="1">{"'Sheet1'!$L$16"}</definedName>
    <definedName name="__BG12" localSheetId="15" hidden="1">{"'Sheet1'!$L$16"}</definedName>
    <definedName name="__BG12" localSheetId="6" hidden="1">{"'Sheet1'!$L$16"}</definedName>
    <definedName name="__BG12" localSheetId="2" hidden="1">{"'Sheet1'!$L$16"}</definedName>
    <definedName name="__BG12" hidden="1">{"'Sheet1'!$L$16"}</definedName>
    <definedName name="__CN1" localSheetId="11" hidden="1">{"'Sheet1'!$L$16"}</definedName>
    <definedName name="__CN1" localSheetId="1" hidden="1">{"'Sheet1'!$L$16"}</definedName>
    <definedName name="__CN1" localSheetId="15" hidden="1">{"'Sheet1'!$L$16"}</definedName>
    <definedName name="__CN1" localSheetId="6" hidden="1">{"'Sheet1'!$L$16"}</definedName>
    <definedName name="__CN1" localSheetId="2" hidden="1">{"'Sheet1'!$L$16"}</definedName>
    <definedName name="__CN1" hidden="1">{"'Sheet1'!$L$16"}</definedName>
    <definedName name="__CN2" localSheetId="11" hidden="1">{"'Sheet1'!$L$16"}</definedName>
    <definedName name="__CN2" localSheetId="1" hidden="1">{"'Sheet1'!$L$16"}</definedName>
    <definedName name="__CN2" localSheetId="15" hidden="1">{"'Sheet1'!$L$16"}</definedName>
    <definedName name="__CN2" localSheetId="2" hidden="1">{"'Sheet1'!$L$16"}</definedName>
    <definedName name="__CN2" hidden="1">{"'Sheet1'!$L$16"}</definedName>
    <definedName name="__CN3" localSheetId="11" hidden="1">{"'Sheet1'!$L$16"}</definedName>
    <definedName name="__CN3" localSheetId="1" hidden="1">{"'Sheet1'!$L$16"}</definedName>
    <definedName name="__CN3" localSheetId="15" hidden="1">{"'Sheet1'!$L$16"}</definedName>
    <definedName name="__CN3" localSheetId="2" hidden="1">{"'Sheet1'!$L$16"}</definedName>
    <definedName name="__CN3" hidden="1">{"'Sheet1'!$L$16"}</definedName>
    <definedName name="__coc1000" localSheetId="11" hidden="1">{#N/A,#N/A,FALSE,"Chi tiÆt"}</definedName>
    <definedName name="__coc1000" localSheetId="1" hidden="1">{#N/A,#N/A,FALSE,"Chi tiÆt"}</definedName>
    <definedName name="__coc1000" localSheetId="15" hidden="1">{#N/A,#N/A,FALSE,"Chi tiÆt"}</definedName>
    <definedName name="__coc1000" localSheetId="2" hidden="1">{#N/A,#N/A,FALSE,"Chi tiÆt"}</definedName>
    <definedName name="__coc1000" hidden="1">{#N/A,#N/A,FALSE,"Chi tiÆt"}</definedName>
    <definedName name="__Cty501" localSheetId="11" hidden="1">{"'Sheet1'!$L$16"}</definedName>
    <definedName name="__Cty501" localSheetId="1" hidden="1">{"'Sheet1'!$L$16"}</definedName>
    <definedName name="__Cty501" localSheetId="15" hidden="1">{"'Sheet1'!$L$16"}</definedName>
    <definedName name="__Cty501" localSheetId="2" hidden="1">{"'Sheet1'!$L$16"}</definedName>
    <definedName name="__Cty501" hidden="1">{"'Sheet1'!$L$16"}</definedName>
    <definedName name="__d1500" localSheetId="11" hidden="1">{"'Sheet1'!$L$16"}</definedName>
    <definedName name="__d1500" localSheetId="1" hidden="1">{"'Sheet1'!$L$16"}</definedName>
    <definedName name="__d1500" localSheetId="15" hidden="1">{"'Sheet1'!$L$16"}</definedName>
    <definedName name="__d1500" localSheetId="2" hidden="1">{"'Sheet1'!$L$16"}</definedName>
    <definedName name="__d1500" hidden="1">{"'Sheet1'!$L$16"}</definedName>
    <definedName name="__dt1" localSheetId="11" hidden="1">{"'Sheet1'!$L$16"}</definedName>
    <definedName name="__dt1" localSheetId="1" hidden="1">{"'Sheet1'!$L$16"}</definedName>
    <definedName name="__dt1" localSheetId="15" hidden="1">{"'Sheet1'!$L$16"}</definedName>
    <definedName name="__dt1" localSheetId="2" hidden="1">{"'Sheet1'!$L$16"}</definedName>
    <definedName name="__dt1" hidden="1">{"'Sheet1'!$L$16"}</definedName>
    <definedName name="__DT10" localSheetId="11" hidden="1">{"'Sheet1'!$L$16"}</definedName>
    <definedName name="__DT10" localSheetId="1" hidden="1">{"'Sheet1'!$L$16"}</definedName>
    <definedName name="__DT10" localSheetId="15" hidden="1">{"'Sheet1'!$L$16"}</definedName>
    <definedName name="__DT10" localSheetId="2" hidden="1">{"'Sheet1'!$L$16"}</definedName>
    <definedName name="__DT10" hidden="1">{"'Sheet1'!$L$16"}</definedName>
    <definedName name="__f1" localSheetId="1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1" localSheetId="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1" localSheetId="1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1" localSheetId="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5" localSheetId="11" hidden="1">{"'Sheet1'!$L$16"}</definedName>
    <definedName name="__f5" localSheetId="1" hidden="1">{"'Sheet1'!$L$16"}</definedName>
    <definedName name="__f5" localSheetId="15" hidden="1">{"'Sheet1'!$L$16"}</definedName>
    <definedName name="__f5" localSheetId="2" hidden="1">{"'Sheet1'!$L$16"}</definedName>
    <definedName name="__f5" hidden="1">{"'Sheet1'!$L$16"}</definedName>
    <definedName name="__Goi8" localSheetId="11" hidden="1">{"'Sheet1'!$L$16"}</definedName>
    <definedName name="__Goi8" localSheetId="1" hidden="1">{"'Sheet1'!$L$16"}</definedName>
    <definedName name="__Goi8" localSheetId="15" hidden="1">{"'Sheet1'!$L$16"}</definedName>
    <definedName name="__Goi8" localSheetId="6" hidden="1">{"'Sheet1'!$L$16"}</definedName>
    <definedName name="__Goi8" localSheetId="2" hidden="1">{"'Sheet1'!$L$16"}</definedName>
    <definedName name="__Goi8" hidden="1">{"'Sheet1'!$L$16"}</definedName>
    <definedName name="__h1" localSheetId="11" hidden="1">{"'Sheet1'!$L$16"}</definedName>
    <definedName name="__h1" localSheetId="1" hidden="1">{"'Sheet1'!$L$16"}</definedName>
    <definedName name="__h1" localSheetId="15" hidden="1">{"'Sheet1'!$L$16"}</definedName>
    <definedName name="__h1" localSheetId="6" hidden="1">{"'Sheet1'!$L$16"}</definedName>
    <definedName name="__h1" localSheetId="2" hidden="1">{"'Sheet1'!$L$16"}</definedName>
    <definedName name="__h1" hidden="1">{"'Sheet1'!$L$16"}</definedName>
    <definedName name="__hh1219" localSheetId="11" hidden="1">{"'Sheet1'!$L$16"}</definedName>
    <definedName name="__hh1219" localSheetId="1" hidden="1">{"'Sheet1'!$L$16"}</definedName>
    <definedName name="__hh1219" localSheetId="15" hidden="1">{"'Sheet1'!$L$16"}</definedName>
    <definedName name="__hh1219" localSheetId="2" hidden="1">{"'Sheet1'!$L$16"}</definedName>
    <definedName name="__hh1219" hidden="1">{"'Sheet1'!$L$16"}</definedName>
    <definedName name="__ht10" localSheetId="11" hidden="1">{"'Sheet1'!$L$16"}</definedName>
    <definedName name="__ht10" localSheetId="1" hidden="1">{"'Sheet1'!$L$16"}</definedName>
    <definedName name="__ht10" localSheetId="15" hidden="1">{"'Sheet1'!$L$16"}</definedName>
    <definedName name="__ht10" localSheetId="2" hidden="1">{"'Sheet1'!$L$16"}</definedName>
    <definedName name="__ht10" hidden="1">{"'Sheet1'!$L$16"}</definedName>
    <definedName name="__hu1" localSheetId="11" hidden="1">{"'Sheet1'!$L$16"}</definedName>
    <definedName name="__hu1" localSheetId="1" hidden="1">{"'Sheet1'!$L$16"}</definedName>
    <definedName name="__hu1" localSheetId="15" hidden="1">{"'Sheet1'!$L$16"}</definedName>
    <definedName name="__hu1" localSheetId="6" hidden="1">{"'Sheet1'!$L$16"}</definedName>
    <definedName name="__hu1" localSheetId="2" hidden="1">{"'Sheet1'!$L$16"}</definedName>
    <definedName name="__hu1" hidden="1">{"'Sheet1'!$L$16"}</definedName>
    <definedName name="__hu2" localSheetId="11" hidden="1">{"'Sheet1'!$L$16"}</definedName>
    <definedName name="__hu2" localSheetId="1" hidden="1">{"'Sheet1'!$L$16"}</definedName>
    <definedName name="__hu2" localSheetId="15" hidden="1">{"'Sheet1'!$L$16"}</definedName>
    <definedName name="__hu2" localSheetId="6" hidden="1">{"'Sheet1'!$L$16"}</definedName>
    <definedName name="__hu2" localSheetId="2" hidden="1">{"'Sheet1'!$L$16"}</definedName>
    <definedName name="__hu2" hidden="1">{"'Sheet1'!$L$16"}</definedName>
    <definedName name="__hu5" localSheetId="11" hidden="1">{"'Sheet1'!$L$16"}</definedName>
    <definedName name="__hu5" localSheetId="1" hidden="1">{"'Sheet1'!$L$16"}</definedName>
    <definedName name="__hu5" localSheetId="15" hidden="1">{"'Sheet1'!$L$16"}</definedName>
    <definedName name="__hu5" localSheetId="6" hidden="1">{"'Sheet1'!$L$16"}</definedName>
    <definedName name="__hu5" localSheetId="2" hidden="1">{"'Sheet1'!$L$16"}</definedName>
    <definedName name="__hu5" hidden="1">{"'Sheet1'!$L$16"}</definedName>
    <definedName name="__hu6" localSheetId="11" hidden="1">{"'Sheet1'!$L$16"}</definedName>
    <definedName name="__hu6" localSheetId="1" hidden="1">{"'Sheet1'!$L$16"}</definedName>
    <definedName name="__hu6" localSheetId="15" hidden="1">{"'Sheet1'!$L$16"}</definedName>
    <definedName name="__hu6" localSheetId="6" hidden="1">{"'Sheet1'!$L$16"}</definedName>
    <definedName name="__hu6" localSheetId="2" hidden="1">{"'Sheet1'!$L$16"}</definedName>
    <definedName name="__hu6" hidden="1">{"'Sheet1'!$L$16"}</definedName>
    <definedName name="__hu7" localSheetId="11" hidden="1">{"'Sheet1'!$L$16"}</definedName>
    <definedName name="__hu7" localSheetId="1" hidden="1">{"'Sheet1'!$L$16"}</definedName>
    <definedName name="__hu7" localSheetId="15" hidden="1">{"'Sheet1'!$L$16"}</definedName>
    <definedName name="__hu7" localSheetId="2" hidden="1">{"'Sheet1'!$L$16"}</definedName>
    <definedName name="__hu7" hidden="1">{"'Sheet1'!$L$16"}</definedName>
    <definedName name="__huy1" localSheetId="11" hidden="1">{"'Sheet1'!$L$16"}</definedName>
    <definedName name="__huy1" localSheetId="1" hidden="1">{"'Sheet1'!$L$16"}</definedName>
    <definedName name="__huy1" localSheetId="15" hidden="1">{"'Sheet1'!$L$16"}</definedName>
    <definedName name="__huy1" localSheetId="6" hidden="1">{"'Sheet1'!$L$16"}</definedName>
    <definedName name="__huy1" localSheetId="2" hidden="1">{"'Sheet1'!$L$16"}</definedName>
    <definedName name="__huy1" hidden="1">{"'Sheet1'!$L$16"}</definedName>
    <definedName name="__huy2" localSheetId="11" hidden="1">{"'Sheet1'!$L$16"}</definedName>
    <definedName name="__huy2" localSheetId="1" hidden="1">{"'Sheet1'!$L$16"}</definedName>
    <definedName name="__huy2" localSheetId="15" hidden="1">{"'Sheet1'!$L$16"}</definedName>
    <definedName name="__huy2" localSheetId="6" hidden="1">{"'Sheet1'!$L$16"}</definedName>
    <definedName name="__huy2" localSheetId="2" hidden="1">{"'Sheet1'!$L$16"}</definedName>
    <definedName name="__huy2" hidden="1">{"'Sheet1'!$L$16"}</definedName>
    <definedName name="__IntlFixup" hidden="1">TRUE</definedName>
    <definedName name="__K146" localSheetId="11" hidden="1">{"'Sheet1'!$L$16"}</definedName>
    <definedName name="__K146" localSheetId="1" hidden="1">{"'Sheet1'!$L$16"}</definedName>
    <definedName name="__K146" localSheetId="15" hidden="1">{"'Sheet1'!$L$16"}</definedName>
    <definedName name="__K146" localSheetId="2" hidden="1">{"'Sheet1'!$L$16"}</definedName>
    <definedName name="__K146" hidden="1">{"'Sheet1'!$L$16"}</definedName>
    <definedName name="__key2" localSheetId="6" hidden="1">#REF!</definedName>
    <definedName name="__key2" hidden="1">#REF!</definedName>
    <definedName name="__lan1" localSheetId="11" hidden="1">{#N/A,#N/A,TRUE,"BT M200 da 10x20"}</definedName>
    <definedName name="__lan1" localSheetId="1" hidden="1">{#N/A,#N/A,TRUE,"BT M200 da 10x20"}</definedName>
    <definedName name="__lan1" localSheetId="15" hidden="1">{#N/A,#N/A,TRUE,"BT M200 da 10x20"}</definedName>
    <definedName name="__lan1" localSheetId="6" hidden="1">{#N/A,#N/A,TRUE,"BT M200 da 10x20"}</definedName>
    <definedName name="__lan1" localSheetId="2" hidden="1">{#N/A,#N/A,TRUE,"BT M200 da 10x20"}</definedName>
    <definedName name="__lan1" hidden="1">{#N/A,#N/A,TRUE,"BT M200 da 10x20"}</definedName>
    <definedName name="__LAN3" localSheetId="11" hidden="1">{"'Sheet1'!$L$16"}</definedName>
    <definedName name="__LAN3" localSheetId="1" hidden="1">{"'Sheet1'!$L$16"}</definedName>
    <definedName name="__LAN3" localSheetId="15" hidden="1">{"'Sheet1'!$L$16"}</definedName>
    <definedName name="__LAN3" localSheetId="2" hidden="1">{"'Sheet1'!$L$16"}</definedName>
    <definedName name="__LAN3" hidden="1">{"'Sheet1'!$L$16"}</definedName>
    <definedName name="__ld2" localSheetId="11" hidden="1">{"'Sheet1'!$L$16"}</definedName>
    <definedName name="__ld2" localSheetId="1" hidden="1">{"'Sheet1'!$L$16"}</definedName>
    <definedName name="__ld2" localSheetId="15" hidden="1">{"'Sheet1'!$L$16"}</definedName>
    <definedName name="__ld2" localSheetId="2" hidden="1">{"'Sheet1'!$L$16"}</definedName>
    <definedName name="__ld2" hidden="1">{"'Sheet1'!$L$16"}</definedName>
    <definedName name="__lop111" localSheetId="11" hidden="1">{#N/A,#N/A,FALSE,"特殊室（ＢＱ表）"}</definedName>
    <definedName name="__lop111" localSheetId="1" hidden="1">{#N/A,#N/A,FALSE,"特殊室（ＢＱ表）"}</definedName>
    <definedName name="__lop111" localSheetId="15" hidden="1">{#N/A,#N/A,FALSE,"特殊室（ＢＱ表）"}</definedName>
    <definedName name="__lop111" localSheetId="2" hidden="1">{#N/A,#N/A,FALSE,"特殊室（ＢＱ表）"}</definedName>
    <definedName name="__lop111" hidden="1">{#N/A,#N/A,FALSE,"特殊室（ＢＱ表）"}</definedName>
    <definedName name="__M2" localSheetId="11" hidden="1">{"'Sheet1'!$L$16"}</definedName>
    <definedName name="__M2" localSheetId="1" hidden="1">{"'Sheet1'!$L$16"}</definedName>
    <definedName name="__M2" localSheetId="15" hidden="1">{"'Sheet1'!$L$16"}</definedName>
    <definedName name="__M2" localSheetId="2" hidden="1">{"'Sheet1'!$L$16"}</definedName>
    <definedName name="__M2" hidden="1">{"'Sheet1'!$L$16"}</definedName>
    <definedName name="__m4" localSheetId="11" hidden="1">{"'Sheet1'!$L$16"}</definedName>
    <definedName name="__m4" localSheetId="1" hidden="1">{"'Sheet1'!$L$16"}</definedName>
    <definedName name="__m4" localSheetId="15" hidden="1">{"'Sheet1'!$L$16"}</definedName>
    <definedName name="__m4" localSheetId="2" hidden="1">{"'Sheet1'!$L$16"}</definedName>
    <definedName name="__m4" hidden="1">{"'Sheet1'!$L$16"}</definedName>
    <definedName name="__MCC3" localSheetId="11" hidden="1">{#N/A,#N/A,FALSE,"CCTV"}</definedName>
    <definedName name="__MCC3" localSheetId="1" hidden="1">{#N/A,#N/A,FALSE,"CCTV"}</definedName>
    <definedName name="__MCC3" localSheetId="15" hidden="1">{#N/A,#N/A,FALSE,"CCTV"}</definedName>
    <definedName name="__MCC3" localSheetId="6" hidden="1">{#N/A,#N/A,FALSE,"CCTV"}</definedName>
    <definedName name="__MCC3" localSheetId="2" hidden="1">{#N/A,#N/A,FALSE,"CCTV"}</definedName>
    <definedName name="__MCC3" hidden="1">{#N/A,#N/A,FALSE,"CCTV"}</definedName>
    <definedName name="__moi2" localSheetId="11" hidden="1">{"'Sheet1'!$L$16"}</definedName>
    <definedName name="__moi2" localSheetId="1" hidden="1">{"'Sheet1'!$L$16"}</definedName>
    <definedName name="__moi2" localSheetId="15" hidden="1">{"'Sheet1'!$L$16"}</definedName>
    <definedName name="__moi2" localSheetId="2" hidden="1">{"'Sheet1'!$L$16"}</definedName>
    <definedName name="__moi2" hidden="1">{"'Sheet1'!$L$16"}</definedName>
    <definedName name="__n23" localSheetId="11" hidden="1">{"'Sheet1'!$L$16"}</definedName>
    <definedName name="__n23" localSheetId="1" hidden="1">{"'Sheet1'!$L$16"}</definedName>
    <definedName name="__n23" localSheetId="15" hidden="1">{"'Sheet1'!$L$16"}</definedName>
    <definedName name="__n23" localSheetId="2" hidden="1">{"'Sheet1'!$L$16"}</definedName>
    <definedName name="__n23" hidden="1">{"'Sheet1'!$L$16"}</definedName>
    <definedName name="__NK5" localSheetId="11" hidden="1">{"'Sheet1'!$L$16"}</definedName>
    <definedName name="__NK5" localSheetId="1" hidden="1">{"'Sheet1'!$L$16"}</definedName>
    <definedName name="__NK5" localSheetId="15" hidden="1">{"'Sheet1'!$L$16"}</definedName>
    <definedName name="__NK5" localSheetId="2" hidden="1">{"'Sheet1'!$L$16"}</definedName>
    <definedName name="__NK5" hidden="1">{"'Sheet1'!$L$16"}</definedName>
    <definedName name="__nso1" localSheetId="11" hidden="1">{"'Sheet1'!$L$16"}</definedName>
    <definedName name="__nso1" localSheetId="1" hidden="1">{"'Sheet1'!$L$16"}</definedName>
    <definedName name="__nso1" localSheetId="15" hidden="1">{"'Sheet1'!$L$16"}</definedName>
    <definedName name="__nso1" localSheetId="6" hidden="1">{"'Sheet1'!$L$16"}</definedName>
    <definedName name="__nso1" localSheetId="2" hidden="1">{"'Sheet1'!$L$16"}</definedName>
    <definedName name="__nso1" hidden="1">{"'Sheet1'!$L$16"}</definedName>
    <definedName name="__NSO2" localSheetId="11" hidden="1">{"'Sheet1'!$L$16"}</definedName>
    <definedName name="__NSO2" localSheetId="1" hidden="1">{"'Sheet1'!$L$16"}</definedName>
    <definedName name="__NSO2" localSheetId="15" hidden="1">{"'Sheet1'!$L$16"}</definedName>
    <definedName name="__NSO2" localSheetId="6" hidden="1">{"'Sheet1'!$L$16"}</definedName>
    <definedName name="__NSO2" localSheetId="2" hidden="1">{"'Sheet1'!$L$16"}</definedName>
    <definedName name="__NSO2" hidden="1">{"'Sheet1'!$L$16"}</definedName>
    <definedName name="__P3" localSheetId="11" hidden="1">{#N/A,#N/A,FALSE,"特殊室（ＢＱ表）"}</definedName>
    <definedName name="__P3" localSheetId="1" hidden="1">{#N/A,#N/A,FALSE,"特殊室（ＢＱ表）"}</definedName>
    <definedName name="__P3" localSheetId="15" hidden="1">{#N/A,#N/A,FALSE,"特殊室（ＢＱ表）"}</definedName>
    <definedName name="__P3" localSheetId="6" hidden="1">{#N/A,#N/A,FALSE,"特殊室（ＢＱ表）"}</definedName>
    <definedName name="__P3" localSheetId="2" hidden="1">{#N/A,#N/A,FALSE,"特殊室（ＢＱ表）"}</definedName>
    <definedName name="__P3" hidden="1">{#N/A,#N/A,FALSE,"特殊室（ＢＱ表）"}</definedName>
    <definedName name="__PA3" localSheetId="11" hidden="1">{"'Sheet1'!$L$16"}</definedName>
    <definedName name="__PA3" localSheetId="1" hidden="1">{"'Sheet1'!$L$16"}</definedName>
    <definedName name="__PA3" localSheetId="15" hidden="1">{"'Sheet1'!$L$16"}</definedName>
    <definedName name="__PA3" localSheetId="6" hidden="1">{"'Sheet1'!$L$16"}</definedName>
    <definedName name="__PA3" localSheetId="2" hidden="1">{"'Sheet1'!$L$16"}</definedName>
    <definedName name="__PA3" hidden="1">{"'Sheet1'!$L$16"}</definedName>
    <definedName name="__pa4" localSheetId="11" hidden="1">{"'Sheet1'!$L$16"}</definedName>
    <definedName name="__pa4" localSheetId="1" hidden="1">{"'Sheet1'!$L$16"}</definedName>
    <definedName name="__pa4" localSheetId="15" hidden="1">{"'Sheet1'!$L$16"}</definedName>
    <definedName name="__pa4" localSheetId="2" hidden="1">{"'Sheet1'!$L$16"}</definedName>
    <definedName name="__pa4" hidden="1">{"'Sheet1'!$L$16"}</definedName>
    <definedName name="__PK2" localSheetId="11" hidden="1">{"'장비'!$A$3:$M$12"}</definedName>
    <definedName name="__PK2" localSheetId="1" hidden="1">{"'장비'!$A$3:$M$12"}</definedName>
    <definedName name="__PK2" localSheetId="15" hidden="1">{"'장비'!$A$3:$M$12"}</definedName>
    <definedName name="__PK2" localSheetId="2" hidden="1">{"'장비'!$A$3:$M$12"}</definedName>
    <definedName name="__PK2" hidden="1">{"'장비'!$A$3:$M$12"}</definedName>
    <definedName name="__PKG3" localSheetId="11" hidden="1">{"'장비'!$A$3:$M$12"}</definedName>
    <definedName name="__PKG3" localSheetId="1" hidden="1">{"'장비'!$A$3:$M$12"}</definedName>
    <definedName name="__PKG3" localSheetId="15" hidden="1">{"'장비'!$A$3:$M$12"}</definedName>
    <definedName name="__PKG3" localSheetId="2" hidden="1">{"'장비'!$A$3:$M$12"}</definedName>
    <definedName name="__PKG3" hidden="1">{"'장비'!$A$3:$M$12"}</definedName>
    <definedName name="__PPP3" localSheetId="11" hidden="1">{#N/A,#N/A,FALSE,"特殊室（ＢＱ表）"}</definedName>
    <definedName name="__PPP3" localSheetId="1" hidden="1">{#N/A,#N/A,FALSE,"特殊室（ＢＱ表）"}</definedName>
    <definedName name="__PPP3" localSheetId="15" hidden="1">{#N/A,#N/A,FALSE,"特殊室（ＢＱ表）"}</definedName>
    <definedName name="__PPP3" localSheetId="6" hidden="1">{#N/A,#N/A,FALSE,"特殊室（ＢＱ表）"}</definedName>
    <definedName name="__PPP3" localSheetId="2" hidden="1">{#N/A,#N/A,FALSE,"特殊室（ＢＱ表）"}</definedName>
    <definedName name="__PPP3" hidden="1">{#N/A,#N/A,FALSE,"特殊室（ＢＱ表）"}</definedName>
    <definedName name="__PPP33" localSheetId="11" hidden="1">{#N/A,#N/A,FALSE,"特殊室（ＢＱ表）"}</definedName>
    <definedName name="__PPP33" localSheetId="1" hidden="1">{#N/A,#N/A,FALSE,"特殊室（ＢＱ表）"}</definedName>
    <definedName name="__PPP33" localSheetId="15" hidden="1">{#N/A,#N/A,FALSE,"特殊室（ＢＱ表）"}</definedName>
    <definedName name="__PPP33" localSheetId="6" hidden="1">{#N/A,#N/A,FALSE,"特殊室（ＢＱ表）"}</definedName>
    <definedName name="__PPP33" localSheetId="2" hidden="1">{#N/A,#N/A,FALSE,"特殊室（ＢＱ表）"}</definedName>
    <definedName name="__PPP33" hidden="1">{#N/A,#N/A,FALSE,"特殊室（ＢＱ表）"}</definedName>
    <definedName name="__ppp34" localSheetId="11" hidden="1">{#N/A,#N/A,FALSE,"特殊室（ＢＱ表）"}</definedName>
    <definedName name="__ppp34" localSheetId="1" hidden="1">{#N/A,#N/A,FALSE,"特殊室（ＢＱ表）"}</definedName>
    <definedName name="__ppp34" localSheetId="15" hidden="1">{#N/A,#N/A,FALSE,"特殊室（ＢＱ表）"}</definedName>
    <definedName name="__ppp34" localSheetId="6" hidden="1">{#N/A,#N/A,FALSE,"特殊室（ＢＱ表）"}</definedName>
    <definedName name="__ppp34" localSheetId="2" hidden="1">{#N/A,#N/A,FALSE,"特殊室（ＢＱ表）"}</definedName>
    <definedName name="__ppp34" hidden="1">{#N/A,#N/A,FALSE,"特殊室（ＢＱ表）"}</definedName>
    <definedName name="__ppp3444" localSheetId="11" hidden="1">{#N/A,#N/A,FALSE,"特殊室（ＢＱ表）"}</definedName>
    <definedName name="__ppp3444" localSheetId="1" hidden="1">{#N/A,#N/A,FALSE,"特殊室（ＢＱ表）"}</definedName>
    <definedName name="__ppp3444" localSheetId="15" hidden="1">{#N/A,#N/A,FALSE,"特殊室（ＢＱ表）"}</definedName>
    <definedName name="__ppp3444" localSheetId="6" hidden="1">{#N/A,#N/A,FALSE,"特殊室（ＢＱ表）"}</definedName>
    <definedName name="__ppp3444" localSheetId="2" hidden="1">{#N/A,#N/A,FALSE,"特殊室（ＢＱ表）"}</definedName>
    <definedName name="__ppp3444" hidden="1">{#N/A,#N/A,FALSE,"特殊室（ＢＱ表）"}</definedName>
    <definedName name="__q45" localSheetId="11" hidden="1">{"'용역비'!$A$4:$C$8"}</definedName>
    <definedName name="__q45" localSheetId="1" hidden="1">{"'용역비'!$A$4:$C$8"}</definedName>
    <definedName name="__q45" localSheetId="15" hidden="1">{"'용역비'!$A$4:$C$8"}</definedName>
    <definedName name="__q45" localSheetId="2" hidden="1">{"'용역비'!$A$4:$C$8"}</definedName>
    <definedName name="__q45" hidden="1">{"'용역비'!$A$4:$C$8"}</definedName>
    <definedName name="__qqq222" localSheetId="11" hidden="1">{"'장비'!$A$3:$M$12"}</definedName>
    <definedName name="__qqq222" localSheetId="1" hidden="1">{"'장비'!$A$3:$M$12"}</definedName>
    <definedName name="__qqq222" localSheetId="15" hidden="1">{"'장비'!$A$3:$M$12"}</definedName>
    <definedName name="__qqq222" localSheetId="2" hidden="1">{"'장비'!$A$3:$M$12"}</definedName>
    <definedName name="__qqq222" hidden="1">{"'장비'!$A$3:$M$12"}</definedName>
    <definedName name="__SCL4" localSheetId="11" hidden="1">{"'Sheet1'!$L$16"}</definedName>
    <definedName name="__SCL4" localSheetId="1" hidden="1">{"'Sheet1'!$L$16"}</definedName>
    <definedName name="__SCL4" localSheetId="15" hidden="1">{"'Sheet1'!$L$16"}</definedName>
    <definedName name="__SCL4" localSheetId="6" hidden="1">{"'Sheet1'!$L$16"}</definedName>
    <definedName name="__SCL4" localSheetId="2" hidden="1">{"'Sheet1'!$L$16"}</definedName>
    <definedName name="__SCL4" hidden="1">{"'Sheet1'!$L$16"}</definedName>
    <definedName name="__sd1" localSheetId="11" hidden="1">{"'Sheet1'!$L$16"}</definedName>
    <definedName name="__sd1" localSheetId="1" hidden="1">{"'Sheet1'!$L$16"}</definedName>
    <definedName name="__sd1" localSheetId="15" hidden="1">{"'Sheet1'!$L$16"}</definedName>
    <definedName name="__sd1" localSheetId="2" hidden="1">{"'Sheet1'!$L$16"}</definedName>
    <definedName name="__sd1" hidden="1">{"'Sheet1'!$L$16"}</definedName>
    <definedName name="__sd2" localSheetId="11" hidden="1">{"'Sheet1'!$L$16"}</definedName>
    <definedName name="__sd2" localSheetId="1" hidden="1">{"'Sheet1'!$L$16"}</definedName>
    <definedName name="__sd2" localSheetId="15" hidden="1">{"'Sheet1'!$L$16"}</definedName>
    <definedName name="__sd2" localSheetId="2" hidden="1">{"'Sheet1'!$L$16"}</definedName>
    <definedName name="__sd2" hidden="1">{"'Sheet1'!$L$16"}</definedName>
    <definedName name="__T1" localSheetId="11" hidden="1">{#N/A,#N/A,FALSE,"Chi tiÆt"}</definedName>
    <definedName name="__T1" localSheetId="1" hidden="1">{#N/A,#N/A,FALSE,"Chi tiÆt"}</definedName>
    <definedName name="__T1" localSheetId="15" hidden="1">{#N/A,#N/A,FALSE,"Chi tiÆt"}</definedName>
    <definedName name="__T1" localSheetId="2" hidden="1">{#N/A,#N/A,FALSE,"Chi tiÆt"}</definedName>
    <definedName name="__T1" hidden="1">{#N/A,#N/A,FALSE,"Chi tiÆt"}</definedName>
    <definedName name="__T10" localSheetId="11" hidden="1">{"'Sheet1'!$L$16"}</definedName>
    <definedName name="__T10" localSheetId="1" hidden="1">{"'Sheet1'!$L$16"}</definedName>
    <definedName name="__T10" localSheetId="15" hidden="1">{"'Sheet1'!$L$16"}</definedName>
    <definedName name="__T10" localSheetId="2" hidden="1">{"'Sheet1'!$L$16"}</definedName>
    <definedName name="__T10" hidden="1">{"'Sheet1'!$L$16"}</definedName>
    <definedName name="__T145" localSheetId="11" hidden="1">{#N/A,#N/A,FALSE,"Chi tiÆt"}</definedName>
    <definedName name="__T145" localSheetId="1" hidden="1">{#N/A,#N/A,FALSE,"Chi tiÆt"}</definedName>
    <definedName name="__T145" localSheetId="15" hidden="1">{#N/A,#N/A,FALSE,"Chi tiÆt"}</definedName>
    <definedName name="__T145" localSheetId="2" hidden="1">{#N/A,#N/A,FALSE,"Chi tiÆt"}</definedName>
    <definedName name="__T145" hidden="1">{#N/A,#N/A,FALSE,"Chi tiÆt"}</definedName>
    <definedName name="__T2" localSheetId="11" hidden="1">{"'Sheet1'!$L$16"}</definedName>
    <definedName name="__T2" localSheetId="1" hidden="1">{"'Sheet1'!$L$16"}</definedName>
    <definedName name="__T2" localSheetId="15" hidden="1">{"'Sheet1'!$L$16"}</definedName>
    <definedName name="__T2" localSheetId="2" hidden="1">{"'Sheet1'!$L$16"}</definedName>
    <definedName name="__T2" hidden="1">{"'Sheet1'!$L$16"}</definedName>
    <definedName name="__T3" localSheetId="11" hidden="1">{"'Sheet1'!$L$16"}</definedName>
    <definedName name="__T3" localSheetId="1" hidden="1">{"'Sheet1'!$L$16"}</definedName>
    <definedName name="__T3" localSheetId="15" hidden="1">{"'Sheet1'!$L$16"}</definedName>
    <definedName name="__T3" localSheetId="6" hidden="1">{"'Sheet1'!$L$16"}</definedName>
    <definedName name="__T3" localSheetId="2" hidden="1">{"'Sheet1'!$L$16"}</definedName>
    <definedName name="__T3" hidden="1">{"'Sheet1'!$L$16"}</definedName>
    <definedName name="__T4" localSheetId="11" hidden="1">{"'Sheet1'!$L$16"}</definedName>
    <definedName name="__T4" localSheetId="1" hidden="1">{"'Sheet1'!$L$16"}</definedName>
    <definedName name="__T4" localSheetId="15" hidden="1">{"'Sheet1'!$L$16"}</definedName>
    <definedName name="__T4" localSheetId="2" hidden="1">{"'Sheet1'!$L$16"}</definedName>
    <definedName name="__T4" hidden="1">{"'Sheet1'!$L$16"}</definedName>
    <definedName name="__T8" localSheetId="11" hidden="1">{"'Sheet1'!$L$16"}</definedName>
    <definedName name="__T8" localSheetId="1" hidden="1">{"'Sheet1'!$L$16"}</definedName>
    <definedName name="__T8" localSheetId="15" hidden="1">{"'Sheet1'!$L$16"}</definedName>
    <definedName name="__T8" localSheetId="2" hidden="1">{"'Sheet1'!$L$16"}</definedName>
    <definedName name="__T8" hidden="1">{"'Sheet1'!$L$16"}</definedName>
    <definedName name="__t9" localSheetId="11" hidden="1">{"'Sheet1'!$L$16"}</definedName>
    <definedName name="__t9" localSheetId="1" hidden="1">{"'Sheet1'!$L$16"}</definedName>
    <definedName name="__t9" localSheetId="15" hidden="1">{"'Sheet1'!$L$16"}</definedName>
    <definedName name="__t9" localSheetId="2" hidden="1">{"'Sheet1'!$L$16"}</definedName>
    <definedName name="__t9" hidden="1">{"'Sheet1'!$L$16"}</definedName>
    <definedName name="__TH1" localSheetId="11" hidden="1">{"'Sheet1'!$L$16"}</definedName>
    <definedName name="__TH1" localSheetId="1" hidden="1">{"'Sheet1'!$L$16"}</definedName>
    <definedName name="__TH1" localSheetId="15" hidden="1">{"'Sheet1'!$L$16"}</definedName>
    <definedName name="__TH1" localSheetId="2" hidden="1">{"'Sheet1'!$L$16"}</definedName>
    <definedName name="__TH1" hidden="1">{"'Sheet1'!$L$16"}</definedName>
    <definedName name="__THT11" localSheetId="11" hidden="1">{"'Sheet1'!$L$16"}</definedName>
    <definedName name="__THT11" localSheetId="1" hidden="1">{"'Sheet1'!$L$16"}</definedName>
    <definedName name="__THT11" localSheetId="15" hidden="1">{"'Sheet1'!$L$16"}</definedName>
    <definedName name="__THT11" localSheetId="2" hidden="1">{"'Sheet1'!$L$16"}</definedName>
    <definedName name="__THT11" hidden="1">{"'Sheet1'!$L$16"}</definedName>
    <definedName name="__TM2" localSheetId="11" hidden="1">{"'Sheet1'!$L$16"}</definedName>
    <definedName name="__TM2" localSheetId="1" hidden="1">{"'Sheet1'!$L$16"}</definedName>
    <definedName name="__TM2" localSheetId="15" hidden="1">{"'Sheet1'!$L$16"}</definedName>
    <definedName name="__TM2" localSheetId="2" hidden="1">{"'Sheet1'!$L$16"}</definedName>
    <definedName name="__TM2" hidden="1">{"'Sheet1'!$L$16"}</definedName>
    <definedName name="__tt3" localSheetId="11" hidden="1">{"'Sheet1'!$L$16"}</definedName>
    <definedName name="__tt3" localSheetId="1" hidden="1">{"'Sheet1'!$L$16"}</definedName>
    <definedName name="__tt3" localSheetId="15" hidden="1">{"'Sheet1'!$L$16"}</definedName>
    <definedName name="__tt3" localSheetId="2" hidden="1">{"'Sheet1'!$L$16"}</definedName>
    <definedName name="__tt3" hidden="1">{"'Sheet1'!$L$16"}</definedName>
    <definedName name="__ttt1" localSheetId="11" hidden="1">{"'Sheet1'!$L$16"}</definedName>
    <definedName name="__ttt1" localSheetId="1" hidden="1">{"'Sheet1'!$L$16"}</definedName>
    <definedName name="__ttt1" localSheetId="15" hidden="1">{"'Sheet1'!$L$16"}</definedName>
    <definedName name="__ttt1" localSheetId="6" hidden="1">{"'Sheet1'!$L$16"}</definedName>
    <definedName name="__ttt1" localSheetId="2" hidden="1">{"'Sheet1'!$L$16"}</definedName>
    <definedName name="__ttt1" hidden="1">{"'Sheet1'!$L$16"}</definedName>
    <definedName name="__tu4" localSheetId="11" hidden="1">{"'Sheet1'!$L$16"}</definedName>
    <definedName name="__tu4" localSheetId="1" hidden="1">{"'Sheet1'!$L$16"}</definedName>
    <definedName name="__tu4" localSheetId="15" hidden="1">{"'Sheet1'!$L$16"}</definedName>
    <definedName name="__tu4" localSheetId="2" hidden="1">{"'Sheet1'!$L$16"}</definedName>
    <definedName name="__tu4" hidden="1">{"'Sheet1'!$L$16"}</definedName>
    <definedName name="__TV2" localSheetId="11" hidden="1">{"'Sheet1'!$L$16"}</definedName>
    <definedName name="__TV2" localSheetId="1" hidden="1">{"'Sheet1'!$L$16"}</definedName>
    <definedName name="__TV2" localSheetId="15" hidden="1">{"'Sheet1'!$L$16"}</definedName>
    <definedName name="__TV2" localSheetId="2" hidden="1">{"'Sheet1'!$L$16"}</definedName>
    <definedName name="__TV2" hidden="1">{"'Sheet1'!$L$16"}</definedName>
    <definedName name="__VE32" localSheetId="11" hidden="1">{#N/A,#N/A,TRUE,"Str.";#N/A,#N/A,TRUE,"Steel &amp; Roof";#N/A,#N/A,TRUE,"Arc.";#N/A,#N/A,TRUE,"Preliminary";#N/A,#N/A,TRUE,"Sum_Prelim"}</definedName>
    <definedName name="__VE32" localSheetId="1" hidden="1">{#N/A,#N/A,TRUE,"Str.";#N/A,#N/A,TRUE,"Steel &amp; Roof";#N/A,#N/A,TRUE,"Arc.";#N/A,#N/A,TRUE,"Preliminary";#N/A,#N/A,TRUE,"Sum_Prelim"}</definedName>
    <definedName name="__VE32" localSheetId="15" hidden="1">{#N/A,#N/A,TRUE,"Str.";#N/A,#N/A,TRUE,"Steel &amp; Roof";#N/A,#N/A,TRUE,"Arc.";#N/A,#N/A,TRUE,"Preliminary";#N/A,#N/A,TRUE,"Sum_Prelim"}</definedName>
    <definedName name="__VE32" localSheetId="2" hidden="1">{#N/A,#N/A,TRUE,"Str.";#N/A,#N/A,TRUE,"Steel &amp; Roof";#N/A,#N/A,TRUE,"Arc.";#N/A,#N/A,TRUE,"Preliminary";#N/A,#N/A,TRUE,"Sum_Prelim"}</definedName>
    <definedName name="__VE32" hidden="1">{#N/A,#N/A,TRUE,"Str.";#N/A,#N/A,TRUE,"Steel &amp; Roof";#N/A,#N/A,TRUE,"Arc.";#N/A,#N/A,TRUE,"Preliminary";#N/A,#N/A,TRUE,"Sum_Prelim"}</definedName>
    <definedName name="__VLP2" localSheetId="11" hidden="1">{"'Sheet1'!$L$16"}</definedName>
    <definedName name="__VLP2" localSheetId="1" hidden="1">{"'Sheet1'!$L$16"}</definedName>
    <definedName name="__VLP2" localSheetId="15" hidden="1">{"'Sheet1'!$L$16"}</definedName>
    <definedName name="__VLP2" localSheetId="2" hidden="1">{"'Sheet1'!$L$16"}</definedName>
    <definedName name="__VLP2" hidden="1">{"'Sheet1'!$L$16"}</definedName>
    <definedName name="__VT3" localSheetId="11" hidden="1">{"'Sheet1'!$L$16"}</definedName>
    <definedName name="__VT3" localSheetId="1" hidden="1">{"'Sheet1'!$L$16"}</definedName>
    <definedName name="__VT3" localSheetId="15" hidden="1">{"'Sheet1'!$L$16"}</definedName>
    <definedName name="__VT3" localSheetId="2" hidden="1">{"'Sheet1'!$L$16"}</definedName>
    <definedName name="__VT3" hidden="1">{"'Sheet1'!$L$16"}</definedName>
    <definedName name="__xlfn.BAHTTEXT" hidden="1">#NAME?</definedName>
    <definedName name="__xlfn.IFERROR" hidden="1">#NAME?</definedName>
    <definedName name="_1__123Graph_A????_1" localSheetId="6" hidden="1">#REF!</definedName>
    <definedName name="_1__123Graph_A????_1" hidden="1">#REF!</definedName>
    <definedName name="_1__123Graph_ACHART_1" localSheetId="6" hidden="1">#REF!</definedName>
    <definedName name="_1__123Graph_ACHART_1" hidden="1">#REF!</definedName>
    <definedName name="_1__123Graph_ACHART_1A" localSheetId="15" hidden="1">#REF!</definedName>
    <definedName name="_1__123Graph_ACHART_1A" localSheetId="6" hidden="1">'[8]입찰내역 발주처 양식'!#REF!</definedName>
    <definedName name="_1__123Graph_ACHART_1A" hidden="1">'[8]입찰내역 발주처 양식'!#REF!</definedName>
    <definedName name="_1__123Graph_Aｸﾞﾗﾌ_1" localSheetId="15" hidden="1">#REF!</definedName>
    <definedName name="_1__123Graph_Aｸﾞﾗﾌ_1" localSheetId="6" hidden="1">#REF!</definedName>
    <definedName name="_1__123Graph_Aｸﾞﾗﾌ_1" hidden="1">#REF!</definedName>
    <definedName name="_1_0_F" localSheetId="15" hidden="1">#REF!</definedName>
    <definedName name="_1_0_F" localSheetId="6" hidden="1">[9]노임단가!#REF!</definedName>
    <definedName name="_1_0_F" hidden="1">[9]노임단가!#REF!</definedName>
    <definedName name="_1_0ten_" localSheetId="15" hidden="1">#REF!</definedName>
    <definedName name="_1_0ten_" localSheetId="6" hidden="1">#REF!</definedName>
    <definedName name="_1_0ten_" hidden="1">#REF!</definedName>
    <definedName name="_10__123Graph_ACHART_2" localSheetId="15" hidden="1">#REF!</definedName>
    <definedName name="_10__123Graph_ACHART_2" hidden="1">[10]Z!$T$179:$AH$179</definedName>
    <definedName name="_10__123Graph_Aｸﾞﾗﾌ_1" localSheetId="15" hidden="1">#REF!</definedName>
    <definedName name="_10__123Graph_Aｸﾞﾗﾌ_1" localSheetId="6" hidden="1">#REF!</definedName>
    <definedName name="_10__123Graph_Aｸﾞﾗﾌ_1" hidden="1">#REF!</definedName>
    <definedName name="_10__123Graph_Aｸﾞﾗﾌ_2" localSheetId="6" hidden="1">#REF!</definedName>
    <definedName name="_10__123Graph_Aｸﾞﾗﾌ_2" hidden="1">#REF!</definedName>
    <definedName name="_10__123Graph_Aｸﾞﾗﾌ_3" localSheetId="6" hidden="1">#REF!</definedName>
    <definedName name="_10__123Graph_Aｸﾞﾗﾌ_3" hidden="1">#REF!</definedName>
    <definedName name="_10__123Graph_Aｸﾞﾗﾌ_4" localSheetId="6" hidden="1">#REF!</definedName>
    <definedName name="_10__123Graph_Aｸﾞﾗﾌ_4" hidden="1">#REF!</definedName>
    <definedName name="_10__123Graph_Aｸﾞﾗﾌ_5" localSheetId="6" hidden="1">#REF!</definedName>
    <definedName name="_10__123Graph_Aｸﾞﾗﾌ_5" hidden="1">#REF!</definedName>
    <definedName name="_10__123Graph_DCHART_1" localSheetId="15" hidden="1">#REF!</definedName>
    <definedName name="_10__123Graph_DCHART_1" hidden="1">[1]Cash2!$K$16:$K$36</definedName>
    <definedName name="_10__123Graph_Xｸﾞﾗﾌ_1" localSheetId="15" hidden="1">#REF!</definedName>
    <definedName name="_10__123Graph_Xｸﾞﾗﾌ_1" localSheetId="6" hidden="1">#REF!</definedName>
    <definedName name="_10__123Graph_Xｸﾞﾗﾌ_1" hidden="1">#REF!</definedName>
    <definedName name="_10__123Graph_Xｸﾞﾗﾌ_3" localSheetId="6" hidden="1">#REF!</definedName>
    <definedName name="_10__123Graph_Xｸﾞﾗﾌ_3" hidden="1">#REF!</definedName>
    <definedName name="_10__123Graph_Xｸﾞﾗﾌ_5" localSheetId="6" hidden="1">#REF!</definedName>
    <definedName name="_10__123Graph_Xｸﾞﾗﾌ_5" hidden="1">#REF!</definedName>
    <definedName name="_10_0_0_F" localSheetId="15" hidden="1">#REF!</definedName>
    <definedName name="_10_0_0_F" localSheetId="6" hidden="1">[11]실행!#REF!</definedName>
    <definedName name="_10_0_0_F" hidden="1">[11]실행!#REF!</definedName>
    <definedName name="_100__123Graph_Xｸﾞﾗﾌ_3" localSheetId="15" hidden="1">#REF!</definedName>
    <definedName name="_100__123Graph_Xｸﾞﾗﾌ_3" localSheetId="6" hidden="1">#REF!</definedName>
    <definedName name="_100__123Graph_Xｸﾞﾗﾌ_3" hidden="1">#REF!</definedName>
    <definedName name="_103__123Graph_X????_4" localSheetId="6" hidden="1">#REF!</definedName>
    <definedName name="_103__123Graph_X????_4" hidden="1">#REF!</definedName>
    <definedName name="_103__123Graph_Xｸﾞﾗﾌ_5" localSheetId="6" hidden="1">#REF!</definedName>
    <definedName name="_103__123Graph_Xｸﾞﾗﾌ_5" hidden="1">#REF!</definedName>
    <definedName name="_106__123Graph_Xｸﾞﾗﾌ_4" localSheetId="6" hidden="1">#REF!</definedName>
    <definedName name="_106__123Graph_Xｸﾞﾗﾌ_4" hidden="1">#REF!</definedName>
    <definedName name="_108__123Graph_X????_5" localSheetId="6" hidden="1">#REF!</definedName>
    <definedName name="_108__123Graph_X????_5" hidden="1">#REF!</definedName>
    <definedName name="_10q45_" localSheetId="11" hidden="1">{"'용역비'!$A$4:$C$8"}</definedName>
    <definedName name="_10q45_" localSheetId="1" hidden="1">{"'용역비'!$A$4:$C$8"}</definedName>
    <definedName name="_10q45_" localSheetId="15" hidden="1">{"'용역비'!$A$4:$C$8"}</definedName>
    <definedName name="_10q45_" localSheetId="2" hidden="1">{"'용역비'!$A$4:$C$8"}</definedName>
    <definedName name="_10q45_" hidden="1">{"'용역비'!$A$4:$C$8"}</definedName>
    <definedName name="_11__123Graph_Aｸﾞﾗﾌ_3" localSheetId="6" hidden="1">#REF!</definedName>
    <definedName name="_11__123Graph_Aｸﾞﾗﾌ_3" hidden="1">#REF!</definedName>
    <definedName name="_11__123Graph_Aｸﾞﾗﾌ_4" localSheetId="6" hidden="1">#REF!</definedName>
    <definedName name="_11__123Graph_Aｸﾞﾗﾌ_4" hidden="1">#REF!</definedName>
    <definedName name="_11__123Graph_Aｸﾞﾗﾌ_5" localSheetId="6" hidden="1">#REF!</definedName>
    <definedName name="_11__123Graph_Aｸﾞﾗﾌ_5" hidden="1">#REF!</definedName>
    <definedName name="_11__123Graph_BCHART_2" localSheetId="15" hidden="1">#REF!</definedName>
    <definedName name="_11__123Graph_BCHART_2" hidden="1">[10]Z!$T$180:$AH$180</definedName>
    <definedName name="_11__123Graph_X????_1" localSheetId="15" hidden="1">#REF!</definedName>
    <definedName name="_11__123Graph_X????_1" localSheetId="6" hidden="1">#REF!</definedName>
    <definedName name="_11__123Graph_X????_1" hidden="1">#REF!</definedName>
    <definedName name="_11__123Graph_Xｸﾞﾗﾌ_1" localSheetId="6" hidden="1">#REF!</definedName>
    <definedName name="_11__123Graph_Xｸﾞﾗﾌ_1" hidden="1">#REF!</definedName>
    <definedName name="_11__123Graph_Xｸﾞﾗﾌ_2" localSheetId="6" hidden="1">#REF!</definedName>
    <definedName name="_11__123Graph_Xｸﾞﾗﾌ_2" hidden="1">#REF!</definedName>
    <definedName name="_11__123Graph_Xｸﾞﾗﾌ_4" localSheetId="6" hidden="1">#REF!</definedName>
    <definedName name="_11__123Graph_Xｸﾞﾗﾌ_4" hidden="1">#REF!</definedName>
    <definedName name="_112__123Graph_Xｸﾞﾗﾌ_5" localSheetId="6" hidden="1">#REF!</definedName>
    <definedName name="_112__123Graph_Xｸﾞﾗﾌ_5" hidden="1">#REF!</definedName>
    <definedName name="_116__123Graph_Xｸﾞﾗﾌ_1" localSheetId="6" hidden="1">#REF!</definedName>
    <definedName name="_116__123Graph_Xｸﾞﾗﾌ_1" hidden="1">#REF!</definedName>
    <definedName name="_11P3_" localSheetId="11" hidden="1">{#N/A,#N/A,FALSE,"特殊室（ＢＱ表）"}</definedName>
    <definedName name="_11P3_" localSheetId="1" hidden="1">{#N/A,#N/A,FALSE,"特殊室（ＢＱ表）"}</definedName>
    <definedName name="_11P3_" localSheetId="15" hidden="1">{#N/A,#N/A,FALSE,"特殊室（ＢＱ表）"}</definedName>
    <definedName name="_11P3_" localSheetId="2" hidden="1">{#N/A,#N/A,FALSE,"特殊室（ＢＱ表）"}</definedName>
    <definedName name="_11P3_" hidden="1">{#N/A,#N/A,FALSE,"特殊室（ＢＱ表）"}</definedName>
    <definedName name="_12" localSheetId="6" hidden="1">#REF!</definedName>
    <definedName name="_12" hidden="1">#REF!</definedName>
    <definedName name="_12__123Graph_A????_2" localSheetId="6" hidden="1">#REF!</definedName>
    <definedName name="_12__123Graph_A????_2" hidden="1">#REF!</definedName>
    <definedName name="_12__123Graph_Aｸﾞﾗﾌ_1" localSheetId="6" hidden="1">#REF!</definedName>
    <definedName name="_12__123Graph_Aｸﾞﾗﾌ_1" hidden="1">#REF!</definedName>
    <definedName name="_12__123Graph_Aｸﾞﾗﾌ_2" localSheetId="6" hidden="1">#REF!</definedName>
    <definedName name="_12__123Graph_Aｸﾞﾗﾌ_2" hidden="1">#REF!</definedName>
    <definedName name="_12__123Graph_Aｸﾞﾗﾌ_3" localSheetId="6" hidden="1">#REF!</definedName>
    <definedName name="_12__123Graph_Aｸﾞﾗﾌ_3" hidden="1">#REF!</definedName>
    <definedName name="_12__123Graph_Aｸﾞﾗﾌ_4" localSheetId="6" hidden="1">#REF!</definedName>
    <definedName name="_12__123Graph_Aｸﾞﾗﾌ_4" hidden="1">#REF!</definedName>
    <definedName name="_12__123Graph_Aｸﾞﾗﾌ_5" localSheetId="6" hidden="1">#REF!</definedName>
    <definedName name="_12__123Graph_Aｸﾞﾗﾌ_5" hidden="1">#REF!</definedName>
    <definedName name="_12__123Graph_BCHART_1" localSheetId="15" hidden="1">#REF!</definedName>
    <definedName name="_12__123Graph_BCHART_1" hidden="1">'[12]6MONTHS'!$AI$40:$AO$40</definedName>
    <definedName name="_12__123Graph_CCHART_1" localSheetId="15" hidden="1">#REF!</definedName>
    <definedName name="_12__123Graph_CCHART_1" hidden="1">[10]Cash2!$J$16:$J$36</definedName>
    <definedName name="_12__123Graph_X????_2" localSheetId="15" hidden="1">#REF!</definedName>
    <definedName name="_12__123Graph_X????_2" localSheetId="6" hidden="1">#REF!</definedName>
    <definedName name="_12__123Graph_X????_2" hidden="1">#REF!</definedName>
    <definedName name="_12__123Graph_Xｸﾞﾗﾌ_1" localSheetId="6" hidden="1">#REF!</definedName>
    <definedName name="_12__123Graph_Xｸﾞﾗﾌ_1" hidden="1">#REF!</definedName>
    <definedName name="_12__123Graph_Xｸﾞﾗﾌ_2" localSheetId="6" hidden="1">#REF!</definedName>
    <definedName name="_12__123Graph_Xｸﾞﾗﾌ_2" hidden="1">#REF!</definedName>
    <definedName name="_12__123Graph_Xｸﾞﾗﾌ_3" localSheetId="6" hidden="1">#REF!</definedName>
    <definedName name="_12__123Graph_Xｸﾞﾗﾌ_3" hidden="1">#REF!</definedName>
    <definedName name="_12__123Graph_Xｸﾞﾗﾌ_5" localSheetId="6" hidden="1">#REF!</definedName>
    <definedName name="_12__123Graph_Xｸﾞﾗﾌ_5" hidden="1">#REF!</definedName>
    <definedName name="_123" localSheetId="6" hidden="1">#REF!</definedName>
    <definedName name="_123" hidden="1">#REF!</definedName>
    <definedName name="_123Graph_F" localSheetId="15" hidden="1">#REF!</definedName>
    <definedName name="_123Graph_F" localSheetId="6" hidden="1">[13]escon!#REF!</definedName>
    <definedName name="_123Graph_F" hidden="1">[13]escon!#REF!</definedName>
    <definedName name="_124__123Graph_Xｸﾞﾗﾌ_2" localSheetId="15" hidden="1">#REF!</definedName>
    <definedName name="_124__123Graph_Xｸﾞﾗﾌ_2" localSheetId="6" hidden="1">#REF!</definedName>
    <definedName name="_124__123Graph_Xｸﾞﾗﾌ_2" hidden="1">#REF!</definedName>
    <definedName name="_13__123Graph_Aｸﾞﾗﾌ_2" localSheetId="6" hidden="1">#REF!</definedName>
    <definedName name="_13__123Graph_Aｸﾞﾗﾌ_2" hidden="1">#REF!</definedName>
    <definedName name="_13__123Graph_Aｸﾞﾗﾌ_4" localSheetId="6" hidden="1">#REF!</definedName>
    <definedName name="_13__123Graph_Aｸﾞﾗﾌ_4" hidden="1">#REF!</definedName>
    <definedName name="_13__123Graph_Aｸﾞﾗﾌ_5" localSheetId="6" hidden="1">#REF!</definedName>
    <definedName name="_13__123Graph_Aｸﾞﾗﾌ_5" hidden="1">#REF!</definedName>
    <definedName name="_13__123Graph_DCHART_1" localSheetId="15" hidden="1">#REF!</definedName>
    <definedName name="_13__123Graph_DCHART_1" hidden="1">[10]Cash2!$K$16:$K$36</definedName>
    <definedName name="_13__123Graph_X????_3" localSheetId="15" hidden="1">#REF!</definedName>
    <definedName name="_13__123Graph_X????_3" localSheetId="6" hidden="1">#REF!</definedName>
    <definedName name="_13__123Graph_X????_3" hidden="1">#REF!</definedName>
    <definedName name="_13__123Graph_Xｸﾞﾗﾌ_2" localSheetId="6" hidden="1">#REF!</definedName>
    <definedName name="_13__123Graph_Xｸﾞﾗﾌ_2" hidden="1">#REF!</definedName>
    <definedName name="_13__123Graph_Xｸﾞﾗﾌ_3" localSheetId="6" hidden="1">#REF!</definedName>
    <definedName name="_13__123Graph_Xｸﾞﾗﾌ_3" hidden="1">#REF!</definedName>
    <definedName name="_13__123Graph_Xｸﾞﾗﾌ_4" localSheetId="6" hidden="1">#REF!</definedName>
    <definedName name="_13__123Graph_Xｸﾞﾗﾌ_4" hidden="1">#REF!</definedName>
    <definedName name="_132__123Graph_Xｸﾞﾗﾌ_3" localSheetId="6" hidden="1">#REF!</definedName>
    <definedName name="_132__123Graph_Xｸﾞﾗﾌ_3" hidden="1">#REF!</definedName>
    <definedName name="_14__123Graph_Aｸﾞﾗﾌ_3" localSheetId="6" hidden="1">#REF!</definedName>
    <definedName name="_14__123Graph_Aｸﾞﾗﾌ_3" hidden="1">#REF!</definedName>
    <definedName name="_14__123Graph_Aｸﾞﾗﾌ_4" localSheetId="6" hidden="1">#REF!</definedName>
    <definedName name="_14__123Graph_Aｸﾞﾗﾌ_4" hidden="1">#REF!</definedName>
    <definedName name="_14__123Graph_X????_1" localSheetId="6" hidden="1">#REF!</definedName>
    <definedName name="_14__123Graph_X????_1" hidden="1">#REF!</definedName>
    <definedName name="_14__123Graph_X????_4" localSheetId="6" hidden="1">#REF!</definedName>
    <definedName name="_14__123Graph_X????_4" hidden="1">#REF!</definedName>
    <definedName name="_14__123Graph_Xｸﾞﾗﾌ_1" localSheetId="6" hidden="1">#REF!</definedName>
    <definedName name="_14__123Graph_Xｸﾞﾗﾌ_1" hidden="1">#REF!</definedName>
    <definedName name="_14__123Graph_Xｸﾞﾗﾌ_2" localSheetId="6" hidden="1">#REF!</definedName>
    <definedName name="_14__123Graph_Xｸﾞﾗﾌ_2" hidden="1">#REF!</definedName>
    <definedName name="_14__123Graph_Xｸﾞﾗﾌ_3" localSheetId="6" hidden="1">#REF!</definedName>
    <definedName name="_14__123Graph_Xｸﾞﾗﾌ_3" hidden="1">#REF!</definedName>
    <definedName name="_14__123Graph_Xｸﾞﾗﾌ_4" localSheetId="6" hidden="1">#REF!</definedName>
    <definedName name="_14__123Graph_Xｸﾞﾗﾌ_4" hidden="1">#REF!</definedName>
    <definedName name="_14__123Graph_Xｸﾞﾗﾌ_5" localSheetId="6" hidden="1">#REF!</definedName>
    <definedName name="_14__123Graph_Xｸﾞﾗﾌ_5" hidden="1">#REF!</definedName>
    <definedName name="_140__123Graph_Xｸﾞﾗﾌ_4" localSheetId="6" hidden="1">#REF!</definedName>
    <definedName name="_140__123Graph_Xｸﾞﾗﾌ_4" hidden="1">#REF!</definedName>
    <definedName name="_148__123Graph_Xｸﾞﾗﾌ_5" localSheetId="6" hidden="1">#REF!</definedName>
    <definedName name="_148__123Graph_Xｸﾞﾗﾌ_5" hidden="1">#REF!</definedName>
    <definedName name="_15__123Graph_Aｸﾞﾗﾌ_4" localSheetId="6" hidden="1">#REF!</definedName>
    <definedName name="_15__123Graph_Aｸﾞﾗﾌ_4" hidden="1">#REF!</definedName>
    <definedName name="_15__123Graph_X????_2" localSheetId="6" hidden="1">#REF!</definedName>
    <definedName name="_15__123Graph_X????_2" hidden="1">#REF!</definedName>
    <definedName name="_15__123Graph_X????_5" localSheetId="6" hidden="1">#REF!</definedName>
    <definedName name="_15__123Graph_X????_5" hidden="1">#REF!</definedName>
    <definedName name="_15__123Graph_Xｸﾞﾗﾌ_4" localSheetId="6" hidden="1">#REF!</definedName>
    <definedName name="_15__123Graph_Xｸﾞﾗﾌ_4" hidden="1">#REF!</definedName>
    <definedName name="_15__123Graph_Xｸﾞﾗﾌ_5" localSheetId="6" hidden="1">#REF!</definedName>
    <definedName name="_15__123Graph_Xｸﾞﾗﾌ_5" hidden="1">#REF!</definedName>
    <definedName name="_16__123Graph_Aｸﾞﾗﾌ_2" localSheetId="6" hidden="1">#REF!</definedName>
    <definedName name="_16__123Graph_Aｸﾞﾗﾌ_2" hidden="1">#REF!</definedName>
    <definedName name="_16__123Graph_Aｸﾞﾗﾌ_4" localSheetId="6" hidden="1">#REF!</definedName>
    <definedName name="_16__123Graph_Aｸﾞﾗﾌ_4" hidden="1">#REF!</definedName>
    <definedName name="_16__123Graph_Aｸﾞﾗﾌ_5" localSheetId="6" hidden="1">#REF!</definedName>
    <definedName name="_16__123Graph_Aｸﾞﾗﾌ_5" hidden="1">#REF!</definedName>
    <definedName name="_16__123Graph_BCHART_1" localSheetId="15" hidden="1">#REF!</definedName>
    <definedName name="_16__123Graph_BCHART_1" hidden="1">'[14]6MONTHS'!$AI$40:$AO$40</definedName>
    <definedName name="_16__123Graph_X????_3" localSheetId="15" hidden="1">#REF!</definedName>
    <definedName name="_16__123Graph_X????_3" localSheetId="6" hidden="1">#REF!</definedName>
    <definedName name="_16__123Graph_X????_3" hidden="1">#REF!</definedName>
    <definedName name="_16__123Graph_Xｸﾞﾗﾌ_1" localSheetId="6" hidden="1">#REF!</definedName>
    <definedName name="_16__123Graph_Xｸﾞﾗﾌ_1" hidden="1">#REF!</definedName>
    <definedName name="_16__123Graph_Xｸﾞﾗﾌ_2" localSheetId="6" hidden="1">#REF!</definedName>
    <definedName name="_16__123Graph_Xｸﾞﾗﾌ_2" hidden="1">#REF!</definedName>
    <definedName name="_16__123Graph_Xｸﾞﾗﾌ_3" localSheetId="6" hidden="1">#REF!</definedName>
    <definedName name="_16__123Graph_Xｸﾞﾗﾌ_3" hidden="1">#REF!</definedName>
    <definedName name="_16__123Graph_Xｸﾞﾗﾌ_5" localSheetId="6" hidden="1">#REF!</definedName>
    <definedName name="_16__123Graph_Xｸﾞﾗﾌ_5" hidden="1">#REF!</definedName>
    <definedName name="_16P3_" localSheetId="11" hidden="1">{#N/A,#N/A,FALSE,"特殊室（ＢＱ表）"}</definedName>
    <definedName name="_16P3_" localSheetId="1" hidden="1">{#N/A,#N/A,FALSE,"特殊室（ＢＱ表）"}</definedName>
    <definedName name="_16P3_" localSheetId="15" hidden="1">{#N/A,#N/A,FALSE,"特殊室（ＢＱ表）"}</definedName>
    <definedName name="_16P3_" localSheetId="2" hidden="1">{#N/A,#N/A,FALSE,"特殊室（ＢＱ表）"}</definedName>
    <definedName name="_16P3_" hidden="1">{#N/A,#N/A,FALSE,"特殊室（ＢＱ表）"}</definedName>
    <definedName name="_17__123Graph_A????_1" localSheetId="6" hidden="1">#REF!</definedName>
    <definedName name="_17__123Graph_A????_1" hidden="1">#REF!</definedName>
    <definedName name="_17__123Graph_A????_3" localSheetId="6" hidden="1">#REF!</definedName>
    <definedName name="_17__123Graph_A????_3" hidden="1">#REF!</definedName>
    <definedName name="_17__123Graph_Aｸﾞﾗﾌ_3" localSheetId="6" hidden="1">#REF!</definedName>
    <definedName name="_17__123Graph_Aｸﾞﾗﾌ_3" hidden="1">#REF!</definedName>
    <definedName name="_17__123Graph_Aｸﾞﾗﾌ_5" localSheetId="6" hidden="1">#REF!</definedName>
    <definedName name="_17__123Graph_Aｸﾞﾗﾌ_5" hidden="1">#REF!</definedName>
    <definedName name="_17__123Graph_X????_4" localSheetId="6" hidden="1">#REF!</definedName>
    <definedName name="_17__123Graph_X????_4" hidden="1">#REF!</definedName>
    <definedName name="_17__123Graph_Xｸﾞﾗﾌ_2" localSheetId="6" hidden="1">#REF!</definedName>
    <definedName name="_17__123Graph_Xｸﾞﾗﾌ_2" hidden="1">#REF!</definedName>
    <definedName name="_17_0_S" localSheetId="15" hidden="1">#REF!</definedName>
    <definedName name="_17_0_S" localSheetId="6" hidden="1">'[15]6PILE  (돌출)'!#REF!</definedName>
    <definedName name="_17_0_S" hidden="1">'[15]6PILE  (돌출)'!#REF!</definedName>
    <definedName name="_17a1_" localSheetId="11" hidden="1">{"'Sheet1'!$L$16"}</definedName>
    <definedName name="_17a1_" localSheetId="1" hidden="1">{"'Sheet1'!$L$16"}</definedName>
    <definedName name="_17a1_" localSheetId="15" hidden="1">{"'Sheet1'!$L$16"}</definedName>
    <definedName name="_17a1_" localSheetId="2" hidden="1">{"'Sheet1'!$L$16"}</definedName>
    <definedName name="_17a1_" hidden="1">{"'Sheet1'!$L$16"}</definedName>
    <definedName name="_17P3_" localSheetId="11" hidden="1">{#N/A,#N/A,FALSE,"特殊室（ＢＱ表）"}</definedName>
    <definedName name="_17P3_" localSheetId="1" hidden="1">{#N/A,#N/A,FALSE,"特殊室（ＢＱ表）"}</definedName>
    <definedName name="_17P3_" localSheetId="15" hidden="1">{#N/A,#N/A,FALSE,"特殊室（ＢＱ表）"}</definedName>
    <definedName name="_17P3_" localSheetId="2" hidden="1">{#N/A,#N/A,FALSE,"特殊室（ＢＱ表）"}</definedName>
    <definedName name="_17P3_" hidden="1">{#N/A,#N/A,FALSE,"特殊室（ＢＱ表）"}</definedName>
    <definedName name="_18__123Graph_Aｸﾞﾗﾌ_5" localSheetId="6" hidden="1">#REF!</definedName>
    <definedName name="_18__123Graph_Aｸﾞﾗﾌ_5" hidden="1">#REF!</definedName>
    <definedName name="_18__123Graph_X????_5" localSheetId="6" hidden="1">#REF!</definedName>
    <definedName name="_18__123Graph_X????_5" hidden="1">#REF!</definedName>
    <definedName name="_18__123Graph_Xｸﾞﾗﾌ_1" localSheetId="6" hidden="1">#REF!</definedName>
    <definedName name="_18__123Graph_Xｸﾞﾗﾌ_1" hidden="1">#REF!</definedName>
    <definedName name="_18__123Graph_Xｸﾞﾗﾌ_2" localSheetId="6" hidden="1">#REF!</definedName>
    <definedName name="_18__123Graph_Xｸﾞﾗﾌ_2" hidden="1">#REF!</definedName>
    <definedName name="_18__123Graph_Xｸﾞﾗﾌ_3" localSheetId="6" hidden="1">#REF!</definedName>
    <definedName name="_18__123Graph_Xｸﾞﾗﾌ_3" hidden="1">#REF!</definedName>
    <definedName name="_18__123Graph_Xｸﾞﾗﾌ_4" localSheetId="6" hidden="1">#REF!</definedName>
    <definedName name="_18__123Graph_Xｸﾞﾗﾌ_4" hidden="1">#REF!</definedName>
    <definedName name="_18_0_S" localSheetId="15" hidden="1">#REF!</definedName>
    <definedName name="_18_0_S" localSheetId="6" hidden="1">'[15]6PILE  (돌출)'!#REF!</definedName>
    <definedName name="_18_0_S" hidden="1">'[15]6PILE  (돌출)'!#REF!</definedName>
    <definedName name="_18a1_" localSheetId="11" hidden="1">{"'Sheet1'!$L$16"}</definedName>
    <definedName name="_18a1_" localSheetId="1" hidden="1">{"'Sheet1'!$L$16"}</definedName>
    <definedName name="_18a1_" localSheetId="15" hidden="1">{"'Sheet1'!$L$16"}</definedName>
    <definedName name="_18a1_" localSheetId="2" hidden="1">{"'Sheet1'!$L$16"}</definedName>
    <definedName name="_18a1_" hidden="1">{"'Sheet1'!$L$16"}</definedName>
    <definedName name="_19__123Graph_X????_1" localSheetId="6" hidden="1">#REF!</definedName>
    <definedName name="_19__123Graph_X????_1" hidden="1">#REF!</definedName>
    <definedName name="_19__123Graph_Xｸﾞﾗﾌ_1" localSheetId="6" hidden="1">#REF!</definedName>
    <definedName name="_19__123Graph_Xｸﾞﾗﾌ_1" hidden="1">#REF!</definedName>
    <definedName name="_19__123Graph_Xｸﾞﾗﾌ_4" localSheetId="6" hidden="1">#REF!</definedName>
    <definedName name="_19__123Graph_Xｸﾞﾗﾌ_4" hidden="1">#REF!</definedName>
    <definedName name="_19a2_" localSheetId="11" hidden="1">{"'Sheet1'!$L$16"}</definedName>
    <definedName name="_19a2_" localSheetId="1" hidden="1">{"'Sheet1'!$L$16"}</definedName>
    <definedName name="_19a2_" localSheetId="15" hidden="1">{"'Sheet1'!$L$16"}</definedName>
    <definedName name="_19a2_" localSheetId="2" hidden="1">{"'Sheet1'!$L$16"}</definedName>
    <definedName name="_19a2_" hidden="1">{"'Sheet1'!$L$16"}</definedName>
    <definedName name="_19P3_" localSheetId="11" hidden="1">{#N/A,#N/A,FALSE,"特殊室（ＢＱ表）"}</definedName>
    <definedName name="_19P3_" localSheetId="1" hidden="1">{#N/A,#N/A,FALSE,"特殊室（ＢＱ表）"}</definedName>
    <definedName name="_19P3_" localSheetId="15" hidden="1">{#N/A,#N/A,FALSE,"特殊室（ＢＱ表）"}</definedName>
    <definedName name="_19P3_" localSheetId="2" hidden="1">{#N/A,#N/A,FALSE,"特殊室（ＢＱ表）"}</definedName>
    <definedName name="_19P3_" hidden="1">{#N/A,#N/A,FALSE,"特殊室（ＢＱ表）"}</definedName>
    <definedName name="_1P3_" localSheetId="11" hidden="1">{#N/A,#N/A,FALSE,"特殊室（ＢＱ表）"}</definedName>
    <definedName name="_1P3_" localSheetId="1" hidden="1">{#N/A,#N/A,FALSE,"特殊室（ＢＱ表）"}</definedName>
    <definedName name="_1P3_" localSheetId="15" hidden="1">{#N/A,#N/A,FALSE,"特殊室（ＢＱ表）"}</definedName>
    <definedName name="_1P3_" localSheetId="6" hidden="1">{#N/A,#N/A,FALSE,"特殊室（ＢＱ表）"}</definedName>
    <definedName name="_1P3_" localSheetId="2" hidden="1">{#N/A,#N/A,FALSE,"特殊室（ＢＱ表）"}</definedName>
    <definedName name="_1P3_" hidden="1">{#N/A,#N/A,FALSE,"特殊室（ＢＱ表）"}</definedName>
    <definedName name="_2__123Graph_A????_2" localSheetId="6" hidden="1">#REF!</definedName>
    <definedName name="_2__123Graph_A????_2" hidden="1">#REF!</definedName>
    <definedName name="_2__123Graph_ACHART_1" localSheetId="15" hidden="1">#REF!</definedName>
    <definedName name="_2__123Graph_ACHART_1" hidden="1">'[14]6MONTHS'!$AI$39:$AO$39</definedName>
    <definedName name="_2__123Graph_ACHART_2" localSheetId="15" hidden="1">#REF!</definedName>
    <definedName name="_2__123Graph_ACHART_2" localSheetId="6" hidden="1">#REF!</definedName>
    <definedName name="_2__123Graph_ACHART_2" hidden="1">#REF!</definedName>
    <definedName name="_2__123Graph_Aｸﾞﾗﾌ_1" localSheetId="6" hidden="1">#REF!</definedName>
    <definedName name="_2__123Graph_Aｸﾞﾗﾌ_1" hidden="1">#REF!</definedName>
    <definedName name="_2__123Graph_Aｸﾞﾗﾌ_2" localSheetId="6" hidden="1">#REF!</definedName>
    <definedName name="_2__123Graph_Aｸﾞﾗﾌ_2" hidden="1">#REF!</definedName>
    <definedName name="_2__123Graph_XCHART_1A" localSheetId="15" hidden="1">#REF!</definedName>
    <definedName name="_2__123Graph_XCHART_1A" localSheetId="6" hidden="1">'[8]입찰내역 발주처 양식'!#REF!</definedName>
    <definedName name="_2__123Graph_XCHART_1A" hidden="1">'[8]입찰내역 발주처 양식'!#REF!</definedName>
    <definedName name="_2_0__123Grap" localSheetId="15" hidden="1">#REF!</definedName>
    <definedName name="_2_0__123Grap" localSheetId="6" hidden="1">#REF!</definedName>
    <definedName name="_2_0__123Grap" hidden="1">#REF!</definedName>
    <definedName name="_2_0_0_F" localSheetId="15" hidden="1">#REF!</definedName>
    <definedName name="_2_0_0_F" localSheetId="6" hidden="1">[16]실행!#REF!</definedName>
    <definedName name="_2_0_0_F" hidden="1">[16]실행!#REF!</definedName>
    <definedName name="_2_0xoa_" localSheetId="15" hidden="1">#REF!</definedName>
    <definedName name="_2_0xoa_" localSheetId="6" hidden="1">#REF!</definedName>
    <definedName name="_2_0xoa_" hidden="1">#REF!</definedName>
    <definedName name="_20__123Graph_Aｸﾞﾗﾌ_3" localSheetId="6" hidden="1">#REF!</definedName>
    <definedName name="_20__123Graph_Aｸﾞﾗﾌ_3" hidden="1">#REF!</definedName>
    <definedName name="_20__123Graph_X????_2" localSheetId="6" hidden="1">#REF!</definedName>
    <definedName name="_20__123Graph_X????_2" hidden="1">#REF!</definedName>
    <definedName name="_20__123Graph_Xｸﾞﾗﾌ_1" localSheetId="6" hidden="1">#REF!</definedName>
    <definedName name="_20__123Graph_Xｸﾞﾗﾌ_1" hidden="1">#REF!</definedName>
    <definedName name="_20__123Graph_Xｸﾞﾗﾌ_2" localSheetId="6" hidden="1">#REF!</definedName>
    <definedName name="_20__123Graph_Xｸﾞﾗﾌ_2" hidden="1">#REF!</definedName>
    <definedName name="_20__123Graph_Xｸﾞﾗﾌ_3" localSheetId="6" hidden="1">#REF!</definedName>
    <definedName name="_20__123Graph_Xｸﾞﾗﾌ_3" hidden="1">#REF!</definedName>
    <definedName name="_20__123Graph_Xｸﾞﾗﾌ_4" localSheetId="6" hidden="1">#REF!</definedName>
    <definedName name="_20__123Graph_Xｸﾞﾗﾌ_4" hidden="1">#REF!</definedName>
    <definedName name="_20__123Graph_Xｸﾞﾗﾌ_5" localSheetId="6" hidden="1">#REF!</definedName>
    <definedName name="_20__123Graph_Xｸﾞﾗﾌ_5" hidden="1">#REF!</definedName>
    <definedName name="_21__123Graph_A????_2" localSheetId="6" hidden="1">#REF!</definedName>
    <definedName name="_21__123Graph_A????_2" hidden="1">#REF!</definedName>
    <definedName name="_21__123Graph_Aｸﾞﾗﾌ_4" localSheetId="6" hidden="1">#REF!</definedName>
    <definedName name="_21__123Graph_Aｸﾞﾗﾌ_4" hidden="1">#REF!</definedName>
    <definedName name="_21__123Graph_BCHART_1" localSheetId="15" hidden="1">#REF!</definedName>
    <definedName name="_21__123Graph_BCHART_1" hidden="1">'[17]6MONTHS'!$AI$40:$AO$40</definedName>
    <definedName name="_21__123Graph_X????_3" localSheetId="15" hidden="1">#REF!</definedName>
    <definedName name="_21__123Graph_X????_3" localSheetId="6" hidden="1">#REF!</definedName>
    <definedName name="_21__123Graph_X????_3" hidden="1">#REF!</definedName>
    <definedName name="_21__123Graph_Xｸﾞﾗﾌ_3" localSheetId="6" hidden="1">#REF!</definedName>
    <definedName name="_21__123Graph_Xｸﾞﾗﾌ_3" hidden="1">#REF!</definedName>
    <definedName name="_212g" localSheetId="15" hidden="1">#REF!</definedName>
    <definedName name="_212g" localSheetId="6" hidden="1">'[18]負荷集計（断熱不燃）'!#REF!</definedName>
    <definedName name="_212g" hidden="1">'[18]負荷集計（断熱不燃）'!#REF!</definedName>
    <definedName name="_22__123Graph_A????_4" localSheetId="15" hidden="1">#REF!</definedName>
    <definedName name="_22__123Graph_A????_4" localSheetId="6" hidden="1">#REF!</definedName>
    <definedName name="_22__123Graph_A????_4" hidden="1">#REF!</definedName>
    <definedName name="_22__123Graph_X????_4" localSheetId="6" hidden="1">#REF!</definedName>
    <definedName name="_22__123Graph_X????_4" hidden="1">#REF!</definedName>
    <definedName name="_22__123Graph_Xｸﾞﾗﾌ_1" localSheetId="6" hidden="1">#REF!</definedName>
    <definedName name="_22__123Graph_Xｸﾞﾗﾌ_1" hidden="1">#REF!</definedName>
    <definedName name="_22__123Graph_Xｸﾞﾗﾌ_3" localSheetId="6" hidden="1">#REF!</definedName>
    <definedName name="_22__123Graph_Xｸﾞﾗﾌ_3" hidden="1">#REF!</definedName>
    <definedName name="_22__123Graph_Xｸﾞﾗﾌ_4" localSheetId="6" hidden="1">#REF!</definedName>
    <definedName name="_22__123Graph_Xｸﾞﾗﾌ_4" hidden="1">#REF!</definedName>
    <definedName name="_22__123Graph_Xｸﾞﾗﾌ_5" localSheetId="6" hidden="1">#REF!</definedName>
    <definedName name="_22__123Graph_Xｸﾞﾗﾌ_5" hidden="1">#REF!</definedName>
    <definedName name="_23__123Graph_A????_1" localSheetId="6" hidden="1">#REF!</definedName>
    <definedName name="_23__123Graph_A????_1" hidden="1">#REF!</definedName>
    <definedName name="_23__123Graph_X????_5" localSheetId="6" hidden="1">#REF!</definedName>
    <definedName name="_23__123Graph_X????_5" hidden="1">#REF!</definedName>
    <definedName name="_23__123Graph_Xｸﾞﾗﾌ_1" localSheetId="6" hidden="1">#REF!</definedName>
    <definedName name="_23__123Graph_Xｸﾞﾗﾌ_1" hidden="1">#REF!</definedName>
    <definedName name="_23__123Graph_Xｸﾞﾗﾌ_2" localSheetId="6" hidden="1">#REF!</definedName>
    <definedName name="_23__123Graph_Xｸﾞﾗﾌ_2" hidden="1">#REF!</definedName>
    <definedName name="_23__123Graph_Xｸﾞﾗﾌ_5" localSheetId="6" hidden="1">#REF!</definedName>
    <definedName name="_23__123Graph_Xｸﾞﾗﾌ_5" hidden="1">#REF!</definedName>
    <definedName name="_24__123Graph_Aｸﾞﾗﾌ_4" localSheetId="6" hidden="1">#REF!</definedName>
    <definedName name="_24__123Graph_Aｸﾞﾗﾌ_4" hidden="1">#REF!</definedName>
    <definedName name="_24__123Graph_Xｸﾞﾗﾌ_1" localSheetId="6" hidden="1">#REF!</definedName>
    <definedName name="_24__123Graph_Xｸﾞﾗﾌ_1" hidden="1">#REF!</definedName>
    <definedName name="_24__123Graph_Xｸﾞﾗﾌ_4" localSheetId="6" hidden="1">#REF!</definedName>
    <definedName name="_24__123Graph_Xｸﾞﾗﾌ_4" hidden="1">#REF!</definedName>
    <definedName name="_24__123Graph_Xｸﾞﾗﾌ_5" localSheetId="6" hidden="1">#REF!</definedName>
    <definedName name="_24__123Graph_Xｸﾞﾗﾌ_5" hidden="1">#REF!</definedName>
    <definedName name="_25__123Graph_A????_3" localSheetId="6" hidden="1">#REF!</definedName>
    <definedName name="_25__123Graph_A????_3" hidden="1">#REF!</definedName>
    <definedName name="_25__123Graph_Aｸﾞﾗﾌ_5" localSheetId="6" hidden="1">#REF!</definedName>
    <definedName name="_25__123Graph_Aｸﾞﾗﾌ_5" hidden="1">#REF!</definedName>
    <definedName name="_25__123Graph_Xｸﾞﾗﾌ_1" localSheetId="6" hidden="1">#REF!</definedName>
    <definedName name="_25__123Graph_Xｸﾞﾗﾌ_1" hidden="1">#REF!</definedName>
    <definedName name="_25__123Graph_Xｸﾞﾗﾌ_2" localSheetId="6" hidden="1">#REF!</definedName>
    <definedName name="_25__123Graph_Xｸﾞﾗﾌ_2" hidden="1">#REF!</definedName>
    <definedName name="_25h1_" localSheetId="11" hidden="1">{"'Sheet1'!$L$16"}</definedName>
    <definedName name="_25h1_" localSheetId="1" hidden="1">{"'Sheet1'!$L$16"}</definedName>
    <definedName name="_25h1_" localSheetId="15" hidden="1">{"'Sheet1'!$L$16"}</definedName>
    <definedName name="_25h1_" localSheetId="2" hidden="1">{"'Sheet1'!$L$16"}</definedName>
    <definedName name="_25h1_" hidden="1">{"'Sheet1'!$L$16"}</definedName>
    <definedName name="_26__123Graph_Xｸﾞﾗﾌ_2" localSheetId="6" hidden="1">#REF!</definedName>
    <definedName name="_26__123Graph_Xｸﾞﾗﾌ_2" hidden="1">#REF!</definedName>
    <definedName name="_26__123Graph_Xｸﾞﾗﾌ_3" localSheetId="6" hidden="1">#REF!</definedName>
    <definedName name="_26__123Graph_Xｸﾞﾗﾌ_3" hidden="1">#REF!</definedName>
    <definedName name="_26__123Graph_Xｸﾞﾗﾌ_5" localSheetId="6" hidden="1">#REF!</definedName>
    <definedName name="_26__123Graph_Xｸﾞﾗﾌ_5" hidden="1">#REF!</definedName>
    <definedName name="_26a1_" localSheetId="11" hidden="1">{"'Sheet1'!$L$16"}</definedName>
    <definedName name="_26a1_" localSheetId="1" hidden="1">{"'Sheet1'!$L$16"}</definedName>
    <definedName name="_26a1_" localSheetId="15" hidden="1">{"'Sheet1'!$L$16"}</definedName>
    <definedName name="_26a1_" localSheetId="2" hidden="1">{"'Sheet1'!$L$16"}</definedName>
    <definedName name="_26a1_" hidden="1">{"'Sheet1'!$L$16"}</definedName>
    <definedName name="_26hu1_" localSheetId="11" hidden="1">{"'Sheet1'!$L$16"}</definedName>
    <definedName name="_26hu1_" localSheetId="1" hidden="1">{"'Sheet1'!$L$16"}</definedName>
    <definedName name="_26hu1_" localSheetId="15" hidden="1">{"'Sheet1'!$L$16"}</definedName>
    <definedName name="_26hu1_" localSheetId="2" hidden="1">{"'Sheet1'!$L$16"}</definedName>
    <definedName name="_26hu1_" hidden="1">{"'Sheet1'!$L$16"}</definedName>
    <definedName name="_27__123Graph_A????_5" localSheetId="6" hidden="1">#REF!</definedName>
    <definedName name="_27__123Graph_A????_5" hidden="1">#REF!</definedName>
    <definedName name="_27__123Graph_Xｸﾞﾗﾌ_2" localSheetId="6" hidden="1">#REF!</definedName>
    <definedName name="_27__123Graph_Xｸﾞﾗﾌ_2" hidden="1">#REF!</definedName>
    <definedName name="_27__123Graph_Xｸﾞﾗﾌ_3" localSheetId="6" hidden="1">#REF!</definedName>
    <definedName name="_27__123Graph_Xｸﾞﾗﾌ_3" hidden="1">#REF!</definedName>
    <definedName name="_27hu2_" localSheetId="11" hidden="1">{"'Sheet1'!$L$16"}</definedName>
    <definedName name="_27hu2_" localSheetId="1" hidden="1">{"'Sheet1'!$L$16"}</definedName>
    <definedName name="_27hu2_" localSheetId="15" hidden="1">{"'Sheet1'!$L$16"}</definedName>
    <definedName name="_27hu2_" localSheetId="2" hidden="1">{"'Sheet1'!$L$16"}</definedName>
    <definedName name="_27hu2_" hidden="1">{"'Sheet1'!$L$16"}</definedName>
    <definedName name="_28__123Graph_A????_2" localSheetId="6" hidden="1">#REF!</definedName>
    <definedName name="_28__123Graph_A????_2" hidden="1">#REF!</definedName>
    <definedName name="_28__123Graph_Aｸﾞﾗﾌ_5" localSheetId="6" hidden="1">#REF!</definedName>
    <definedName name="_28__123Graph_Aｸﾞﾗﾌ_5" hidden="1">#REF!</definedName>
    <definedName name="_28__123Graph_Xｸﾞﾗﾌ_3" localSheetId="6" hidden="1">#REF!</definedName>
    <definedName name="_28__123Graph_Xｸﾞﾗﾌ_3" hidden="1">#REF!</definedName>
    <definedName name="_28hu5_" localSheetId="11" hidden="1">{"'Sheet1'!$L$16"}</definedName>
    <definedName name="_28hu5_" localSheetId="1" hidden="1">{"'Sheet1'!$L$16"}</definedName>
    <definedName name="_28hu5_" localSheetId="15" hidden="1">{"'Sheet1'!$L$16"}</definedName>
    <definedName name="_28hu5_" localSheetId="2" hidden="1">{"'Sheet1'!$L$16"}</definedName>
    <definedName name="_28hu5_" hidden="1">{"'Sheet1'!$L$16"}</definedName>
    <definedName name="_29__123Graph_A????_4" localSheetId="6" hidden="1">#REF!</definedName>
    <definedName name="_29__123Graph_A????_4" hidden="1">#REF!</definedName>
    <definedName name="_29__123Graph_X????_1" localSheetId="6" hidden="1">#REF!</definedName>
    <definedName name="_29__123Graph_X????_1" hidden="1">#REF!</definedName>
    <definedName name="_29__123Graph_Xｸﾞﾗﾌ_3" localSheetId="6" hidden="1">#REF!</definedName>
    <definedName name="_29__123Graph_Xｸﾞﾗﾌ_3" hidden="1">#REF!</definedName>
    <definedName name="_29__123Graph_Xｸﾞﾗﾌ_4" localSheetId="6" hidden="1">#REF!</definedName>
    <definedName name="_29__123Graph_Xｸﾞﾗﾌ_4" hidden="1">#REF!</definedName>
    <definedName name="_29hu6_" localSheetId="11" hidden="1">{"'Sheet1'!$L$16"}</definedName>
    <definedName name="_29hu6_" localSheetId="1" hidden="1">{"'Sheet1'!$L$16"}</definedName>
    <definedName name="_29hu6_" localSheetId="15" hidden="1">{"'Sheet1'!$L$16"}</definedName>
    <definedName name="_29hu6_" localSheetId="2" hidden="1">{"'Sheet1'!$L$16"}</definedName>
    <definedName name="_29hu6_" hidden="1">{"'Sheet1'!$L$16"}</definedName>
    <definedName name="_2a1_" localSheetId="11" hidden="1">{"'Sheet1'!$L$16"}</definedName>
    <definedName name="_2a1_" localSheetId="1" hidden="1">{"'Sheet1'!$L$16"}</definedName>
    <definedName name="_2a1_" localSheetId="15" hidden="1">{"'Sheet1'!$L$16"}</definedName>
    <definedName name="_2a1_" localSheetId="2" hidden="1">{"'Sheet1'!$L$16"}</definedName>
    <definedName name="_2a1_" hidden="1">{"'Sheet1'!$L$16"}</definedName>
    <definedName name="_3__123Graph_A????_3" localSheetId="6" hidden="1">#REF!</definedName>
    <definedName name="_3__123Graph_A????_3" hidden="1">#REF!</definedName>
    <definedName name="_3__123Graph_ACHART_1" localSheetId="15" hidden="1">#REF!</definedName>
    <definedName name="_3__123Graph_ACHART_1" hidden="1">[1]Cash2!$G$16:$G$31</definedName>
    <definedName name="_3__123Graph_ACHART_2" localSheetId="15" hidden="1">#REF!</definedName>
    <definedName name="_3__123Graph_ACHART_2" hidden="1">[1]Z!$T$179:$AH$179</definedName>
    <definedName name="_3__123Graph_Aｸﾞﾗﾌ_1" localSheetId="15" hidden="1">#REF!</definedName>
    <definedName name="_3__123Graph_Aｸﾞﾗﾌ_1" localSheetId="6" hidden="1">#REF!</definedName>
    <definedName name="_3__123Graph_Aｸﾞﾗﾌ_1" hidden="1">#REF!</definedName>
    <definedName name="_3__123Graph_Aｸﾞﾗﾌ_2" localSheetId="6" hidden="1">#REF!</definedName>
    <definedName name="_3__123Graph_Aｸﾞﾗﾌ_2" hidden="1">#REF!</definedName>
    <definedName name="_3__123Graph_Aｸﾞﾗﾌ_3" localSheetId="6" hidden="1">#REF!</definedName>
    <definedName name="_3__123Graph_Aｸﾞﾗﾌ_3" hidden="1">#REF!</definedName>
    <definedName name="_3__123Graph_BCHART_2" localSheetId="15" hidden="1">#REF!</definedName>
    <definedName name="_3__123Graph_BCHART_2" hidden="1">[1]Z!$T$180:$AH$180</definedName>
    <definedName name="_3__123Graph_XCHART_1" localSheetId="15" hidden="1">#REF!</definedName>
    <definedName name="_3__123Graph_XCHART_1" localSheetId="6" hidden="1">#REF!</definedName>
    <definedName name="_3__123Graph_XCHART_1" hidden="1">#REF!</definedName>
    <definedName name="_3_0__123Grap" localSheetId="15" hidden="1">#REF!</definedName>
    <definedName name="_3_0__123Grap" localSheetId="6" hidden="1">[19]금융비용!#REF!</definedName>
    <definedName name="_3_0__123Grap" hidden="1">[19]금융비용!#REF!</definedName>
    <definedName name="_3_2_0_Parse" localSheetId="15" hidden="1">#REF!</definedName>
    <definedName name="_3_2_0_Parse" localSheetId="6" hidden="1">[9]노임단가!#REF!</definedName>
    <definedName name="_3_2_0_Parse" hidden="1">[9]노임단가!#REF!</definedName>
    <definedName name="_30__123Graph_BCHART_1" localSheetId="15" hidden="1">#REF!</definedName>
    <definedName name="_30__123Graph_BCHART_1" hidden="1">'[14]6MONTHS'!$AI$40:$AO$40</definedName>
    <definedName name="_30__123Graph_X????_2" localSheetId="15" hidden="1">#REF!</definedName>
    <definedName name="_30__123Graph_X????_2" localSheetId="6" hidden="1">#REF!</definedName>
    <definedName name="_30__123Graph_X????_2" hidden="1">#REF!</definedName>
    <definedName name="_30__123Graph_Xｸﾞﾗﾌ_4" localSheetId="6" hidden="1">#REF!</definedName>
    <definedName name="_30__123Graph_Xｸﾞﾗﾌ_4" hidden="1">#REF!</definedName>
    <definedName name="_31__123Graph_X????_3" localSheetId="6" hidden="1">#REF!</definedName>
    <definedName name="_31__123Graph_X????_3" hidden="1">#REF!</definedName>
    <definedName name="_31__123Graph_Xｸﾞﾗﾌ_4" localSheetId="6" hidden="1">#REF!</definedName>
    <definedName name="_31__123Graph_Xｸﾞﾗﾌ_4" hidden="1">#REF!</definedName>
    <definedName name="_31__123Graph_Xｸﾞﾗﾌ_5" localSheetId="6" hidden="1">#REF!</definedName>
    <definedName name="_31__123Graph_Xｸﾞﾗﾌ_5" hidden="1">#REF!</definedName>
    <definedName name="_32__123Graph_X????_4" localSheetId="6" hidden="1">#REF!</definedName>
    <definedName name="_32__123Graph_X????_4" hidden="1">#REF!</definedName>
    <definedName name="_32__123Graph_Xｸﾞﾗﾌ_5" localSheetId="6" hidden="1">#REF!</definedName>
    <definedName name="_32__123Graph_Xｸﾞﾗﾌ_5" hidden="1">#REF!</definedName>
    <definedName name="_33__123Graph_A????_3" localSheetId="6" hidden="1">#REF!</definedName>
    <definedName name="_33__123Graph_A????_3" hidden="1">#REF!</definedName>
    <definedName name="_33__123Graph_A????_5" localSheetId="6" hidden="1">#REF!</definedName>
    <definedName name="_33__123Graph_A????_5" hidden="1">#REF!</definedName>
    <definedName name="_33__123Graph_Aｸﾞﾗﾌ_1" localSheetId="6" hidden="1">#REF!</definedName>
    <definedName name="_33__123Graph_Aｸﾞﾗﾌ_1" hidden="1">#REF!</definedName>
    <definedName name="_33__123Graph_X????_5" localSheetId="6" hidden="1">#REF!</definedName>
    <definedName name="_33__123Graph_X????_5" hidden="1">#REF!</definedName>
    <definedName name="_33__123Graph_Xｸﾞﾗﾌ_5" localSheetId="6" hidden="1">#REF!</definedName>
    <definedName name="_33__123Graph_Xｸﾞﾗﾌ_5" hidden="1">#REF!</definedName>
    <definedName name="_34__123Graph_Xｸﾞﾗﾌ_1" localSheetId="6" hidden="1">#REF!</definedName>
    <definedName name="_34__123Graph_Xｸﾞﾗﾌ_1" hidden="1">#REF!</definedName>
    <definedName name="_34__123Graph_Xｸﾞﾗﾌ_5" localSheetId="6" hidden="1">#REF!</definedName>
    <definedName name="_34__123Graph_Xｸﾞﾗﾌ_5" hidden="1">#REF!</definedName>
    <definedName name="_37__123Graph_Xｸﾞﾗﾌ_1" localSheetId="6" hidden="1">#REF!</definedName>
    <definedName name="_37__123Graph_Xｸﾞﾗﾌ_1" hidden="1">#REF!</definedName>
    <definedName name="_38__123Graph_A????_4" localSheetId="6" hidden="1">#REF!</definedName>
    <definedName name="_38__123Graph_A????_4" hidden="1">#REF!</definedName>
    <definedName name="_38__123Graph_Aｸﾞﾗﾌ_1" localSheetId="6" hidden="1">#REF!</definedName>
    <definedName name="_38__123Graph_Aｸﾞﾗﾌ_1" hidden="1">#REF!</definedName>
    <definedName name="_38__123Graph_Xｸﾞﾗﾌ_2" localSheetId="6" hidden="1">#REF!</definedName>
    <definedName name="_38__123Graph_Xｸﾞﾗﾌ_2" hidden="1">#REF!</definedName>
    <definedName name="_39__123Graph_Aｸﾞﾗﾌ_2" localSheetId="6" hidden="1">#REF!</definedName>
    <definedName name="_39__123Graph_Aｸﾞﾗﾌ_2" hidden="1">#REF!</definedName>
    <definedName name="_3a1_" localSheetId="11" hidden="1">{"'Sheet1'!$L$16"}</definedName>
    <definedName name="_3a1_" localSheetId="1" hidden="1">{"'Sheet1'!$L$16"}</definedName>
    <definedName name="_3a1_" localSheetId="15" hidden="1">{"'Sheet1'!$L$16"}</definedName>
    <definedName name="_3a1_" localSheetId="2" hidden="1">{"'Sheet1'!$L$16"}</definedName>
    <definedName name="_3a1_" hidden="1">{"'Sheet1'!$L$16"}</definedName>
    <definedName name="_4__123Graph_A????_1" localSheetId="6" hidden="1">#REF!</definedName>
    <definedName name="_4__123Graph_A????_1" hidden="1">#REF!</definedName>
    <definedName name="_4__123Graph_A????_4" localSheetId="6" hidden="1">#REF!</definedName>
    <definedName name="_4__123Graph_A????_4" hidden="1">#REF!</definedName>
    <definedName name="_4__123Graph_ACHART_1" localSheetId="15" hidden="1">#REF!</definedName>
    <definedName name="_4__123Graph_ACHART_1" hidden="1">'[14]6MONTHS'!$AI$39:$AO$39</definedName>
    <definedName name="_4__123Graph_ACHART_1A" localSheetId="15" hidden="1">#REF!</definedName>
    <definedName name="_4__123Graph_ACHART_1A" localSheetId="6" hidden="1">'[4]입찰내역 발주처 양식'!#REF!</definedName>
    <definedName name="_4__123Graph_ACHART_1A" hidden="1">'[4]입찰내역 발주처 양식'!#REF!</definedName>
    <definedName name="_4__123Graph_Aｸﾞﾗﾌ_1" localSheetId="15" hidden="1">#REF!</definedName>
    <definedName name="_4__123Graph_Aｸﾞﾗﾌ_1" localSheetId="6" hidden="1">#REF!</definedName>
    <definedName name="_4__123Graph_Aｸﾞﾗﾌ_1" hidden="1">#REF!</definedName>
    <definedName name="_4__123Graph_Aｸﾞﾗﾌ_2" localSheetId="6" hidden="1">#REF!</definedName>
    <definedName name="_4__123Graph_Aｸﾞﾗﾌ_2" hidden="1">#REF!</definedName>
    <definedName name="_4__123Graph_Aｸﾞﾗﾌ_3" localSheetId="6" hidden="1">#REF!</definedName>
    <definedName name="_4__123Graph_Aｸﾞﾗﾌ_3" hidden="1">#REF!</definedName>
    <definedName name="_4__123Graph_Aｸﾞﾗﾌ_4" localSheetId="6" hidden="1">#REF!</definedName>
    <definedName name="_4__123Graph_Aｸﾞﾗﾌ_4" hidden="1">#REF!</definedName>
    <definedName name="_4__123Graph_CCHART_1" localSheetId="15" hidden="1">#REF!</definedName>
    <definedName name="_4__123Graph_CCHART_1" hidden="1">[1]Cash2!$J$16:$J$36</definedName>
    <definedName name="_4__123Graph_XCHART_2" localSheetId="15" hidden="1">#REF!</definedName>
    <definedName name="_4__123Graph_XCHART_2" localSheetId="6" hidden="1">#REF!</definedName>
    <definedName name="_4__123Graph_XCHART_2" hidden="1">#REF!</definedName>
    <definedName name="_41__123Graph_Xｸﾞﾗﾌ_2" localSheetId="6" hidden="1">#REF!</definedName>
    <definedName name="_41__123Graph_Xｸﾞﾗﾌ_2" hidden="1">#REF!</definedName>
    <definedName name="_42__123Graph_Xｸﾞﾗﾌ_3" localSheetId="6" hidden="1">#REF!</definedName>
    <definedName name="_42__123Graph_Xｸﾞﾗﾌ_3" hidden="1">#REF!</definedName>
    <definedName name="_43__123Graph_A????_5" localSheetId="6" hidden="1">#REF!</definedName>
    <definedName name="_43__123Graph_A????_5" hidden="1">#REF!</definedName>
    <definedName name="_43__123Graph_Aｸﾞﾗﾌ_2" localSheetId="6" hidden="1">#REF!</definedName>
    <definedName name="_43__123Graph_Aｸﾞﾗﾌ_2" hidden="1">#REF!</definedName>
    <definedName name="_45__123Graph_Aｸﾞﾗﾌ_3" localSheetId="6" hidden="1">#REF!</definedName>
    <definedName name="_45__123Graph_Aｸﾞﾗﾌ_3" hidden="1">#REF!</definedName>
    <definedName name="_45__123Graph_Xｸﾞﾗﾌ_3" localSheetId="6" hidden="1">#REF!</definedName>
    <definedName name="_45__123Graph_Xｸﾞﾗﾌ_3" hidden="1">#REF!</definedName>
    <definedName name="_46__123Graph_Xｸﾞﾗﾌ_4" localSheetId="6" hidden="1">#REF!</definedName>
    <definedName name="_46__123Graph_Xｸﾞﾗﾌ_4" hidden="1">#REF!</definedName>
    <definedName name="_48__123Graph_Aｸﾞﾗﾌ_3" localSheetId="6" hidden="1">#REF!</definedName>
    <definedName name="_48__123Graph_Aｸﾞﾗﾌ_3" hidden="1">#REF!</definedName>
    <definedName name="_49__123Graph_Xｸﾞﾗﾌ_4" localSheetId="6" hidden="1">#REF!</definedName>
    <definedName name="_49__123Graph_Xｸﾞﾗﾌ_4" hidden="1">#REF!</definedName>
    <definedName name="_5__123Graph_A????_2" localSheetId="6" hidden="1">#REF!</definedName>
    <definedName name="_5__123Graph_A????_2" hidden="1">#REF!</definedName>
    <definedName name="_5__123Graph_A????_5" localSheetId="6" hidden="1">#REF!</definedName>
    <definedName name="_5__123Graph_A????_5" hidden="1">#REF!</definedName>
    <definedName name="_5__123Graph_ACHART_2" localSheetId="15" hidden="1">#REF!</definedName>
    <definedName name="_5__123Graph_ACHART_2" hidden="1">[1]Z!$T$179:$AH$179</definedName>
    <definedName name="_5__123Graph_Aｸﾞﾗﾌ_1" localSheetId="15" hidden="1">#REF!</definedName>
    <definedName name="_5__123Graph_Aｸﾞﾗﾌ_1" localSheetId="6" hidden="1">#REF!</definedName>
    <definedName name="_5__123Graph_Aｸﾞﾗﾌ_1" hidden="1">#REF!</definedName>
    <definedName name="_5__123Graph_Aｸﾞﾗﾌ_2" localSheetId="6" hidden="1">#REF!</definedName>
    <definedName name="_5__123Graph_Aｸﾞﾗﾌ_2" hidden="1">#REF!</definedName>
    <definedName name="_5__123Graph_Aｸﾞﾗﾌ_3" localSheetId="6" hidden="1">#REF!</definedName>
    <definedName name="_5__123Graph_Aｸﾞﾗﾌ_3" hidden="1">#REF!</definedName>
    <definedName name="_5__123Graph_Aｸﾞﾗﾌ_4" localSheetId="6" hidden="1">#REF!</definedName>
    <definedName name="_5__123Graph_Aｸﾞﾗﾌ_4" hidden="1">#REF!</definedName>
    <definedName name="_5__123Graph_Aｸﾞﾗﾌ_5" localSheetId="6" hidden="1">#REF!</definedName>
    <definedName name="_5__123Graph_Aｸﾞﾗﾌ_5" hidden="1">#REF!</definedName>
    <definedName name="_5__123Graph_DCHART_1" localSheetId="15" hidden="1">#REF!</definedName>
    <definedName name="_5__123Graph_DCHART_1" hidden="1">[1]Cash2!$K$16:$K$36</definedName>
    <definedName name="_5__123Graph_XCHART_1A" localSheetId="15" hidden="1">#REF!</definedName>
    <definedName name="_5__123Graph_XCHART_1A" localSheetId="6" hidden="1">'[4]입찰내역 발주처 양식'!#REF!</definedName>
    <definedName name="_5__123Graph_XCHART_1A" hidden="1">'[4]입찰내역 발주처 양식'!#REF!</definedName>
    <definedName name="_50__123Graph_Xｸﾞﾗﾌ_5" localSheetId="15" hidden="1">#REF!</definedName>
    <definedName name="_50__123Graph_Xｸﾞﾗﾌ_5" localSheetId="6" hidden="1">#REF!</definedName>
    <definedName name="_50__123Graph_Xｸﾞﾗﾌ_5" hidden="1">#REF!</definedName>
    <definedName name="_51__123Graph_Aｸﾞﾗﾌ_1" localSheetId="6" hidden="1">#REF!</definedName>
    <definedName name="_51__123Graph_Aｸﾞﾗﾌ_1" hidden="1">#REF!</definedName>
    <definedName name="_51__123Graph_Aｸﾞﾗﾌ_4" localSheetId="6" hidden="1">#REF!</definedName>
    <definedName name="_51__123Graph_Aｸﾞﾗﾌ_4" hidden="1">#REF!</definedName>
    <definedName name="_53__123Graph_Aｸﾞﾗﾌ_4" localSheetId="6" hidden="1">#REF!</definedName>
    <definedName name="_53__123Graph_Aｸﾞﾗﾌ_4" hidden="1">#REF!</definedName>
    <definedName name="_53__123Graph_Xｸﾞﾗﾌ_5" localSheetId="6" hidden="1">#REF!</definedName>
    <definedName name="_53__123Graph_Xｸﾞﾗﾌ_5" hidden="1">#REF!</definedName>
    <definedName name="_57__123Graph_Aｸﾞﾗﾌ_5" localSheetId="6" hidden="1">#REF!</definedName>
    <definedName name="_57__123Graph_Aｸﾞﾗﾌ_5" hidden="1">#REF!</definedName>
    <definedName name="_58__123Graph_Aｸﾞﾗﾌ_5" localSheetId="6" hidden="1">#REF!</definedName>
    <definedName name="_58__123Graph_Aｸﾞﾗﾌ_5" hidden="1">#REF!</definedName>
    <definedName name="_59__123Graph_Aｸﾞﾗﾌ_2" localSheetId="6" hidden="1">#REF!</definedName>
    <definedName name="_59__123Graph_Aｸﾞﾗﾌ_2" hidden="1">#REF!</definedName>
    <definedName name="_5a1_" localSheetId="11" hidden="1">{"'Sheet1'!$L$16"}</definedName>
    <definedName name="_5a1_" localSheetId="1" hidden="1">{"'Sheet1'!$L$16"}</definedName>
    <definedName name="_5a1_" localSheetId="15" hidden="1">{"'Sheet1'!$L$16"}</definedName>
    <definedName name="_5a1_" localSheetId="2" hidden="1">{"'Sheet1'!$L$16"}</definedName>
    <definedName name="_5a1_" hidden="1">{"'Sheet1'!$L$16"}</definedName>
    <definedName name="_6__123Graph_A????_3" localSheetId="6" hidden="1">#REF!</definedName>
    <definedName name="_6__123Graph_A????_3" hidden="1">#REF!</definedName>
    <definedName name="_6__123Graph_ACHART_2" localSheetId="15" hidden="1">#REF!</definedName>
    <definedName name="_6__123Graph_ACHART_2" hidden="1">[1]Z!$T$179:$AH$179</definedName>
    <definedName name="_6__123Graph_Aｸﾞﾗﾌ_1" localSheetId="15" hidden="1">#REF!</definedName>
    <definedName name="_6__123Graph_Aｸﾞﾗﾌ_1" localSheetId="6" hidden="1">#REF!</definedName>
    <definedName name="_6__123Graph_Aｸﾞﾗﾌ_1" hidden="1">#REF!</definedName>
    <definedName name="_6__123Graph_Aｸﾞﾗﾌ_2" localSheetId="6" hidden="1">#REF!</definedName>
    <definedName name="_6__123Graph_Aｸﾞﾗﾌ_2" hidden="1">#REF!</definedName>
    <definedName name="_6__123Graph_Aｸﾞﾗﾌ_3" localSheetId="6" hidden="1">#REF!</definedName>
    <definedName name="_6__123Graph_Aｸﾞﾗﾌ_3" hidden="1">#REF!</definedName>
    <definedName name="_6__123Graph_Aｸﾞﾗﾌ_4" localSheetId="6" hidden="1">#REF!</definedName>
    <definedName name="_6__123Graph_Aｸﾞﾗﾌ_4" hidden="1">#REF!</definedName>
    <definedName name="_6__123Graph_Aｸﾞﾗﾌ_5" localSheetId="6" hidden="1">#REF!</definedName>
    <definedName name="_6__123Graph_Aｸﾞﾗﾌ_5" hidden="1">#REF!</definedName>
    <definedName name="_6__123Graph_Xｸﾞﾗﾌ_1" localSheetId="6" hidden="1">#REF!</definedName>
    <definedName name="_6__123Graph_Xｸﾞﾗﾌ_1" hidden="1">#REF!</definedName>
    <definedName name="_6_0_0_F" localSheetId="6" hidden="1">#REF!</definedName>
    <definedName name="_6_0_0_F" hidden="1">#REF!</definedName>
    <definedName name="_62__123Graph_X????_1" localSheetId="6" hidden="1">#REF!</definedName>
    <definedName name="_62__123Graph_X????_1" hidden="1">#REF!</definedName>
    <definedName name="_66__123Graph_X????_2" localSheetId="6" hidden="1">#REF!</definedName>
    <definedName name="_66__123Graph_X????_2" hidden="1">#REF!</definedName>
    <definedName name="_67__123Graph_Aｸﾞﾗﾌ_3" localSheetId="6" hidden="1">#REF!</definedName>
    <definedName name="_67__123Graph_Aｸﾞﾗﾌ_3" hidden="1">#REF!</definedName>
    <definedName name="_67__123Graph_X????_2" localSheetId="6" hidden="1">#REF!</definedName>
    <definedName name="_67__123Graph_X????_2" hidden="1">#REF!</definedName>
    <definedName name="_7__123Graph_A????_1" localSheetId="6" hidden="1">#REF!</definedName>
    <definedName name="_7__123Graph_A????_1" hidden="1">#REF!</definedName>
    <definedName name="_7__123Graph_A????_4" localSheetId="6" hidden="1">#REF!</definedName>
    <definedName name="_7__123Graph_A????_4" hidden="1">#REF!</definedName>
    <definedName name="_7__123Graph_Aｸﾞﾗﾌ_2" localSheetId="6" hidden="1">#REF!</definedName>
    <definedName name="_7__123Graph_Aｸﾞﾗﾌ_2" hidden="1">#REF!</definedName>
    <definedName name="_7__123Graph_Aｸﾞﾗﾌ_3" localSheetId="6" hidden="1">#REF!</definedName>
    <definedName name="_7__123Graph_Aｸﾞﾗﾌ_3" hidden="1">#REF!</definedName>
    <definedName name="_7__123Graph_Aｸﾞﾗﾌ_4" localSheetId="6" hidden="1">#REF!</definedName>
    <definedName name="_7__123Graph_Aｸﾞﾗﾌ_4" hidden="1">#REF!</definedName>
    <definedName name="_7__123Graph_Aｸﾞﾗﾌ_5" localSheetId="6" hidden="1">#REF!</definedName>
    <definedName name="_7__123Graph_Aｸﾞﾗﾌ_5" hidden="1">#REF!</definedName>
    <definedName name="_7__123Graph_Xｸﾞﾗﾌ_2" localSheetId="6" hidden="1">#REF!</definedName>
    <definedName name="_7__123Graph_Xｸﾞﾗﾌ_2" hidden="1">#REF!</definedName>
    <definedName name="_7_0_0_F" localSheetId="6" hidden="1">#REF!</definedName>
    <definedName name="_7_0_0_F" hidden="1">#REF!</definedName>
    <definedName name="_7_0_S" localSheetId="15" hidden="1">#REF!</definedName>
    <definedName name="_7_0_S" localSheetId="6" hidden="1">'[15]6PILE  (돌출)'!#REF!</definedName>
    <definedName name="_7_0_S" hidden="1">'[15]6PILE  (돌출)'!#REF!</definedName>
    <definedName name="_70__123Graph_X????_3" localSheetId="15" hidden="1">#REF!</definedName>
    <definedName name="_70__123Graph_X????_3" localSheetId="6" hidden="1">#REF!</definedName>
    <definedName name="_70__123Graph_X????_3" hidden="1">#REF!</definedName>
    <definedName name="_72__123Graph_X????_3" localSheetId="6" hidden="1">#REF!</definedName>
    <definedName name="_72__123Graph_X????_3" hidden="1">#REF!</definedName>
    <definedName name="_74__123Graph_X????_4" localSheetId="6" hidden="1">#REF!</definedName>
    <definedName name="_74__123Graph_X????_4" hidden="1">#REF!</definedName>
    <definedName name="_75__123Graph_Aｸﾞﾗﾌ_4" localSheetId="6" hidden="1">#REF!</definedName>
    <definedName name="_75__123Graph_Aｸﾞﾗﾌ_4" hidden="1">#REF!</definedName>
    <definedName name="_77__123Graph_X????_4" localSheetId="6" hidden="1">#REF!</definedName>
    <definedName name="_77__123Graph_X????_4" hidden="1">#REF!</definedName>
    <definedName name="_78__123Graph_X????_5" localSheetId="6" hidden="1">#REF!</definedName>
    <definedName name="_78__123Graph_X????_5" hidden="1">#REF!</definedName>
    <definedName name="_8__123Graph_A????_5" localSheetId="6" hidden="1">#REF!</definedName>
    <definedName name="_8__123Graph_A????_5" hidden="1">#REF!</definedName>
    <definedName name="_8__123Graph_Aｸﾞﾗﾌ_1" localSheetId="6" hidden="1">#REF!</definedName>
    <definedName name="_8__123Graph_Aｸﾞﾗﾌ_1" hidden="1">#REF!</definedName>
    <definedName name="_8__123Graph_Aｸﾞﾗﾌ_2" localSheetId="6" hidden="1">#REF!</definedName>
    <definedName name="_8__123Graph_Aｸﾞﾗﾌ_2" hidden="1">#REF!</definedName>
    <definedName name="_8__123Graph_Aｸﾞﾗﾌ_3" localSheetId="6" hidden="1">#REF!</definedName>
    <definedName name="_8__123Graph_Aｸﾞﾗﾌ_3" hidden="1">#REF!</definedName>
    <definedName name="_8__123Graph_Aｸﾞﾗﾌ_4" localSheetId="6" hidden="1">#REF!</definedName>
    <definedName name="_8__123Graph_Aｸﾞﾗﾌ_4" hidden="1">#REF!</definedName>
    <definedName name="_8__123Graph_Aｸﾞﾗﾌ_5" localSheetId="6" hidden="1">#REF!</definedName>
    <definedName name="_8__123Graph_Aｸﾞﾗﾌ_5" hidden="1">#REF!</definedName>
    <definedName name="_8__123Graph_BCHART_2" localSheetId="15" hidden="1">#REF!</definedName>
    <definedName name="_8__123Graph_BCHART_2" hidden="1">[1]Z!$T$180:$AH$180</definedName>
    <definedName name="_8__123Graph_XCHART_1" localSheetId="15" hidden="1">#REF!</definedName>
    <definedName name="_8__123Graph_XCHART_1" localSheetId="6" hidden="1">#REF!</definedName>
    <definedName name="_8__123Graph_XCHART_1" hidden="1">#REF!</definedName>
    <definedName name="_8__123Graph_Xｸﾞﾗﾌ_1" localSheetId="6" hidden="1">#REF!</definedName>
    <definedName name="_8__123Graph_Xｸﾞﾗﾌ_1" hidden="1">#REF!</definedName>
    <definedName name="_8__123Graph_Xｸﾞﾗﾌ_3" localSheetId="6" hidden="1">#REF!</definedName>
    <definedName name="_8__123Graph_Xｸﾞﾗﾌ_3" hidden="1">#REF!</definedName>
    <definedName name="_82__123Graph_X????_5" localSheetId="6" hidden="1">#REF!</definedName>
    <definedName name="_82__123Graph_X????_5" hidden="1">#REF!</definedName>
    <definedName name="_83__123Graph_Aｸﾞﾗﾌ_5" localSheetId="6" hidden="1">#REF!</definedName>
    <definedName name="_83__123Graph_Aｸﾞﾗﾌ_5" hidden="1">#REF!</definedName>
    <definedName name="_83__123Graph_Xｸﾞﾗﾌ_1" localSheetId="6" hidden="1">#REF!</definedName>
    <definedName name="_83__123Graph_Xｸﾞﾗﾌ_1" hidden="1">#REF!</definedName>
    <definedName name="_88__123Graph_X????_1" localSheetId="6" hidden="1">#REF!</definedName>
    <definedName name="_88__123Graph_X????_1" hidden="1">#REF!</definedName>
    <definedName name="_88__123Graph_Xｸﾞﾗﾌ_1" localSheetId="6" hidden="1">#REF!</definedName>
    <definedName name="_88__123Graph_Xｸﾞﾗﾌ_1" hidden="1">#REF!</definedName>
    <definedName name="_88__123Graph_Xｸﾞﾗﾌ_2" localSheetId="6" hidden="1">#REF!</definedName>
    <definedName name="_88__123Graph_Xｸﾞﾗﾌ_2" hidden="1">#REF!</definedName>
    <definedName name="_9__123Graph_ACHART_1" localSheetId="15" hidden="1">#REF!</definedName>
    <definedName name="_9__123Graph_ACHART_1" hidden="1">[10]Cash2!$G$16:$G$31</definedName>
    <definedName name="_9__123Graph_Aｸﾞﾗﾌ_1" localSheetId="15" hidden="1">#REF!</definedName>
    <definedName name="_9__123Graph_Aｸﾞﾗﾌ_1" localSheetId="6" hidden="1">#REF!</definedName>
    <definedName name="_9__123Graph_Aｸﾞﾗﾌ_1" hidden="1">#REF!</definedName>
    <definedName name="_9__123Graph_Aｸﾞﾗﾌ_2" localSheetId="6" hidden="1">#REF!</definedName>
    <definedName name="_9__123Graph_Aｸﾞﾗﾌ_2" hidden="1">#REF!</definedName>
    <definedName name="_9__123Graph_Aｸﾞﾗﾌ_3" localSheetId="6" hidden="1">#REF!</definedName>
    <definedName name="_9__123Graph_Aｸﾞﾗﾌ_3" hidden="1">#REF!</definedName>
    <definedName name="_9__123Graph_Aｸﾞﾗﾌ_4" localSheetId="6" hidden="1">#REF!</definedName>
    <definedName name="_9__123Graph_Aｸﾞﾗﾌ_4" hidden="1">#REF!</definedName>
    <definedName name="_9__123Graph_BCHART_1" localSheetId="15" hidden="1">#REF!</definedName>
    <definedName name="_9__123Graph_BCHART_1" hidden="1">'[14]6MONTHS'!$AI$40:$AO$40</definedName>
    <definedName name="_9__123Graph_BCHART_2" localSheetId="15" hidden="1">#REF!</definedName>
    <definedName name="_9__123Graph_BCHART_2" hidden="1">[1]Z!$T$180:$AH$180</definedName>
    <definedName name="_9__123Graph_CCHART_1" localSheetId="15" hidden="1">#REF!</definedName>
    <definedName name="_9__123Graph_CCHART_1" hidden="1">[1]Cash2!$J$16:$J$36</definedName>
    <definedName name="_9__123Graph_XCHART_2" localSheetId="15" hidden="1">#REF!</definedName>
    <definedName name="_9__123Graph_XCHART_2" localSheetId="6" hidden="1">#REF!</definedName>
    <definedName name="_9__123Graph_XCHART_2" hidden="1">#REF!</definedName>
    <definedName name="_9__123Graph_Xｸﾞﾗﾌ_2" localSheetId="6" hidden="1">#REF!</definedName>
    <definedName name="_9__123Graph_Xｸﾞﾗﾌ_2" hidden="1">#REF!</definedName>
    <definedName name="_9__123Graph_Xｸﾞﾗﾌ_4" localSheetId="6" hidden="1">#REF!</definedName>
    <definedName name="_9__123Graph_Xｸﾞﾗﾌ_4" hidden="1">#REF!</definedName>
    <definedName name="_9_0_0_F" localSheetId="15" hidden="1">#REF!</definedName>
    <definedName name="_9_0_0_F" localSheetId="6" hidden="1">[11]실행!#REF!</definedName>
    <definedName name="_9_0_0_F" hidden="1">[11]실행!#REF!</definedName>
    <definedName name="_93__123Graph_X????_2" localSheetId="15" hidden="1">#REF!</definedName>
    <definedName name="_93__123Graph_X????_2" localSheetId="6" hidden="1">#REF!</definedName>
    <definedName name="_93__123Graph_X????_2" hidden="1">#REF!</definedName>
    <definedName name="_93__123Graph_Xｸﾞﾗﾌ_3" localSheetId="6" hidden="1">#REF!</definedName>
    <definedName name="_93__123Graph_Xｸﾞﾗﾌ_3" hidden="1">#REF!</definedName>
    <definedName name="_94__123Graph_Xｸﾞﾗﾌ_2" localSheetId="6" hidden="1">#REF!</definedName>
    <definedName name="_94__123Graph_Xｸﾞﾗﾌ_2" hidden="1">#REF!</definedName>
    <definedName name="_98__123Graph_X????_3" localSheetId="6" hidden="1">#REF!</definedName>
    <definedName name="_98__123Graph_X????_3" hidden="1">#REF!</definedName>
    <definedName name="_98__123Graph_Xｸﾞﾗﾌ_4" localSheetId="6" hidden="1">#REF!</definedName>
    <definedName name="_98__123Graph_Xｸﾞﾗﾌ_4" hidden="1">#REF!</definedName>
    <definedName name="_a1" localSheetId="11" hidden="1">{"'Sheet1'!$L$16"}</definedName>
    <definedName name="_a1" localSheetId="1" hidden="1">{"'Sheet1'!$L$16"}</definedName>
    <definedName name="_a1" localSheetId="15" hidden="1">{"'Sheet1'!$L$16"}</definedName>
    <definedName name="_a1" localSheetId="6" hidden="1">{"'Sheet1'!$L$16"}</definedName>
    <definedName name="_a1" localSheetId="2" hidden="1">{"'Sheet1'!$L$16"}</definedName>
    <definedName name="_a1" localSheetId="7" hidden="1">{"'Sheet1'!$L$16"}</definedName>
    <definedName name="_a1" hidden="1">{"'Sheet1'!$L$16"}</definedName>
    <definedName name="_a129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localSheetId="11" hidden="1">{"'Sheet1'!$L$16"}</definedName>
    <definedName name="_a1s" localSheetId="1" hidden="1">{"'Sheet1'!$L$16"}</definedName>
    <definedName name="_a1s" localSheetId="15" hidden="1">{"'Sheet1'!$L$16"}</definedName>
    <definedName name="_a1s" localSheetId="2" hidden="1">{"'Sheet1'!$L$16"}</definedName>
    <definedName name="_a1s" hidden="1">{"'Sheet1'!$L$16"}</definedName>
    <definedName name="_a2" localSheetId="11" hidden="1">{"'Sheet1'!$L$16"}</definedName>
    <definedName name="_a2" localSheetId="1" hidden="1">{"'Sheet1'!$L$16"}</definedName>
    <definedName name="_a2" localSheetId="15" hidden="1">{"'Sheet1'!$L$16"}</definedName>
    <definedName name="_a2" localSheetId="6" hidden="1">{"'Sheet1'!$L$16"}</definedName>
    <definedName name="_a2" localSheetId="2" hidden="1">{"'Sheet1'!$L$16"}</definedName>
    <definedName name="_a2" hidden="1">{"'Sheet1'!$L$16"}</definedName>
    <definedName name="_A4" localSheetId="11" hidden="1">{"'Sheet1'!$L$16"}</definedName>
    <definedName name="_A4" localSheetId="1" hidden="1">{"'Sheet1'!$L$16"}</definedName>
    <definedName name="_A4" localSheetId="15" hidden="1">{"'Sheet1'!$L$16"}</definedName>
    <definedName name="_A4" localSheetId="2" hidden="1">{"'Sheet1'!$L$16"}</definedName>
    <definedName name="_A4" hidden="1">{"'Sheet1'!$L$16"}</definedName>
    <definedName name="_b2" localSheetId="11" hidden="1">{"'Sheet1'!$L$16"}</definedName>
    <definedName name="_b2" localSheetId="1" hidden="1">{"'Sheet1'!$L$16"}</definedName>
    <definedName name="_b2" localSheetId="15" hidden="1">{"'Sheet1'!$L$16"}</definedName>
    <definedName name="_b2" localSheetId="2" hidden="1">{"'Sheet1'!$L$16"}</definedName>
    <definedName name="_b2" hidden="1">{"'Sheet1'!$L$16"}</definedName>
    <definedName name="_BG12" localSheetId="11" hidden="1">{"'Sheet1'!$L$16"}</definedName>
    <definedName name="_BG12" localSheetId="1" hidden="1">{"'Sheet1'!$L$16"}</definedName>
    <definedName name="_BG12" localSheetId="15" hidden="1">{"'Sheet1'!$L$16"}</definedName>
    <definedName name="_BG12" localSheetId="6" hidden="1">{"'Sheet1'!$L$16"}</definedName>
    <definedName name="_BG12" localSheetId="2" hidden="1">{"'Sheet1'!$L$16"}</definedName>
    <definedName name="_BG12" hidden="1">{"'Sheet1'!$L$16"}</definedName>
    <definedName name="_bht4" localSheetId="11" hidden="1">{#N/A,#N/A,FALSE,"Chi tiÆt"}</definedName>
    <definedName name="_bht4" localSheetId="1" hidden="1">{#N/A,#N/A,FALSE,"Chi tiÆt"}</definedName>
    <definedName name="_bht4" localSheetId="15" hidden="1">{#N/A,#N/A,FALSE,"Chi tiÆt"}</definedName>
    <definedName name="_bht4" localSheetId="2" hidden="1">{#N/A,#N/A,FALSE,"Chi tiÆt"}</definedName>
    <definedName name="_bht4" hidden="1">{#N/A,#N/A,FALSE,"Chi tiÆt"}</definedName>
    <definedName name="_bht5" localSheetId="11" hidden="1">{#N/A,#N/A,FALSE,"Chi tiÆt"}</definedName>
    <definedName name="_bht5" localSheetId="1" hidden="1">{#N/A,#N/A,FALSE,"Chi tiÆt"}</definedName>
    <definedName name="_bht5" localSheetId="15" hidden="1">{#N/A,#N/A,FALSE,"Chi tiÆt"}</definedName>
    <definedName name="_bht5" localSheetId="2" hidden="1">{#N/A,#N/A,FALSE,"Chi tiÆt"}</definedName>
    <definedName name="_bht5" hidden="1">{#N/A,#N/A,FALSE,"Chi tiÆt"}</definedName>
    <definedName name="_bht6" localSheetId="11" hidden="1">{"'Sheet1'!$L$16"}</definedName>
    <definedName name="_bht6" localSheetId="1" hidden="1">{"'Sheet1'!$L$16"}</definedName>
    <definedName name="_bht6" localSheetId="15" hidden="1">{"'Sheet1'!$L$16"}</definedName>
    <definedName name="_bht6" localSheetId="2" hidden="1">{"'Sheet1'!$L$16"}</definedName>
    <definedName name="_bht6" hidden="1">{"'Sheet1'!$L$16"}</definedName>
    <definedName name="_BOS1" localSheetId="11" hidden="1">{#N/A,#N/A,FALSE,"부대1"}</definedName>
    <definedName name="_BOS1" localSheetId="1" hidden="1">{#N/A,#N/A,FALSE,"부대1"}</definedName>
    <definedName name="_BOS1" localSheetId="15" hidden="1">{#N/A,#N/A,FALSE,"부대1"}</definedName>
    <definedName name="_BOS1" localSheetId="2" hidden="1">{#N/A,#N/A,FALSE,"부대1"}</definedName>
    <definedName name="_BOS1" hidden="1">{#N/A,#N/A,FALSE,"부대1"}</definedName>
    <definedName name="_Builtin155" hidden="1">#N/A</definedName>
    <definedName name="_CN1" localSheetId="11" hidden="1">{"'Sheet1'!$L$16"}</definedName>
    <definedName name="_CN1" localSheetId="1" hidden="1">{"'Sheet1'!$L$16"}</definedName>
    <definedName name="_CN1" localSheetId="15" hidden="1">{"'Sheet1'!$L$16"}</definedName>
    <definedName name="_CN1" localSheetId="6" hidden="1">{"'Sheet1'!$L$16"}</definedName>
    <definedName name="_CN1" localSheetId="2" hidden="1">{"'Sheet1'!$L$16"}</definedName>
    <definedName name="_CN1" hidden="1">{"'Sheet1'!$L$16"}</definedName>
    <definedName name="_CN2" localSheetId="11" hidden="1">{"'Sheet1'!$L$16"}</definedName>
    <definedName name="_CN2" localSheetId="1" hidden="1">{"'Sheet1'!$L$16"}</definedName>
    <definedName name="_CN2" localSheetId="15" hidden="1">{"'Sheet1'!$L$16"}</definedName>
    <definedName name="_CN2" localSheetId="2" hidden="1">{"'Sheet1'!$L$16"}</definedName>
    <definedName name="_CN2" hidden="1">{"'Sheet1'!$L$16"}</definedName>
    <definedName name="_CN3" localSheetId="11" hidden="1">{"'Sheet1'!$L$16"}</definedName>
    <definedName name="_CN3" localSheetId="1" hidden="1">{"'Sheet1'!$L$16"}</definedName>
    <definedName name="_CN3" localSheetId="15" hidden="1">{"'Sheet1'!$L$16"}</definedName>
    <definedName name="_CN3" localSheetId="2" hidden="1">{"'Sheet1'!$L$16"}</definedName>
    <definedName name="_CN3" hidden="1">{"'Sheet1'!$L$16"}</definedName>
    <definedName name="_coc1000" localSheetId="11" hidden="1">{#N/A,#N/A,FALSE,"Chi tiÆt"}</definedName>
    <definedName name="_coc1000" localSheetId="1" hidden="1">{#N/A,#N/A,FALSE,"Chi tiÆt"}</definedName>
    <definedName name="_coc1000" localSheetId="15" hidden="1">{#N/A,#N/A,FALSE,"Chi tiÆt"}</definedName>
    <definedName name="_coc1000" localSheetId="2" hidden="1">{#N/A,#N/A,FALSE,"Chi tiÆt"}</definedName>
    <definedName name="_coc1000" hidden="1">{#N/A,#N/A,FALSE,"Chi tiÆt"}</definedName>
    <definedName name="_Coc39" localSheetId="11" hidden="1">{"'Sheet1'!$L$16"}</definedName>
    <definedName name="_Coc39" localSheetId="1" hidden="1">{"'Sheet1'!$L$16"}</definedName>
    <definedName name="_Coc39" localSheetId="15" hidden="1">{"'Sheet1'!$L$16"}</definedName>
    <definedName name="_Coc39" localSheetId="2" hidden="1">{"'Sheet1'!$L$16"}</definedName>
    <definedName name="_Coc39" hidden="1">{"'Sheet1'!$L$16"}</definedName>
    <definedName name="_d1500" localSheetId="11" hidden="1">{"'Sheet1'!$L$16"}</definedName>
    <definedName name="_d1500" localSheetId="1" hidden="1">{"'Sheet1'!$L$16"}</definedName>
    <definedName name="_d1500" localSheetId="15" hidden="1">{"'Sheet1'!$L$16"}</definedName>
    <definedName name="_d1500" localSheetId="2" hidden="1">{"'Sheet1'!$L$16"}</definedName>
    <definedName name="_d1500" hidden="1">{"'Sheet1'!$L$16"}</definedName>
    <definedName name="_Dist_Bin" localSheetId="15" hidden="1">#REF!</definedName>
    <definedName name="_Dist_Bin" localSheetId="6" hidden="1">[20]조명시설!#REF!</definedName>
    <definedName name="_Dist_Bin" hidden="1">[20]조명시설!#REF!</definedName>
    <definedName name="_Dist_Values" localSheetId="15" hidden="1">#REF!</definedName>
    <definedName name="_Dist_Values" localSheetId="6" hidden="1">[20]조명시설!#REF!</definedName>
    <definedName name="_Dist_Values" hidden="1">[20]조명시설!#REF!</definedName>
    <definedName name="_dt1" localSheetId="11" hidden="1">{"'Sheet1'!$L$16"}</definedName>
    <definedName name="_dt1" localSheetId="1" hidden="1">{"'Sheet1'!$L$16"}</definedName>
    <definedName name="_dt1" localSheetId="15" hidden="1">{"'Sheet1'!$L$16"}</definedName>
    <definedName name="_dt1" localSheetId="2" hidden="1">{"'Sheet1'!$L$16"}</definedName>
    <definedName name="_dt1" hidden="1">{"'Sheet1'!$L$16"}</definedName>
    <definedName name="_DT10" localSheetId="11" hidden="1">{"'Sheet1'!$L$16"}</definedName>
    <definedName name="_DT10" localSheetId="1" hidden="1">{"'Sheet1'!$L$16"}</definedName>
    <definedName name="_DT10" localSheetId="15" hidden="1">{"'Sheet1'!$L$16"}</definedName>
    <definedName name="_DT10" localSheetId="2" hidden="1">{"'Sheet1'!$L$16"}</definedName>
    <definedName name="_DT10" hidden="1">{"'Sheet1'!$L$16"}</definedName>
    <definedName name="_ewt3" localSheetId="11" hidden="1">{#N/A,#N/A,FALSE,"CCTV"}</definedName>
    <definedName name="_ewt3" localSheetId="1" hidden="1">{#N/A,#N/A,FALSE,"CCTV"}</definedName>
    <definedName name="_ewt3" localSheetId="15" hidden="1">{#N/A,#N/A,FALSE,"CCTV"}</definedName>
    <definedName name="_ewt3" localSheetId="2" hidden="1">{#N/A,#N/A,FALSE,"CCTV"}</definedName>
    <definedName name="_ewt3" hidden="1">{#N/A,#N/A,FALSE,"CCTV"}</definedName>
    <definedName name="_f1" localSheetId="1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1" localSheetId="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1" localSheetId="1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1" localSheetId="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5" localSheetId="11" hidden="1">{"'Sheet1'!$L$16"}</definedName>
    <definedName name="_f5" localSheetId="1" hidden="1">{"'Sheet1'!$L$16"}</definedName>
    <definedName name="_f5" localSheetId="15" hidden="1">{"'Sheet1'!$L$16"}</definedName>
    <definedName name="_f5" localSheetId="2" hidden="1">{"'Sheet1'!$L$16"}</definedName>
    <definedName name="_f5" hidden="1">{"'Sheet1'!$L$16"}</definedName>
    <definedName name="_FAB4" localSheetId="15" hidden="1">#REF!</definedName>
    <definedName name="_FAB4" localSheetId="6" hidden="1">'[21]F4-F7'!#REF!</definedName>
    <definedName name="_FAB4" hidden="1">'[21]F4-F7'!#REF!</definedName>
    <definedName name="_Fil" localSheetId="15" hidden="1">#REF!</definedName>
    <definedName name="_Fil" localSheetId="6" hidden="1">#REF!</definedName>
    <definedName name="_Fil" hidden="1">#REF!</definedName>
    <definedName name="_Fill" localSheetId="6" hidden="1">#REF!</definedName>
    <definedName name="_Fill" localSheetId="7" hidden="1">#REF!</definedName>
    <definedName name="_Fill" hidden="1">#REF!</definedName>
    <definedName name="_Fill1" localSheetId="6" hidden="1">#REF!</definedName>
    <definedName name="_Fill1" hidden="1">#REF!</definedName>
    <definedName name="_Fill2" localSheetId="6" hidden="1">#REF!</definedName>
    <definedName name="_Fill2" hidden="1">#REF!</definedName>
    <definedName name="_Filll" localSheetId="6" hidden="1">#REF!</definedName>
    <definedName name="_Filll" hidden="1">#REF!</definedName>
    <definedName name="_xlnm._FilterDatabase" localSheetId="15" hidden="1">'Điện nước'!$A$6:$L$476</definedName>
    <definedName name="_xlnm._FilterDatabase" localSheetId="6" hidden="1">#REF!</definedName>
    <definedName name="_xlnm._FilterDatabase" localSheetId="7" hidden="1">'Trạm điện'!$A$6:$O$142</definedName>
    <definedName name="_xlnm._FilterDatabase" hidden="1">#REF!</definedName>
    <definedName name="_G1" localSheetId="15" hidden="1">#REF!</definedName>
    <definedName name="_G1" hidden="1">[22]SEX!$P$7:$P$7</definedName>
    <definedName name="_Goi8" localSheetId="11" hidden="1">{"'Sheet1'!$L$16"}</definedName>
    <definedName name="_Goi8" localSheetId="1" hidden="1">{"'Sheet1'!$L$16"}</definedName>
    <definedName name="_Goi8" localSheetId="15" hidden="1">{"'Sheet1'!$L$16"}</definedName>
    <definedName name="_Goi8" localSheetId="6" hidden="1">{"'Sheet1'!$L$16"}</definedName>
    <definedName name="_Goi8" localSheetId="2" hidden="1">{"'Sheet1'!$L$16"}</definedName>
    <definedName name="_Goi8" hidden="1">{"'Sheet1'!$L$16"}</definedName>
    <definedName name="_h1" localSheetId="11" hidden="1">{"'Sheet1'!$L$16"}</definedName>
    <definedName name="_h1" localSheetId="1" hidden="1">{"'Sheet1'!$L$16"}</definedName>
    <definedName name="_h1" localSheetId="15" hidden="1">{"'Sheet1'!$L$16"}</definedName>
    <definedName name="_h1" localSheetId="6" hidden="1">{"'Sheet1'!$L$16"}</definedName>
    <definedName name="_h1" localSheetId="2" hidden="1">{"'Sheet1'!$L$16"}</definedName>
    <definedName name="_h1" hidden="1">{"'Sheet1'!$L$16"}</definedName>
    <definedName name="_h2" localSheetId="11" hidden="1">{"'Sheet1'!$L$16"}</definedName>
    <definedName name="_h2" localSheetId="1" hidden="1">{"'Sheet1'!$L$16"}</definedName>
    <definedName name="_h2" localSheetId="15" hidden="1">{"'Sheet1'!$L$16"}</definedName>
    <definedName name="_h2" localSheetId="2" hidden="1">{"'Sheet1'!$L$16"}</definedName>
    <definedName name="_h2" hidden="1">{"'Sheet1'!$L$16"}</definedName>
    <definedName name="_hh1219" localSheetId="11" hidden="1">{"'Sheet1'!$L$16"}</definedName>
    <definedName name="_hh1219" localSheetId="1" hidden="1">{"'Sheet1'!$L$16"}</definedName>
    <definedName name="_hh1219" localSheetId="15" hidden="1">{"'Sheet1'!$L$16"}</definedName>
    <definedName name="_hh1219" localSheetId="2" hidden="1">{"'Sheet1'!$L$16"}</definedName>
    <definedName name="_hh1219" hidden="1">{"'Sheet1'!$L$16"}</definedName>
    <definedName name="_ht10" localSheetId="11" hidden="1">{"'Sheet1'!$L$16"}</definedName>
    <definedName name="_ht10" localSheetId="1" hidden="1">{"'Sheet1'!$L$16"}</definedName>
    <definedName name="_ht10" localSheetId="15" hidden="1">{"'Sheet1'!$L$16"}</definedName>
    <definedName name="_ht10" localSheetId="2" hidden="1">{"'Sheet1'!$L$16"}</definedName>
    <definedName name="_ht10" hidden="1">{"'Sheet1'!$L$16"}</definedName>
    <definedName name="_hu1" localSheetId="11" hidden="1">{"'Sheet1'!$L$16"}</definedName>
    <definedName name="_hu1" localSheetId="1" hidden="1">{"'Sheet1'!$L$16"}</definedName>
    <definedName name="_hu1" localSheetId="15" hidden="1">{"'Sheet1'!$L$16"}</definedName>
    <definedName name="_hu1" localSheetId="6" hidden="1">{"'Sheet1'!$L$16"}</definedName>
    <definedName name="_hu1" localSheetId="2" hidden="1">{"'Sheet1'!$L$16"}</definedName>
    <definedName name="_hu1" hidden="1">{"'Sheet1'!$L$16"}</definedName>
    <definedName name="_hu2" localSheetId="11" hidden="1">{"'Sheet1'!$L$16"}</definedName>
    <definedName name="_hu2" localSheetId="1" hidden="1">{"'Sheet1'!$L$16"}</definedName>
    <definedName name="_hu2" localSheetId="15" hidden="1">{"'Sheet1'!$L$16"}</definedName>
    <definedName name="_hu2" localSheetId="6" hidden="1">{"'Sheet1'!$L$16"}</definedName>
    <definedName name="_hu2" localSheetId="2" hidden="1">{"'Sheet1'!$L$16"}</definedName>
    <definedName name="_hu2" hidden="1">{"'Sheet1'!$L$16"}</definedName>
    <definedName name="_hu5" localSheetId="11" hidden="1">{"'Sheet1'!$L$16"}</definedName>
    <definedName name="_hu5" localSheetId="1" hidden="1">{"'Sheet1'!$L$16"}</definedName>
    <definedName name="_hu5" localSheetId="15" hidden="1">{"'Sheet1'!$L$16"}</definedName>
    <definedName name="_hu5" localSheetId="6" hidden="1">{"'Sheet1'!$L$16"}</definedName>
    <definedName name="_hu5" localSheetId="2" hidden="1">{"'Sheet1'!$L$16"}</definedName>
    <definedName name="_hu5" hidden="1">{"'Sheet1'!$L$16"}</definedName>
    <definedName name="_hu6" localSheetId="11" hidden="1">{"'Sheet1'!$L$16"}</definedName>
    <definedName name="_hu6" localSheetId="1" hidden="1">{"'Sheet1'!$L$16"}</definedName>
    <definedName name="_hu6" localSheetId="15" hidden="1">{"'Sheet1'!$L$16"}</definedName>
    <definedName name="_hu6" localSheetId="6" hidden="1">{"'Sheet1'!$L$16"}</definedName>
    <definedName name="_hu6" localSheetId="2" hidden="1">{"'Sheet1'!$L$16"}</definedName>
    <definedName name="_hu6" hidden="1">{"'Sheet1'!$L$16"}</definedName>
    <definedName name="_hu7" localSheetId="11" hidden="1">{"'Sheet1'!$L$16"}</definedName>
    <definedName name="_hu7" localSheetId="1" hidden="1">{"'Sheet1'!$L$16"}</definedName>
    <definedName name="_hu7" localSheetId="15" hidden="1">{"'Sheet1'!$L$16"}</definedName>
    <definedName name="_hu7" localSheetId="2" hidden="1">{"'Sheet1'!$L$16"}</definedName>
    <definedName name="_hu7" hidden="1">{"'Sheet1'!$L$16"}</definedName>
    <definedName name="_huy1" localSheetId="11" hidden="1">{"'Sheet1'!$L$16"}</definedName>
    <definedName name="_huy1" localSheetId="1" hidden="1">{"'Sheet1'!$L$16"}</definedName>
    <definedName name="_huy1" localSheetId="15" hidden="1">{"'Sheet1'!$L$16"}</definedName>
    <definedName name="_huy1" localSheetId="6" hidden="1">{"'Sheet1'!$L$16"}</definedName>
    <definedName name="_huy1" localSheetId="2" hidden="1">{"'Sheet1'!$L$16"}</definedName>
    <definedName name="_huy1" hidden="1">{"'Sheet1'!$L$16"}</definedName>
    <definedName name="_huy2" localSheetId="11" hidden="1">{"'Sheet1'!$L$16"}</definedName>
    <definedName name="_huy2" localSheetId="1" hidden="1">{"'Sheet1'!$L$16"}</definedName>
    <definedName name="_huy2" localSheetId="15" hidden="1">{"'Sheet1'!$L$16"}</definedName>
    <definedName name="_huy2" localSheetId="6" hidden="1">{"'Sheet1'!$L$16"}</definedName>
    <definedName name="_huy2" localSheetId="2" hidden="1">{"'Sheet1'!$L$16"}</definedName>
    <definedName name="_huy2" hidden="1">{"'Sheet1'!$L$16"}</definedName>
    <definedName name="_K146" localSheetId="11" hidden="1">{"'Sheet1'!$L$16"}</definedName>
    <definedName name="_K146" localSheetId="1" hidden="1">{"'Sheet1'!$L$16"}</definedName>
    <definedName name="_K146" localSheetId="15" hidden="1">{"'Sheet1'!$L$16"}</definedName>
    <definedName name="_K146" localSheetId="2" hidden="1">{"'Sheet1'!$L$16"}</definedName>
    <definedName name="_K146" hidden="1">{"'Sheet1'!$L$16"}</definedName>
    <definedName name="_Key1" localSheetId="6" hidden="1">#REF!</definedName>
    <definedName name="_Key1" localSheetId="7" hidden="1">#REF!</definedName>
    <definedName name="_Key1" hidden="1">#REF!</definedName>
    <definedName name="_key10" localSheetId="6" hidden="1">#REF!</definedName>
    <definedName name="_key10" hidden="1">#REF!</definedName>
    <definedName name="_Key11" localSheetId="6" hidden="1">#REF!</definedName>
    <definedName name="_Key11" hidden="1">#REF!</definedName>
    <definedName name="_KEY12" localSheetId="6" hidden="1">#REF!</definedName>
    <definedName name="_KEY12" hidden="1">#REF!</definedName>
    <definedName name="_Key2" localSheetId="6" hidden="1">#REF!</definedName>
    <definedName name="_Key2" localSheetId="7" hidden="1">#REF!</definedName>
    <definedName name="_Key2" hidden="1">#REF!</definedName>
    <definedName name="_key5" localSheetId="6" hidden="1">#REF!</definedName>
    <definedName name="_key5" hidden="1">#REF!</definedName>
    <definedName name="_KH12" localSheetId="11" hidden="1">{#N/A,#N/A,FALSE,"Chi tiÆt"}</definedName>
    <definedName name="_KH12" localSheetId="1" hidden="1">{#N/A,#N/A,FALSE,"Chi tiÆt"}</definedName>
    <definedName name="_KH12" localSheetId="15" hidden="1">{#N/A,#N/A,FALSE,"Chi tiÆt"}</definedName>
    <definedName name="_KH12" localSheetId="2" hidden="1">{#N/A,#N/A,FALSE,"Chi tiÆt"}</definedName>
    <definedName name="_KH12" hidden="1">{#N/A,#N/A,FALSE,"Chi tiÆt"}</definedName>
    <definedName name="_KHM111" localSheetId="11" hidden="1">{#N/A,#N/A,FALSE,"제목"}</definedName>
    <definedName name="_KHM111" localSheetId="1" hidden="1">{#N/A,#N/A,FALSE,"제목"}</definedName>
    <definedName name="_KHM111" localSheetId="15" hidden="1">{#N/A,#N/A,FALSE,"제목"}</definedName>
    <definedName name="_KHM111" localSheetId="2" hidden="1">{#N/A,#N/A,FALSE,"제목"}</definedName>
    <definedName name="_KHM111" hidden="1">{#N/A,#N/A,FALSE,"제목"}</definedName>
    <definedName name="_KHM888" localSheetId="11" hidden="1">{#N/A,#N/A,FALSE,"제목"}</definedName>
    <definedName name="_KHM888" localSheetId="1" hidden="1">{#N/A,#N/A,FALSE,"제목"}</definedName>
    <definedName name="_KHM888" localSheetId="15" hidden="1">{#N/A,#N/A,FALSE,"제목"}</definedName>
    <definedName name="_KHM888" localSheetId="2" hidden="1">{#N/A,#N/A,FALSE,"제목"}</definedName>
    <definedName name="_KHM888" hidden="1">{#N/A,#N/A,FALSE,"제목"}</definedName>
    <definedName name="_kl11" localSheetId="11" hidden="1">{"'Sheet1'!$L$16"}</definedName>
    <definedName name="_kl11" localSheetId="1" hidden="1">{"'Sheet1'!$L$16"}</definedName>
    <definedName name="_kl11" localSheetId="15" hidden="1">{"'Sheet1'!$L$16"}</definedName>
    <definedName name="_kl11" localSheetId="2" hidden="1">{"'Sheet1'!$L$16"}</definedName>
    <definedName name="_kl11" hidden="1">{"'Sheet1'!$L$16"}</definedName>
    <definedName name="_kl4" localSheetId="11" hidden="1">{"'Sheet1'!$L$16"}</definedName>
    <definedName name="_kl4" localSheetId="1" hidden="1">{"'Sheet1'!$L$16"}</definedName>
    <definedName name="_kl4" localSheetId="15" hidden="1">{"'Sheet1'!$L$16"}</definedName>
    <definedName name="_kl4" localSheetId="2" hidden="1">{"'Sheet1'!$L$16"}</definedName>
    <definedName name="_kl4" hidden="1">{"'Sheet1'!$L$16"}</definedName>
    <definedName name="_kl6" localSheetId="11" hidden="1">{"'Sheet1'!$L$16"}</definedName>
    <definedName name="_kl6" localSheetId="1" hidden="1">{"'Sheet1'!$L$16"}</definedName>
    <definedName name="_kl6" localSheetId="15" hidden="1">{"'Sheet1'!$L$16"}</definedName>
    <definedName name="_kl6" localSheetId="2" hidden="1">{"'Sheet1'!$L$16"}</definedName>
    <definedName name="_kl6" hidden="1">{"'Sheet1'!$L$16"}</definedName>
    <definedName name="_lan1" localSheetId="11" hidden="1">{#N/A,#N/A,TRUE,"BT M200 da 10x20"}</definedName>
    <definedName name="_lan1" localSheetId="1" hidden="1">{#N/A,#N/A,TRUE,"BT M200 da 10x20"}</definedName>
    <definedName name="_lan1" localSheetId="15" hidden="1">{#N/A,#N/A,TRUE,"BT M200 da 10x20"}</definedName>
    <definedName name="_lan1" localSheetId="6" hidden="1">{#N/A,#N/A,TRUE,"BT M200 da 10x20"}</definedName>
    <definedName name="_lan1" localSheetId="2" hidden="1">{#N/A,#N/A,TRUE,"BT M200 da 10x20"}</definedName>
    <definedName name="_lan1" hidden="1">{#N/A,#N/A,TRUE,"BT M200 da 10x20"}</definedName>
    <definedName name="_LAN3" localSheetId="11" hidden="1">{"'Sheet1'!$L$16"}</definedName>
    <definedName name="_LAN3" localSheetId="1" hidden="1">{"'Sheet1'!$L$16"}</definedName>
    <definedName name="_LAN3" localSheetId="15" hidden="1">{"'Sheet1'!$L$16"}</definedName>
    <definedName name="_LAN3" localSheetId="2" hidden="1">{"'Sheet1'!$L$16"}</definedName>
    <definedName name="_LAN3" hidden="1">{"'Sheet1'!$L$16"}</definedName>
    <definedName name="_lao2" localSheetId="11" hidden="1">{"'Sheet1'!$L$16"}</definedName>
    <definedName name="_lao2" localSheetId="1" hidden="1">{"'Sheet1'!$L$16"}</definedName>
    <definedName name="_lao2" localSheetId="15" hidden="1">{"'Sheet1'!$L$16"}</definedName>
    <definedName name="_lao2" localSheetId="2" hidden="1">{"'Sheet1'!$L$16"}</definedName>
    <definedName name="_lao2" hidden="1">{"'Sheet1'!$L$16"}</definedName>
    <definedName name="_ld2" localSheetId="11" hidden="1">{"'Sheet1'!$L$16"}</definedName>
    <definedName name="_ld2" localSheetId="1" hidden="1">{"'Sheet1'!$L$16"}</definedName>
    <definedName name="_ld2" localSheetId="15" hidden="1">{"'Sheet1'!$L$16"}</definedName>
    <definedName name="_ld2" localSheetId="2" hidden="1">{"'Sheet1'!$L$16"}</definedName>
    <definedName name="_ld2" hidden="1">{"'Sheet1'!$L$16"}</definedName>
    <definedName name="_lk2" localSheetId="11" hidden="1">{"'Sheet1'!$L$16"}</definedName>
    <definedName name="_lk2" localSheetId="1" hidden="1">{"'Sheet1'!$L$16"}</definedName>
    <definedName name="_lk2" localSheetId="15" hidden="1">{"'Sheet1'!$L$16"}</definedName>
    <definedName name="_lk2" localSheetId="2" hidden="1">{"'Sheet1'!$L$16"}</definedName>
    <definedName name="_lk2" hidden="1">{"'Sheet1'!$L$16"}</definedName>
    <definedName name="_LLIF" localSheetId="6" hidden="1">#REF!</definedName>
    <definedName name="_LLIF" hidden="1">#REF!</definedName>
    <definedName name="_LLIFF" localSheetId="6" hidden="1">#REF!</definedName>
    <definedName name="_LLIFF" hidden="1">#REF!</definedName>
    <definedName name="_lop111" localSheetId="11" hidden="1">{#N/A,#N/A,FALSE,"特殊室（ＢＱ表）"}</definedName>
    <definedName name="_lop111" localSheetId="1" hidden="1">{#N/A,#N/A,FALSE,"特殊室（ＢＱ表）"}</definedName>
    <definedName name="_lop111" localSheetId="15" hidden="1">{#N/A,#N/A,FALSE,"特殊室（ＢＱ表）"}</definedName>
    <definedName name="_lop111" localSheetId="2" hidden="1">{#N/A,#N/A,FALSE,"特殊室（ＢＱ表）"}</definedName>
    <definedName name="_lop111" hidden="1">{#N/A,#N/A,FALSE,"特殊室（ＢＱ表）"}</definedName>
    <definedName name="_M2" localSheetId="11" hidden="1">{"'Sheet1'!$L$16"}</definedName>
    <definedName name="_M2" localSheetId="1" hidden="1">{"'Sheet1'!$L$16"}</definedName>
    <definedName name="_M2" localSheetId="15" hidden="1">{"'Sheet1'!$L$16"}</definedName>
    <definedName name="_M2" localSheetId="2" hidden="1">{"'Sheet1'!$L$16"}</definedName>
    <definedName name="_M2" hidden="1">{"'Sheet1'!$L$16"}</definedName>
    <definedName name="_M36" localSheetId="11" hidden="1">{"'Sheet1'!$L$16"}</definedName>
    <definedName name="_M36" localSheetId="1" hidden="1">{"'Sheet1'!$L$16"}</definedName>
    <definedName name="_M36" localSheetId="15" hidden="1">{"'Sheet1'!$L$16"}</definedName>
    <definedName name="_M36" localSheetId="2" hidden="1">{"'Sheet1'!$L$16"}</definedName>
    <definedName name="_M36" hidden="1">{"'Sheet1'!$L$16"}</definedName>
    <definedName name="_m4" localSheetId="11" hidden="1">{"'Sheet1'!$L$16"}</definedName>
    <definedName name="_m4" localSheetId="1" hidden="1">{"'Sheet1'!$L$16"}</definedName>
    <definedName name="_m4" localSheetId="15" hidden="1">{"'Sheet1'!$L$16"}</definedName>
    <definedName name="_m4" localSheetId="2" hidden="1">{"'Sheet1'!$L$16"}</definedName>
    <definedName name="_m4" hidden="1">{"'Sheet1'!$L$16"}</definedName>
    <definedName name="_MatInverse_In" localSheetId="6" hidden="1">#REF!</definedName>
    <definedName name="_MatInverse_In" hidden="1">#REF!</definedName>
    <definedName name="_MCC3" localSheetId="11" hidden="1">{#N/A,#N/A,FALSE,"CCTV"}</definedName>
    <definedName name="_MCC3" localSheetId="1" hidden="1">{#N/A,#N/A,FALSE,"CCTV"}</definedName>
    <definedName name="_MCC3" localSheetId="15" hidden="1">{#N/A,#N/A,FALSE,"CCTV"}</definedName>
    <definedName name="_MCC3" localSheetId="6" hidden="1">{#N/A,#N/A,FALSE,"CCTV"}</definedName>
    <definedName name="_MCC3" localSheetId="2" hidden="1">{#N/A,#N/A,FALSE,"CCTV"}</definedName>
    <definedName name="_MCC3" hidden="1">{#N/A,#N/A,FALSE,"CCTV"}</definedName>
    <definedName name="_moi2" localSheetId="11" hidden="1">{"'Sheet1'!$L$16"}</definedName>
    <definedName name="_moi2" localSheetId="1" hidden="1">{"'Sheet1'!$L$16"}</definedName>
    <definedName name="_moi2" localSheetId="15" hidden="1">{"'Sheet1'!$L$16"}</definedName>
    <definedName name="_moi2" localSheetId="2" hidden="1">{"'Sheet1'!$L$16"}</definedName>
    <definedName name="_moi2" hidden="1">{"'Sheet1'!$L$16"}</definedName>
    <definedName name="_NK5" localSheetId="11" hidden="1">{"'Sheet1'!$L$16"}</definedName>
    <definedName name="_NK5" localSheetId="1" hidden="1">{"'Sheet1'!$L$16"}</definedName>
    <definedName name="_NK5" localSheetId="15" hidden="1">{"'Sheet1'!$L$16"}</definedName>
    <definedName name="_NK5" localSheetId="2" hidden="1">{"'Sheet1'!$L$16"}</definedName>
    <definedName name="_NK5" hidden="1">{"'Sheet1'!$L$16"}</definedName>
    <definedName name="_NO2" localSheetId="6" hidden="1">#REF!</definedName>
    <definedName name="_NO2" hidden="1">#REF!</definedName>
    <definedName name="_nso1" localSheetId="11" hidden="1">{"'Sheet1'!$L$16"}</definedName>
    <definedName name="_nso1" localSheetId="1" hidden="1">{"'Sheet1'!$L$16"}</definedName>
    <definedName name="_nso1" localSheetId="15" hidden="1">{"'Sheet1'!$L$16"}</definedName>
    <definedName name="_nso1" localSheetId="6" hidden="1">{"'Sheet1'!$L$16"}</definedName>
    <definedName name="_nso1" localSheetId="2" hidden="1">{"'Sheet1'!$L$16"}</definedName>
    <definedName name="_nso1" hidden="1">{"'Sheet1'!$L$16"}</definedName>
    <definedName name="_NSO2" localSheetId="11" hidden="1">{"'Sheet1'!$L$16"}</definedName>
    <definedName name="_NSO2" localSheetId="1" hidden="1">{"'Sheet1'!$L$16"}</definedName>
    <definedName name="_NSO2" localSheetId="15" hidden="1">{"'Sheet1'!$L$16"}</definedName>
    <definedName name="_NSO2" localSheetId="6" hidden="1">{"'Sheet1'!$L$16"}</definedName>
    <definedName name="_NSO2" localSheetId="2" hidden="1">{"'Sheet1'!$L$16"}</definedName>
    <definedName name="_NSO2" hidden="1">{"'Sheet1'!$L$16"}</definedName>
    <definedName name="_Order1" hidden="1">255</definedName>
    <definedName name="_Order2" hidden="1">255</definedName>
    <definedName name="_P3" localSheetId="11" hidden="1">{#N/A,#N/A,FALSE,"特殊室（ＢＱ表）"}</definedName>
    <definedName name="_P3" localSheetId="1" hidden="1">{#N/A,#N/A,FALSE,"特殊室（ＢＱ表）"}</definedName>
    <definedName name="_P3" localSheetId="15" hidden="1">{#N/A,#N/A,FALSE,"特殊室（ＢＱ表）"}</definedName>
    <definedName name="_P3" localSheetId="6" hidden="1">{#N/A,#N/A,FALSE,"特殊室（ＢＱ表）"}</definedName>
    <definedName name="_P3" localSheetId="2" hidden="1">{#N/A,#N/A,FALSE,"特殊室（ＢＱ表）"}</definedName>
    <definedName name="_P3" localSheetId="7" hidden="1">{#N/A,#N/A,FALSE,"特殊室（ＢＱ表）"}</definedName>
    <definedName name="_P3" hidden="1">{#N/A,#N/A,FALSE,"特殊室（ＢＱ表）"}</definedName>
    <definedName name="_PA3" localSheetId="11" hidden="1">{"'Sheet1'!$L$16"}</definedName>
    <definedName name="_PA3" localSheetId="1" hidden="1">{"'Sheet1'!$L$16"}</definedName>
    <definedName name="_PA3" localSheetId="15" hidden="1">{"'Sheet1'!$L$16"}</definedName>
    <definedName name="_PA3" localSheetId="6" hidden="1">{"'Sheet1'!$L$16"}</definedName>
    <definedName name="_PA3" localSheetId="2" hidden="1">{"'Sheet1'!$L$16"}</definedName>
    <definedName name="_PA3" hidden="1">{"'Sheet1'!$L$16"}</definedName>
    <definedName name="_pa4" localSheetId="11" hidden="1">{"'Sheet1'!$L$16"}</definedName>
    <definedName name="_pa4" localSheetId="1" hidden="1">{"'Sheet1'!$L$16"}</definedName>
    <definedName name="_pa4" localSheetId="15" hidden="1">{"'Sheet1'!$L$16"}</definedName>
    <definedName name="_pa4" localSheetId="2" hidden="1">{"'Sheet1'!$L$16"}</definedName>
    <definedName name="_pa4" hidden="1">{"'Sheet1'!$L$16"}</definedName>
    <definedName name="_Parse_In" localSheetId="6" hidden="1">#REF!</definedName>
    <definedName name="_Parse_In" hidden="1">#REF!</definedName>
    <definedName name="_Parse_Out" localSheetId="15" hidden="1">#REF!</definedName>
    <definedName name="_Parse_Out" localSheetId="6" hidden="1">[23]Quantity!#REF!</definedName>
    <definedName name="_Parse_Out" hidden="1">[23]Quantity!#REF!</definedName>
    <definedName name="_PK2" localSheetId="11" hidden="1">{"'장비'!$A$3:$M$12"}</definedName>
    <definedName name="_PK2" localSheetId="1" hidden="1">{"'장비'!$A$3:$M$12"}</definedName>
    <definedName name="_PK2" localSheetId="15" hidden="1">{"'장비'!$A$3:$M$12"}</definedName>
    <definedName name="_PK2" localSheetId="2" hidden="1">{"'장비'!$A$3:$M$12"}</definedName>
    <definedName name="_PK2" hidden="1">{"'장비'!$A$3:$M$12"}</definedName>
    <definedName name="_PKG3" localSheetId="11" hidden="1">{"'장비'!$A$3:$M$12"}</definedName>
    <definedName name="_PKG3" localSheetId="1" hidden="1">{"'장비'!$A$3:$M$12"}</definedName>
    <definedName name="_PKG3" localSheetId="15" hidden="1">{"'장비'!$A$3:$M$12"}</definedName>
    <definedName name="_PKG3" localSheetId="2" hidden="1">{"'장비'!$A$3:$M$12"}</definedName>
    <definedName name="_PKG3" hidden="1">{"'장비'!$A$3:$M$12"}</definedName>
    <definedName name="_PP1" localSheetId="11" hidden="1">{#N/A,#N/A,FALSE,"CCTV"}</definedName>
    <definedName name="_PP1" localSheetId="1" hidden="1">{#N/A,#N/A,FALSE,"CCTV"}</definedName>
    <definedName name="_PP1" localSheetId="15" hidden="1">{#N/A,#N/A,FALSE,"CCTV"}</definedName>
    <definedName name="_PP1" localSheetId="2" hidden="1">{#N/A,#N/A,FALSE,"CCTV"}</definedName>
    <definedName name="_PP1" hidden="1">{#N/A,#N/A,FALSE,"CCTV"}</definedName>
    <definedName name="_PPP3" localSheetId="11" hidden="1">{#N/A,#N/A,FALSE,"特殊室（ＢＱ表）"}</definedName>
    <definedName name="_PPP3" localSheetId="1" hidden="1">{#N/A,#N/A,FALSE,"特殊室（ＢＱ表）"}</definedName>
    <definedName name="_PPP3" localSheetId="15" hidden="1">{#N/A,#N/A,FALSE,"特殊室（ＢＱ表）"}</definedName>
    <definedName name="_PPP3" localSheetId="6" hidden="1">{#N/A,#N/A,FALSE,"特殊室（ＢＱ表）"}</definedName>
    <definedName name="_PPP3" localSheetId="2" hidden="1">{#N/A,#N/A,FALSE,"特殊室（ＢＱ表）"}</definedName>
    <definedName name="_PPP3" localSheetId="7" hidden="1">{#N/A,#N/A,FALSE,"特殊室（ＢＱ表）"}</definedName>
    <definedName name="_PPP3" hidden="1">{#N/A,#N/A,FALSE,"特殊室（ＢＱ表）"}</definedName>
    <definedName name="_PPP33" localSheetId="11" hidden="1">{#N/A,#N/A,FALSE,"特殊室（ＢＱ表）"}</definedName>
    <definedName name="_PPP33" localSheetId="1" hidden="1">{#N/A,#N/A,FALSE,"特殊室（ＢＱ表）"}</definedName>
    <definedName name="_PPP33" localSheetId="15" hidden="1">{#N/A,#N/A,FALSE,"特殊室（ＢＱ表）"}</definedName>
    <definedName name="_PPP33" localSheetId="6" hidden="1">{#N/A,#N/A,FALSE,"特殊室（ＢＱ表）"}</definedName>
    <definedName name="_PPP33" localSheetId="2" hidden="1">{#N/A,#N/A,FALSE,"特殊室（ＢＱ表）"}</definedName>
    <definedName name="_PPP33" localSheetId="7" hidden="1">{#N/A,#N/A,FALSE,"特殊室（ＢＱ表）"}</definedName>
    <definedName name="_PPP33" hidden="1">{#N/A,#N/A,FALSE,"特殊室（ＢＱ表）"}</definedName>
    <definedName name="_ppp34" localSheetId="11" hidden="1">{#N/A,#N/A,FALSE,"特殊室（ＢＱ表）"}</definedName>
    <definedName name="_ppp34" localSheetId="1" hidden="1">{#N/A,#N/A,FALSE,"特殊室（ＢＱ表）"}</definedName>
    <definedName name="_ppp34" localSheetId="15" hidden="1">{#N/A,#N/A,FALSE,"特殊室（ＢＱ表）"}</definedName>
    <definedName name="_ppp34" localSheetId="6" hidden="1">{#N/A,#N/A,FALSE,"特殊室（ＢＱ表）"}</definedName>
    <definedName name="_ppp34" localSheetId="2" hidden="1">{#N/A,#N/A,FALSE,"特殊室（ＢＱ表）"}</definedName>
    <definedName name="_ppp34" localSheetId="7" hidden="1">{#N/A,#N/A,FALSE,"特殊室（ＢＱ表）"}</definedName>
    <definedName name="_ppp34" hidden="1">{#N/A,#N/A,FALSE,"特殊室（ＢＱ表）"}</definedName>
    <definedName name="_ppp3444" localSheetId="11" hidden="1">{#N/A,#N/A,FALSE,"特殊室（ＢＱ表）"}</definedName>
    <definedName name="_ppp3444" localSheetId="1" hidden="1">{#N/A,#N/A,FALSE,"特殊室（ＢＱ表）"}</definedName>
    <definedName name="_ppp3444" localSheetId="15" hidden="1">{#N/A,#N/A,FALSE,"特殊室（ＢＱ表）"}</definedName>
    <definedName name="_ppp3444" localSheetId="6" hidden="1">{#N/A,#N/A,FALSE,"特殊室（ＢＱ表）"}</definedName>
    <definedName name="_ppp3444" localSheetId="2" hidden="1">{#N/A,#N/A,FALSE,"特殊室（ＢＱ表）"}</definedName>
    <definedName name="_ppp3444" localSheetId="7" hidden="1">{#N/A,#N/A,FALSE,"特殊室（ＢＱ表）"}</definedName>
    <definedName name="_ppp3444" hidden="1">{#N/A,#N/A,FALSE,"特殊室（ＢＱ表）"}</definedName>
    <definedName name="_q45" localSheetId="11" hidden="1">{"'용역비'!$A$4:$C$8"}</definedName>
    <definedName name="_q45" localSheetId="1" hidden="1">{"'용역비'!$A$4:$C$8"}</definedName>
    <definedName name="_q45" localSheetId="15" hidden="1">{"'용역비'!$A$4:$C$8"}</definedName>
    <definedName name="_q45" localSheetId="2" hidden="1">{"'용역비'!$A$4:$C$8"}</definedName>
    <definedName name="_q45" hidden="1">{"'용역비'!$A$4:$C$8"}</definedName>
    <definedName name="_QLO7" localSheetId="6" hidden="1">#REF!</definedName>
    <definedName name="_QLO7" hidden="1">#REF!</definedName>
    <definedName name="_qqq222" localSheetId="11" hidden="1">{"'장비'!$A$3:$M$12"}</definedName>
    <definedName name="_qqq222" localSheetId="1" hidden="1">{"'장비'!$A$3:$M$12"}</definedName>
    <definedName name="_qqq222" localSheetId="15" hidden="1">{"'장비'!$A$3:$M$12"}</definedName>
    <definedName name="_qqq222" localSheetId="2" hidden="1">{"'장비'!$A$3:$M$12"}</definedName>
    <definedName name="_qqq222" hidden="1">{"'장비'!$A$3:$M$12"}</definedName>
    <definedName name="_Regression_Int" hidden="1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EV1" localSheetId="11" hidden="1">{#N/A,#N/A,TRUE,"Str.";#N/A,#N/A,TRUE,"Steel &amp; Roof";#N/A,#N/A,TRUE,"Arc.";#N/A,#N/A,TRUE,"Preliminary";#N/A,#N/A,TRUE,"Sum_Prelim"}</definedName>
    <definedName name="_REV1" localSheetId="1" hidden="1">{#N/A,#N/A,TRUE,"Str.";#N/A,#N/A,TRUE,"Steel &amp; Roof";#N/A,#N/A,TRUE,"Arc.";#N/A,#N/A,TRUE,"Preliminary";#N/A,#N/A,TRUE,"Sum_Prelim"}</definedName>
    <definedName name="_REV1" localSheetId="15" hidden="1">{#N/A,#N/A,TRUE,"Str.";#N/A,#N/A,TRUE,"Steel &amp; Roof";#N/A,#N/A,TRUE,"Arc.";#N/A,#N/A,TRUE,"Preliminary";#N/A,#N/A,TRUE,"Sum_Prelim"}</definedName>
    <definedName name="_REV1" localSheetId="6" hidden="1">{#N/A,#N/A,TRUE,"Str.";#N/A,#N/A,TRUE,"Steel &amp; Roof";#N/A,#N/A,TRUE,"Arc.";#N/A,#N/A,TRUE,"Preliminary";#N/A,#N/A,TRUE,"Sum_Prelim"}</definedName>
    <definedName name="_REV1" localSheetId="2" hidden="1">{#N/A,#N/A,TRUE,"Str.";#N/A,#N/A,TRUE,"Steel &amp; Roof";#N/A,#N/A,TRUE,"Arc.";#N/A,#N/A,TRUE,"Preliminary";#N/A,#N/A,TRUE,"Sum_Prelim"}</definedName>
    <definedName name="_REV1" hidden="1">{#N/A,#N/A,TRUE,"Str.";#N/A,#N/A,TRUE,"Steel &amp; Roof";#N/A,#N/A,TRUE,"Arc.";#N/A,#N/A,TRUE,"Preliminary";#N/A,#N/A,TRUE,"Sum_Prelim"}</definedName>
    <definedName name="_SCL4" localSheetId="11" hidden="1">{"'Sheet1'!$L$16"}</definedName>
    <definedName name="_SCL4" localSheetId="1" hidden="1">{"'Sheet1'!$L$16"}</definedName>
    <definedName name="_SCL4" localSheetId="15" hidden="1">{"'Sheet1'!$L$16"}</definedName>
    <definedName name="_SCL4" localSheetId="6" hidden="1">{"'Sheet1'!$L$16"}</definedName>
    <definedName name="_SCL4" localSheetId="2" hidden="1">{"'Sheet1'!$L$16"}</definedName>
    <definedName name="_SCL4" hidden="1">{"'Sheet1'!$L$16"}</definedName>
    <definedName name="_sd1" localSheetId="11" hidden="1">{"'Sheet1'!$L$16"}</definedName>
    <definedName name="_sd1" localSheetId="1" hidden="1">{"'Sheet1'!$L$16"}</definedName>
    <definedName name="_sd1" localSheetId="15" hidden="1">{"'Sheet1'!$L$16"}</definedName>
    <definedName name="_sd1" localSheetId="2" hidden="1">{"'Sheet1'!$L$16"}</definedName>
    <definedName name="_sd1" hidden="1">{"'Sheet1'!$L$16"}</definedName>
    <definedName name="_sd2" localSheetId="11" hidden="1">{"'Sheet1'!$L$16"}</definedName>
    <definedName name="_sd2" localSheetId="1" hidden="1">{"'Sheet1'!$L$16"}</definedName>
    <definedName name="_sd2" localSheetId="15" hidden="1">{"'Sheet1'!$L$16"}</definedName>
    <definedName name="_sd2" localSheetId="2" hidden="1">{"'Sheet1'!$L$16"}</definedName>
    <definedName name="_sd2" hidden="1">{"'Sheet1'!$L$16"}</definedName>
    <definedName name="_Sort" localSheetId="15" hidden="1">#REF!</definedName>
    <definedName name="_Sort" localSheetId="6" hidden="1">'[24]MAIN GATE HOUSE'!#REF!</definedName>
    <definedName name="_Sort" localSheetId="7" hidden="1">#REF!</definedName>
    <definedName name="_Sort" hidden="1">'[24]MAIN GATE HOUSE'!#REF!</definedName>
    <definedName name="_Sortmoi" localSheetId="15" hidden="1">#REF!</definedName>
    <definedName name="_Sortmoi" localSheetId="6" hidden="1">#REF!</definedName>
    <definedName name="_Sortmoi" hidden="1">#REF!</definedName>
    <definedName name="_SXT3" localSheetId="11" hidden="1">{#N/A,#N/A,FALSE,"Chi tiÆt"}</definedName>
    <definedName name="_SXT3" localSheetId="1" hidden="1">{#N/A,#N/A,FALSE,"Chi tiÆt"}</definedName>
    <definedName name="_SXT3" localSheetId="15" hidden="1">{#N/A,#N/A,FALSE,"Chi tiÆt"}</definedName>
    <definedName name="_SXT3" localSheetId="2" hidden="1">{#N/A,#N/A,FALSE,"Chi tiÆt"}</definedName>
    <definedName name="_SXT3" hidden="1">{#N/A,#N/A,FALSE,"Chi tiÆt"}</definedName>
    <definedName name="_sxt5" localSheetId="11" hidden="1">{"'Sheet1'!$L$16"}</definedName>
    <definedName name="_sxt5" localSheetId="1" hidden="1">{"'Sheet1'!$L$16"}</definedName>
    <definedName name="_sxt5" localSheetId="15" hidden="1">{"'Sheet1'!$L$16"}</definedName>
    <definedName name="_sxt5" localSheetId="2" hidden="1">{"'Sheet1'!$L$16"}</definedName>
    <definedName name="_sxt5" hidden="1">{"'Sheet1'!$L$16"}</definedName>
    <definedName name="_sxt6" localSheetId="11" hidden="1">{#N/A,#N/A,FALSE,"Chi tiÆt"}</definedName>
    <definedName name="_sxt6" localSheetId="1" hidden="1">{#N/A,#N/A,FALSE,"Chi tiÆt"}</definedName>
    <definedName name="_sxt6" localSheetId="15" hidden="1">{#N/A,#N/A,FALSE,"Chi tiÆt"}</definedName>
    <definedName name="_sxt6" localSheetId="2" hidden="1">{#N/A,#N/A,FALSE,"Chi tiÆt"}</definedName>
    <definedName name="_sxt6" hidden="1">{#N/A,#N/A,FALSE,"Chi tiÆt"}</definedName>
    <definedName name="_T1" localSheetId="11" hidden="1">{#N/A,#N/A,FALSE,"Chi tiÆt"}</definedName>
    <definedName name="_T1" localSheetId="1" hidden="1">{#N/A,#N/A,FALSE,"Chi tiÆt"}</definedName>
    <definedName name="_T1" localSheetId="15" hidden="1">{#N/A,#N/A,FALSE,"Chi tiÆt"}</definedName>
    <definedName name="_T1" localSheetId="2" hidden="1">{#N/A,#N/A,FALSE,"Chi tiÆt"}</definedName>
    <definedName name="_T1" hidden="1">{#N/A,#N/A,FALSE,"Chi tiÆt"}</definedName>
    <definedName name="_T10" localSheetId="11" hidden="1">{"'Sheet1'!$L$16"}</definedName>
    <definedName name="_T10" localSheetId="1" hidden="1">{"'Sheet1'!$L$16"}</definedName>
    <definedName name="_T10" localSheetId="15" hidden="1">{"'Sheet1'!$L$16"}</definedName>
    <definedName name="_T10" localSheetId="2" hidden="1">{"'Sheet1'!$L$16"}</definedName>
    <definedName name="_T10" hidden="1">{"'Sheet1'!$L$16"}</definedName>
    <definedName name="_T12" localSheetId="11" hidden="1">{"'Sheet1'!$L$16"}</definedName>
    <definedName name="_T12" localSheetId="1" hidden="1">{"'Sheet1'!$L$16"}</definedName>
    <definedName name="_T12" localSheetId="15" hidden="1">{"'Sheet1'!$L$16"}</definedName>
    <definedName name="_T12" localSheetId="2" hidden="1">{"'Sheet1'!$L$16"}</definedName>
    <definedName name="_T12" hidden="1">{"'Sheet1'!$L$16"}</definedName>
    <definedName name="_T145" localSheetId="11" hidden="1">{#N/A,#N/A,FALSE,"Chi tiÆt"}</definedName>
    <definedName name="_T145" localSheetId="1" hidden="1">{#N/A,#N/A,FALSE,"Chi tiÆt"}</definedName>
    <definedName name="_T145" localSheetId="15" hidden="1">{#N/A,#N/A,FALSE,"Chi tiÆt"}</definedName>
    <definedName name="_T145" localSheetId="2" hidden="1">{#N/A,#N/A,FALSE,"Chi tiÆt"}</definedName>
    <definedName name="_T145" hidden="1">{#N/A,#N/A,FALSE,"Chi tiÆt"}</definedName>
    <definedName name="_T2" localSheetId="11" hidden="1">{"'Sheet1'!$L$16"}</definedName>
    <definedName name="_T2" localSheetId="1" hidden="1">{"'Sheet1'!$L$16"}</definedName>
    <definedName name="_T2" localSheetId="15" hidden="1">{"'Sheet1'!$L$16"}</definedName>
    <definedName name="_T2" localSheetId="2" hidden="1">{"'Sheet1'!$L$16"}</definedName>
    <definedName name="_T2" hidden="1">{"'Sheet1'!$L$16"}</definedName>
    <definedName name="_T3" localSheetId="11" hidden="1">{"'Sheet1'!$L$16"}</definedName>
    <definedName name="_T3" localSheetId="1" hidden="1">{"'Sheet1'!$L$16"}</definedName>
    <definedName name="_T3" localSheetId="15" hidden="1">{"'Sheet1'!$L$16"}</definedName>
    <definedName name="_T3" localSheetId="6" hidden="1">{"'Sheet1'!$L$16"}</definedName>
    <definedName name="_T3" localSheetId="2" hidden="1">{"'Sheet1'!$L$16"}</definedName>
    <definedName name="_T3" hidden="1">{"'Sheet1'!$L$16"}</definedName>
    <definedName name="_T4" localSheetId="11" hidden="1">{"'Sheet1'!$L$16"}</definedName>
    <definedName name="_T4" localSheetId="1" hidden="1">{"'Sheet1'!$L$16"}</definedName>
    <definedName name="_T4" localSheetId="15" hidden="1">{"'Sheet1'!$L$16"}</definedName>
    <definedName name="_T4" localSheetId="2" hidden="1">{"'Sheet1'!$L$16"}</definedName>
    <definedName name="_T4" hidden="1">{"'Sheet1'!$L$16"}</definedName>
    <definedName name="_T8" localSheetId="11" hidden="1">{"'Sheet1'!$L$16"}</definedName>
    <definedName name="_T8" localSheetId="1" hidden="1">{"'Sheet1'!$L$16"}</definedName>
    <definedName name="_T8" localSheetId="15" hidden="1">{"'Sheet1'!$L$16"}</definedName>
    <definedName name="_T8" localSheetId="2" hidden="1">{"'Sheet1'!$L$16"}</definedName>
    <definedName name="_T8" hidden="1">{"'Sheet1'!$L$16"}</definedName>
    <definedName name="_t9" localSheetId="11" hidden="1">{"'Sheet1'!$L$16"}</definedName>
    <definedName name="_t9" localSheetId="1" hidden="1">{"'Sheet1'!$L$16"}</definedName>
    <definedName name="_t9" localSheetId="15" hidden="1">{"'Sheet1'!$L$16"}</definedName>
    <definedName name="_t9" localSheetId="2" hidden="1">{"'Sheet1'!$L$16"}</definedName>
    <definedName name="_t9" hidden="1">{"'Sheet1'!$L$16"}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b2" localSheetId="11" hidden="1">{"'Sheet1'!$L$16"}</definedName>
    <definedName name="_tb2" localSheetId="1" hidden="1">{"'Sheet1'!$L$16"}</definedName>
    <definedName name="_tb2" localSheetId="15" hidden="1">{"'Sheet1'!$L$16"}</definedName>
    <definedName name="_tb2" localSheetId="2" hidden="1">{"'Sheet1'!$L$16"}</definedName>
    <definedName name="_tb2" hidden="1">{"'Sheet1'!$L$16"}</definedName>
    <definedName name="_td1" localSheetId="11" hidden="1">{"'Sheet1'!$L$16"}</definedName>
    <definedName name="_td1" localSheetId="1" hidden="1">{"'Sheet1'!$L$16"}</definedName>
    <definedName name="_td1" localSheetId="15" hidden="1">{"'Sheet1'!$L$16"}</definedName>
    <definedName name="_td1" localSheetId="2" hidden="1">{"'Sheet1'!$L$16"}</definedName>
    <definedName name="_td1" hidden="1">{"'Sheet1'!$L$16"}</definedName>
    <definedName name="_TH1" localSheetId="11" hidden="1">{"'Sheet1'!$L$16"}</definedName>
    <definedName name="_TH1" localSheetId="1" hidden="1">{"'Sheet1'!$L$16"}</definedName>
    <definedName name="_TH1" localSheetId="15" hidden="1">{"'Sheet1'!$L$16"}</definedName>
    <definedName name="_TH1" localSheetId="2" hidden="1">{"'Sheet1'!$L$16"}</definedName>
    <definedName name="_TH1" hidden="1">{"'Sheet1'!$L$16"}</definedName>
    <definedName name="_tha1" localSheetId="11" hidden="1">{"'Sheet1'!$L$16"}</definedName>
    <definedName name="_tha1" localSheetId="1" hidden="1">{"'Sheet1'!$L$16"}</definedName>
    <definedName name="_tha1" localSheetId="15" hidden="1">{"'Sheet1'!$L$16"}</definedName>
    <definedName name="_tha1" localSheetId="2" hidden="1">{"'Sheet1'!$L$16"}</definedName>
    <definedName name="_tha1" hidden="1">{"'Sheet1'!$L$16"}</definedName>
    <definedName name="_THT11" localSheetId="11" hidden="1">{"'Sheet1'!$L$16"}</definedName>
    <definedName name="_THT11" localSheetId="1" hidden="1">{"'Sheet1'!$L$16"}</definedName>
    <definedName name="_THT11" localSheetId="15" hidden="1">{"'Sheet1'!$L$16"}</definedName>
    <definedName name="_THT11" localSheetId="2" hidden="1">{"'Sheet1'!$L$16"}</definedName>
    <definedName name="_THT11" hidden="1">{"'Sheet1'!$L$16"}</definedName>
    <definedName name="_TM2" localSheetId="11" hidden="1">{"'Sheet1'!$L$16"}</definedName>
    <definedName name="_TM2" localSheetId="1" hidden="1">{"'Sheet1'!$L$16"}</definedName>
    <definedName name="_TM2" localSheetId="15" hidden="1">{"'Sheet1'!$L$16"}</definedName>
    <definedName name="_TM2" localSheetId="2" hidden="1">{"'Sheet1'!$L$16"}</definedName>
    <definedName name="_TM2" hidden="1">{"'Sheet1'!$L$16"}</definedName>
    <definedName name="_TO14" localSheetId="11" hidden="1">{"'Sheet1'!$L$16"}</definedName>
    <definedName name="_TO14" localSheetId="1" hidden="1">{"'Sheet1'!$L$16"}</definedName>
    <definedName name="_TO14" localSheetId="15" hidden="1">{"'Sheet1'!$L$16"}</definedName>
    <definedName name="_TO14" localSheetId="2" hidden="1">{"'Sheet1'!$L$16"}</definedName>
    <definedName name="_TO14" hidden="1">{"'Sheet1'!$L$16"}</definedName>
    <definedName name="_tt3" localSheetId="11" hidden="1">{"'Sheet1'!$L$16"}</definedName>
    <definedName name="_tt3" localSheetId="1" hidden="1">{"'Sheet1'!$L$16"}</definedName>
    <definedName name="_tt3" localSheetId="15" hidden="1">{"'Sheet1'!$L$16"}</definedName>
    <definedName name="_tt3" localSheetId="2" hidden="1">{"'Sheet1'!$L$16"}</definedName>
    <definedName name="_tt3" hidden="1">{"'Sheet1'!$L$16"}</definedName>
    <definedName name="_ttt1" localSheetId="11" hidden="1">{"'Sheet1'!$L$16"}</definedName>
    <definedName name="_ttt1" localSheetId="1" hidden="1">{"'Sheet1'!$L$16"}</definedName>
    <definedName name="_ttt1" localSheetId="15" hidden="1">{"'Sheet1'!$L$16"}</definedName>
    <definedName name="_ttt1" localSheetId="6" hidden="1">{"'Sheet1'!$L$16"}</definedName>
    <definedName name="_ttt1" localSheetId="2" hidden="1">{"'Sheet1'!$L$16"}</definedName>
    <definedName name="_ttt1" hidden="1">{"'Sheet1'!$L$16"}</definedName>
    <definedName name="_tu4" localSheetId="11" hidden="1">{"'Sheet1'!$L$16"}</definedName>
    <definedName name="_tu4" localSheetId="1" hidden="1">{"'Sheet1'!$L$16"}</definedName>
    <definedName name="_tu4" localSheetId="15" hidden="1">{"'Sheet1'!$L$16"}</definedName>
    <definedName name="_tu4" localSheetId="2" hidden="1">{"'Sheet1'!$L$16"}</definedName>
    <definedName name="_tu4" hidden="1">{"'Sheet1'!$L$16"}</definedName>
    <definedName name="_TV2" localSheetId="11" hidden="1">{"'Sheet1'!$L$16"}</definedName>
    <definedName name="_TV2" localSheetId="1" hidden="1">{"'Sheet1'!$L$16"}</definedName>
    <definedName name="_TV2" localSheetId="15" hidden="1">{"'Sheet1'!$L$16"}</definedName>
    <definedName name="_TV2" localSheetId="2" hidden="1">{"'Sheet1'!$L$16"}</definedName>
    <definedName name="_TV2" hidden="1">{"'Sheet1'!$L$16"}</definedName>
    <definedName name="_Unknown_User_Defined_Name_0" localSheetId="6" hidden="1">#REF!</definedName>
    <definedName name="_Unknown_User_Defined_Name_0" hidden="1">#REF!</definedName>
    <definedName name="_Unknown_User_Defined_Name_1" localSheetId="6" hidden="1">#REF!</definedName>
    <definedName name="_Unknown_User_Defined_Name_1" hidden="1">#REF!</definedName>
    <definedName name="_Unknown_User_Defined_Name_2" localSheetId="6" hidden="1">#REF!</definedName>
    <definedName name="_Unknown_User_Defined_Name_2" hidden="1">#REF!</definedName>
    <definedName name="_Unknown_User_Defined_Name_3" localSheetId="6" hidden="1">#REF!</definedName>
    <definedName name="_Unknown_User_Defined_Name_3" hidden="1">#REF!</definedName>
    <definedName name="_VE32" localSheetId="11" hidden="1">{#N/A,#N/A,TRUE,"Str.";#N/A,#N/A,TRUE,"Steel &amp; Roof";#N/A,#N/A,TRUE,"Arc.";#N/A,#N/A,TRUE,"Preliminary";#N/A,#N/A,TRUE,"Sum_Prelim"}</definedName>
    <definedName name="_VE32" localSheetId="1" hidden="1">{#N/A,#N/A,TRUE,"Str.";#N/A,#N/A,TRUE,"Steel &amp; Roof";#N/A,#N/A,TRUE,"Arc.";#N/A,#N/A,TRUE,"Preliminary";#N/A,#N/A,TRUE,"Sum_Prelim"}</definedName>
    <definedName name="_VE32" localSheetId="15" hidden="1">{#N/A,#N/A,TRUE,"Str.";#N/A,#N/A,TRUE,"Steel &amp; Roof";#N/A,#N/A,TRUE,"Arc.";#N/A,#N/A,TRUE,"Preliminary";#N/A,#N/A,TRUE,"Sum_Prelim"}</definedName>
    <definedName name="_VE32" localSheetId="2" hidden="1">{#N/A,#N/A,TRUE,"Str.";#N/A,#N/A,TRUE,"Steel &amp; Roof";#N/A,#N/A,TRUE,"Arc.";#N/A,#N/A,TRUE,"Preliminary";#N/A,#N/A,TRUE,"Sum_Prelim"}</definedName>
    <definedName name="_VE32" hidden="1">{#N/A,#N/A,TRUE,"Str.";#N/A,#N/A,TRUE,"Steel &amp; Roof";#N/A,#N/A,TRUE,"Arc.";#N/A,#N/A,TRUE,"Preliminary";#N/A,#N/A,TRUE,"Sum_Prelim"}</definedName>
    <definedName name="_VLP2" localSheetId="11" hidden="1">{"'Sheet1'!$L$16"}</definedName>
    <definedName name="_VLP2" localSheetId="1" hidden="1">{"'Sheet1'!$L$16"}</definedName>
    <definedName name="_VLP2" localSheetId="15" hidden="1">{"'Sheet1'!$L$16"}</definedName>
    <definedName name="_VLP2" localSheetId="2" hidden="1">{"'Sheet1'!$L$16"}</definedName>
    <definedName name="_VLP2" hidden="1">{"'Sheet1'!$L$16"}</definedName>
    <definedName name="_vpt5" localSheetId="11" hidden="1">{"'Sheet1'!$L$16"}</definedName>
    <definedName name="_vpt5" localSheetId="1" hidden="1">{"'Sheet1'!$L$16"}</definedName>
    <definedName name="_vpt5" localSheetId="15" hidden="1">{"'Sheet1'!$L$16"}</definedName>
    <definedName name="_vpt5" localSheetId="2" hidden="1">{"'Sheet1'!$L$16"}</definedName>
    <definedName name="_vpt5" hidden="1">{"'Sheet1'!$L$16"}</definedName>
    <definedName name="_vpt6" localSheetId="11" hidden="1">{"'Sheet1'!$L$16"}</definedName>
    <definedName name="_vpt6" localSheetId="1" hidden="1">{"'Sheet1'!$L$16"}</definedName>
    <definedName name="_vpt6" localSheetId="15" hidden="1">{"'Sheet1'!$L$16"}</definedName>
    <definedName name="_vpt6" localSheetId="2" hidden="1">{"'Sheet1'!$L$16"}</definedName>
    <definedName name="_vpt6" hidden="1">{"'Sheet1'!$L$16"}</definedName>
    <definedName name="_VT3" localSheetId="11" hidden="1">{"'Sheet1'!$L$16"}</definedName>
    <definedName name="_VT3" localSheetId="1" hidden="1">{"'Sheet1'!$L$16"}</definedName>
    <definedName name="_VT3" localSheetId="15" hidden="1">{"'Sheet1'!$L$16"}</definedName>
    <definedName name="_VT3" localSheetId="2" hidden="1">{"'Sheet1'!$L$16"}</definedName>
    <definedName name="_VT3" hidden="1">{"'Sheet1'!$L$16"}</definedName>
    <definedName name="_wqe23" localSheetId="11" hidden="1">{"'Sheet1'!$L$16"}</definedName>
    <definedName name="_wqe23" localSheetId="1" hidden="1">{"'Sheet1'!$L$16"}</definedName>
    <definedName name="_wqe23" localSheetId="15" hidden="1">{"'Sheet1'!$L$16"}</definedName>
    <definedName name="_wqe23" localSheetId="2" hidden="1">{"'Sheet1'!$L$16"}</definedName>
    <definedName name="_wqe23" hidden="1">{"'Sheet1'!$L$16"}</definedName>
    <definedName name="´cAE°eE¹" localSheetId="6" hidden="1">#REF!</definedName>
    <definedName name="´cAE°eE¹" hidden="1">#REF!</definedName>
    <definedName name="¸d" localSheetId="11" hidden="1">{"'Sheet1'!$L$16"}</definedName>
    <definedName name="¸d" localSheetId="1" hidden="1">{"'Sheet1'!$L$16"}</definedName>
    <definedName name="¸d" localSheetId="15" hidden="1">{"'Sheet1'!$L$16"}</definedName>
    <definedName name="¸d" localSheetId="2" hidden="1">{"'Sheet1'!$L$16"}</definedName>
    <definedName name="¸d" hidden="1">{"'Sheet1'!$L$16"}</definedName>
    <definedName name="¸das" localSheetId="6" hidden="1">#REF!</definedName>
    <definedName name="¸das" hidden="1">#REF!</definedName>
    <definedName name="¸df" localSheetId="6" hidden="1">#REF!</definedName>
    <definedName name="¸df" hidden="1">#REF!</definedName>
    <definedName name="￠￥cAE¡ÆeEⓒo" localSheetId="6" hidden="1">#REF!</definedName>
    <definedName name="￠￥cAE¡ÆeEⓒo" hidden="1">#REF!</definedName>
    <definedName name="µdsgag" localSheetId="15" hidden="1">#REF!</definedName>
    <definedName name="µdsgag" localSheetId="6" hidden="1">'[25]Du toan'!#REF!</definedName>
    <definedName name="µdsgag" hidden="1">'[25]Du toan'!#REF!</definedName>
    <definedName name="µgg" localSheetId="11" hidden="1">{"'Sheet1'!$L$16"}</definedName>
    <definedName name="µgg" localSheetId="1" hidden="1">{"'Sheet1'!$L$16"}</definedName>
    <definedName name="µgg" localSheetId="15" hidden="1">{"'Sheet1'!$L$16"}</definedName>
    <definedName name="µgg" localSheetId="2" hidden="1">{"'Sheet1'!$L$16"}</definedName>
    <definedName name="µgg" hidden="1">{"'Sheet1'!$L$16"}</definedName>
    <definedName name="â" localSheetId="11" hidden="1">{"'Sheet1'!$L$16"}</definedName>
    <definedName name="â" localSheetId="1" hidden="1">{"'Sheet1'!$L$16"}</definedName>
    <definedName name="â" localSheetId="15" hidden="1">{"'Sheet1'!$L$16"}</definedName>
    <definedName name="â" localSheetId="2" hidden="1">{"'Sheet1'!$L$16"}</definedName>
    <definedName name="â" hidden="1">{"'Sheet1'!$L$16"}</definedName>
    <definedName name="ầ" localSheetId="11" hidden="1">{"'Sheet1'!$L$16"}</definedName>
    <definedName name="ầ" localSheetId="1" hidden="1">{"'Sheet1'!$L$16"}</definedName>
    <definedName name="ầ" localSheetId="15" hidden="1">{"'Sheet1'!$L$16"}</definedName>
    <definedName name="ầ" localSheetId="2" hidden="1">{"'Sheet1'!$L$16"}</definedName>
    <definedName name="ầ" hidden="1">{"'Sheet1'!$L$16"}</definedName>
    <definedName name="ằ" localSheetId="11" hidden="1">{"'Sheet1'!$L$16"}</definedName>
    <definedName name="ằ" localSheetId="1" hidden="1">{"'Sheet1'!$L$16"}</definedName>
    <definedName name="ằ" localSheetId="15" hidden="1">{"'Sheet1'!$L$16"}</definedName>
    <definedName name="ằ" localSheetId="2" hidden="1">{"'Sheet1'!$L$16"}</definedName>
    <definedName name="ằ" hidden="1">{"'Sheet1'!$L$16"}</definedName>
    <definedName name="a129_xoa" localSheetId="11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15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11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15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11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15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11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15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11" hidden="1">{"'Sheet1'!$L$16"}</definedName>
    <definedName name="a1moi" localSheetId="1" hidden="1">{"'Sheet1'!$L$16"}</definedName>
    <definedName name="a1moi" localSheetId="15" hidden="1">{"'Sheet1'!$L$16"}</definedName>
    <definedName name="a1moi" localSheetId="2" hidden="1">{"'Sheet1'!$L$16"}</definedName>
    <definedName name="a1moi" hidden="1">{"'Sheet1'!$L$16"}</definedName>
    <definedName name="a3rt" localSheetId="11" hidden="1">{"'Sheet1'!$L$16"}</definedName>
    <definedName name="a3rt" localSheetId="1" hidden="1">{"'Sheet1'!$L$16"}</definedName>
    <definedName name="a3rt" localSheetId="15" hidden="1">{"'Sheet1'!$L$16"}</definedName>
    <definedName name="a3rt" localSheetId="2" hidden="1">{"'Sheet1'!$L$16"}</definedName>
    <definedName name="a3rt" hidden="1">{"'Sheet1'!$L$16"}</definedName>
    <definedName name="AAA" localSheetId="6" hidden="1">#REF!</definedName>
    <definedName name="AAA" hidden="1">#REF!</definedName>
    <definedName name="AAA_DOCTOPS" hidden="1">"AAA_SET"</definedName>
    <definedName name="AAA_duser" hidden="1">"OFF"</definedName>
    <definedName name="aaaa" localSheetId="6" hidden="1">#REF!</definedName>
    <definedName name="aaaa" hidden="1">#REF!</definedName>
    <definedName name="aaaaa" localSheetId="6" hidden="1">#REF!</definedName>
    <definedName name="aaaaa" hidden="1">#REF!</definedName>
    <definedName name="aaaaaaa" localSheetId="6" hidden="1">#REF!</definedName>
    <definedName name="aaaaaaa" hidden="1">#REF!</definedName>
    <definedName name="aaaaaaaaaaa" localSheetId="15" hidden="1">#REF!</definedName>
    <definedName name="aaaaaaaaaaa" localSheetId="6" hidden="1">'[8]입찰내역 발주처 양식'!#REF!</definedName>
    <definedName name="aaaaaaaaaaa" hidden="1">'[8]입찰내역 발주처 양식'!#REF!</definedName>
    <definedName name="aaaaaaaaaaaaaaaa" localSheetId="11" hidden="1">{#N/A,#N/A,FALSE,"CCTV"}</definedName>
    <definedName name="aaaaaaaaaaaaaaaa" localSheetId="1" hidden="1">{#N/A,#N/A,FALSE,"CCTV"}</definedName>
    <definedName name="aaaaaaaaaaaaaaaa" localSheetId="15" hidden="1">{#N/A,#N/A,FALSE,"CCTV"}</definedName>
    <definedName name="aaaaaaaaaaaaaaaa" localSheetId="6" hidden="1">{#N/A,#N/A,FALSE,"CCTV"}</definedName>
    <definedName name="aaaaaaaaaaaaaaaa" localSheetId="2" hidden="1">{#N/A,#N/A,FALSE,"CCTV"}</definedName>
    <definedName name="aaaaaaaaaaaaaaaa" hidden="1">{#N/A,#N/A,FALSE,"CCTV"}</definedName>
    <definedName name="aaaaaaaaaaaaaaaaa" localSheetId="11" hidden="1">{#N/A,#N/A,FALSE,"CCTV"}</definedName>
    <definedName name="aaaaaaaaaaaaaaaaa" localSheetId="1" hidden="1">{#N/A,#N/A,FALSE,"CCTV"}</definedName>
    <definedName name="aaaaaaaaaaaaaaaaa" localSheetId="15" hidden="1">{#N/A,#N/A,FALSE,"CCTV"}</definedName>
    <definedName name="aaaaaaaaaaaaaaaaa" localSheetId="6" hidden="1">{#N/A,#N/A,FALSE,"CCTV"}</definedName>
    <definedName name="aaaaaaaaaaaaaaaaa" localSheetId="2" hidden="1">{#N/A,#N/A,FALSE,"CCTV"}</definedName>
    <definedName name="aaaaaaaaaaaaaaaaa" hidden="1">{#N/A,#N/A,FALSE,"CCTV"}</definedName>
    <definedName name="aaag" localSheetId="11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localSheetId="15" hidden="1">{#N/A,#N/A,TRUE,"SUM";#N/A,#N/A,TRUE,"EE";#N/A,#N/A,TRUE,"AC";#N/A,#N/A,TRUE,"SN"}</definedName>
    <definedName name="aaag" localSheetId="6" hidden="1">{#N/A,#N/A,TRUE,"SUM";#N/A,#N/A,TRUE,"EE";#N/A,#N/A,TRUE,"AC";#N/A,#N/A,TRUE,"SN"}</definedName>
    <definedName name="aaag" localSheetId="2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áấd" localSheetId="15" hidden="1">#REF!</definedName>
    <definedName name="áấd" localSheetId="6" hidden="1">'[18]負荷集計（断熱不燃）'!#REF!</definedName>
    <definedName name="áấd" hidden="1">'[18]負荷集計（断熱不燃）'!#REF!</definedName>
    <definedName name="aasasas" localSheetId="11" hidden="1">{"'Sheet1'!$L$16"}</definedName>
    <definedName name="aasasas" localSheetId="1" hidden="1">{"'Sheet1'!$L$16"}</definedName>
    <definedName name="aasasas" localSheetId="15" hidden="1">{"'Sheet1'!$L$16"}</definedName>
    <definedName name="aasasas" localSheetId="2" hidden="1">{"'Sheet1'!$L$16"}</definedName>
    <definedName name="aasasas" hidden="1">{"'Sheet1'!$L$16"}</definedName>
    <definedName name="aass" localSheetId="11" hidden="1">{"'Sheet1'!$L$16"}</definedName>
    <definedName name="aass" localSheetId="1" hidden="1">{"'Sheet1'!$L$16"}</definedName>
    <definedName name="aass" localSheetId="15" hidden="1">{"'Sheet1'!$L$16"}</definedName>
    <definedName name="aass" localSheetId="2" hidden="1">{"'Sheet1'!$L$16"}</definedName>
    <definedName name="aass" hidden="1">{"'Sheet1'!$L$16"}</definedName>
    <definedName name="aassa" localSheetId="11" hidden="1">{"'Sheet1'!$L$16"}</definedName>
    <definedName name="aassa" localSheetId="1" hidden="1">{"'Sheet1'!$L$16"}</definedName>
    <definedName name="aassa" localSheetId="15" hidden="1">{"'Sheet1'!$L$16"}</definedName>
    <definedName name="aassa" localSheetId="2" hidden="1">{"'Sheet1'!$L$16"}</definedName>
    <definedName name="aassa" hidden="1">{"'Sheet1'!$L$16"}</definedName>
    <definedName name="aassdffgb" localSheetId="15" hidden="1">#REF!</definedName>
    <definedName name="aassdffgb" localSheetId="6" hidden="1">'[2]負荷集計（断熱不燃）'!#REF!</definedName>
    <definedName name="aassdffgb" hidden="1">'[2]負荷集計（断熱不燃）'!#REF!</definedName>
    <definedName name="aavavavav" localSheetId="11" hidden="1">{#N/A,#N/A,FALSE,"Chi tiÆt"}</definedName>
    <definedName name="aavavavav" localSheetId="1" hidden="1">{#N/A,#N/A,FALSE,"Chi tiÆt"}</definedName>
    <definedName name="aavavavav" localSheetId="15" hidden="1">{#N/A,#N/A,FALSE,"Chi tiÆt"}</definedName>
    <definedName name="aavavavav" localSheetId="2" hidden="1">{#N/A,#N/A,FALSE,"Chi tiÆt"}</definedName>
    <definedName name="aavavavav" hidden="1">{#N/A,#N/A,FALSE,"Chi tiÆt"}</definedName>
    <definedName name="AAZ" localSheetId="11" hidden="1">{#N/A,#N/A,FALSE,"Chi tiÆt"}</definedName>
    <definedName name="AAZ" localSheetId="1" hidden="1">{#N/A,#N/A,FALSE,"Chi tiÆt"}</definedName>
    <definedName name="AAZ" localSheetId="15" hidden="1">{#N/A,#N/A,FALSE,"Chi tiÆt"}</definedName>
    <definedName name="AAZ" localSheetId="2" hidden="1">{#N/A,#N/A,FALSE,"Chi tiÆt"}</definedName>
    <definedName name="AAZ" hidden="1">{#N/A,#N/A,FALSE,"Chi tiÆt"}</definedName>
    <definedName name="ABCD" localSheetId="11" hidden="1">{"'Sheet1'!$L$16"}</definedName>
    <definedName name="ABCD" localSheetId="1" hidden="1">{"'Sheet1'!$L$16"}</definedName>
    <definedName name="ABCD" localSheetId="15" hidden="1">{"'Sheet1'!$L$16"}</definedName>
    <definedName name="ABCD" localSheetId="2" hidden="1">{"'Sheet1'!$L$16"}</definedName>
    <definedName name="ABCD" hidden="1">{"'Sheet1'!$L$16"}</definedName>
    <definedName name="ABCDE" localSheetId="11" hidden="1">{"'Sheet1'!$L$16"}</definedName>
    <definedName name="ABCDE" localSheetId="1" hidden="1">{"'Sheet1'!$L$16"}</definedName>
    <definedName name="ABCDE" localSheetId="15" hidden="1">{"'Sheet1'!$L$16"}</definedName>
    <definedName name="ABCDE" localSheetId="2" hidden="1">{"'Sheet1'!$L$16"}</definedName>
    <definedName name="ABCDE" hidden="1">{"'Sheet1'!$L$16"}</definedName>
    <definedName name="ac" localSheetId="6" hidden="1">#REF!</definedName>
    <definedName name="ac" hidden="1">#REF!</definedName>
    <definedName name="Access_Button" hidden="1">"남가내역_data작업_List"</definedName>
    <definedName name="AccessDatabase" hidden="1">"C:\My Documents\LeBinh\Xls\VP Cong ty\FORM.mdb"</definedName>
    <definedName name="acd" localSheetId="11" hidden="1">{"'Sheet1'!$L$16"}</definedName>
    <definedName name="acd" localSheetId="1" hidden="1">{"'Sheet1'!$L$16"}</definedName>
    <definedName name="acd" localSheetId="15" hidden="1">{"'Sheet1'!$L$16"}</definedName>
    <definedName name="acd" localSheetId="2" hidden="1">{"'Sheet1'!$L$16"}</definedName>
    <definedName name="acd" hidden="1">{"'Sheet1'!$L$16"}</definedName>
    <definedName name="ACDA" localSheetId="15" hidden="1">#REF!</definedName>
    <definedName name="ACDA" localSheetId="6" hidden="1">[26]GAEYO!#REF!</definedName>
    <definedName name="ACDA" hidden="1">[26]GAEYO!#REF!</definedName>
    <definedName name="ACMV" localSheetId="11" hidden="1">{"'Sheet1'!$L$16"}</definedName>
    <definedName name="ACMV" localSheetId="1" hidden="1">{"'Sheet1'!$L$16"}</definedName>
    <definedName name="ACMV" localSheetId="15" hidden="1">{"'Sheet1'!$L$16"}</definedName>
    <definedName name="ACMV" localSheetId="6" hidden="1">{"'Sheet1'!$L$16"}</definedName>
    <definedName name="ACMV" localSheetId="2" hidden="1">{"'Sheet1'!$L$16"}</definedName>
    <definedName name="ACMV" hidden="1">{"'Sheet1'!$L$16"}</definedName>
    <definedName name="AD" localSheetId="6" hidden="1">#REF!</definedName>
    <definedName name="AD" hidden="1">#REF!</definedName>
    <definedName name="ADA" localSheetId="15" hidden="1">#REF!</definedName>
    <definedName name="ADA" localSheetId="6" hidden="1">[27]집계표!#REF!</definedName>
    <definedName name="ADA" hidden="1">[27]집계표!#REF!</definedName>
    <definedName name="adada" localSheetId="15" hidden="1">#REF!</definedName>
    <definedName name="adada" localSheetId="6" hidden="1">#REF!</definedName>
    <definedName name="adada" hidden="1">#REF!</definedName>
    <definedName name="ádas" localSheetId="11" hidden="1">{"'Sheet1'!$L$16"}</definedName>
    <definedName name="ádas" localSheetId="1" hidden="1">{"'Sheet1'!$L$16"}</definedName>
    <definedName name="ádas" localSheetId="15" hidden="1">{"'Sheet1'!$L$16"}</definedName>
    <definedName name="ádas" localSheetId="2" hidden="1">{"'Sheet1'!$L$16"}</definedName>
    <definedName name="ádas" hidden="1">{"'Sheet1'!$L$16"}</definedName>
    <definedName name="ádasfxcvxbcvb" localSheetId="7" hidden="1">#REF!</definedName>
    <definedName name="ádasfxcvxbcvb" hidden="1">#REF!</definedName>
    <definedName name="ádasxcvbcbcvb" localSheetId="7" hidden="1">#REF!</definedName>
    <definedName name="ádasxcvbcbcvb" hidden="1">#REF!</definedName>
    <definedName name="adc" localSheetId="11" hidden="1">{#N/A,#N/A,FALSE,"CCTV"}</definedName>
    <definedName name="adc" localSheetId="1" hidden="1">{#N/A,#N/A,FALSE,"CCTV"}</definedName>
    <definedName name="adc" localSheetId="15" hidden="1">{#N/A,#N/A,FALSE,"CCTV"}</definedName>
    <definedName name="adc" localSheetId="6" hidden="1">{#N/A,#N/A,FALSE,"CCTV"}</definedName>
    <definedName name="adc" localSheetId="2" hidden="1">{#N/A,#N/A,FALSE,"CCTV"}</definedName>
    <definedName name="adc" hidden="1">{#N/A,#N/A,FALSE,"CCTV"}</definedName>
    <definedName name="ADCD" localSheetId="11" hidden="1">{#N/A,#N/A,FALSE,"特殊室（ＢＱ表）"}</definedName>
    <definedName name="ADCD" localSheetId="1" hidden="1">{#N/A,#N/A,FALSE,"特殊室（ＢＱ表）"}</definedName>
    <definedName name="ADCD" localSheetId="15" hidden="1">{#N/A,#N/A,FALSE,"特殊室（ＢＱ表）"}</definedName>
    <definedName name="ADCD" localSheetId="2" hidden="1">{#N/A,#N/A,FALSE,"特殊室（ＢＱ表）"}</definedName>
    <definedName name="ADCD" hidden="1">{#N/A,#N/A,FALSE,"特殊室（ＢＱ表）"}</definedName>
    <definedName name="ade" localSheetId="11" hidden="1">{#N/A,#N/A,FALSE,"Chi tiÆt"}</definedName>
    <definedName name="ade" localSheetId="1" hidden="1">{#N/A,#N/A,FALSE,"Chi tiÆt"}</definedName>
    <definedName name="ade" localSheetId="15" hidden="1">{#N/A,#N/A,FALSE,"Chi tiÆt"}</definedName>
    <definedName name="ade" localSheetId="6" hidden="1">{#N/A,#N/A,FALSE,"Chi tiÆt"}</definedName>
    <definedName name="ade" localSheetId="2" hidden="1">{#N/A,#N/A,FALSE,"Chi tiÆt"}</definedName>
    <definedName name="ade" hidden="1">{#N/A,#N/A,FALSE,"Chi tiÆt"}</definedName>
    <definedName name="adf" localSheetId="11" hidden="1">{#N/A,#N/A,FALSE,"特殊室（ＢＱ表）"}</definedName>
    <definedName name="adf" localSheetId="1" hidden="1">{#N/A,#N/A,FALSE,"特殊室（ＢＱ表）"}</definedName>
    <definedName name="adf" localSheetId="15" hidden="1">{#N/A,#N/A,FALSE,"特殊室（ＢＱ表）"}</definedName>
    <definedName name="adf" localSheetId="2" hidden="1">{#N/A,#N/A,FALSE,"特殊室（ＢＱ表）"}</definedName>
    <definedName name="adf" hidden="1">{#N/A,#N/A,FALSE,"特殊室（ＢＱ表）"}</definedName>
    <definedName name="ÁDF" localSheetId="6" hidden="1">#REF!</definedName>
    <definedName name="ÁDF" hidden="1">#REF!</definedName>
    <definedName name="àdf" localSheetId="6" hidden="1">#REF!</definedName>
    <definedName name="àdf" hidden="1">#REF!</definedName>
    <definedName name="adfdda" localSheetId="6" hidden="1">#REF!</definedName>
    <definedName name="adfdda" hidden="1">#REF!</definedName>
    <definedName name="adfdghfgjghkhjkjhljkl" localSheetId="11" hidden="1">{"'Sheet1'!$L$16"}</definedName>
    <definedName name="adfdghfgjghkhjkjhljkl" localSheetId="1" hidden="1">{"'Sheet1'!$L$16"}</definedName>
    <definedName name="adfdghfgjghkhjkjhljkl" localSheetId="15" hidden="1">{"'Sheet1'!$L$16"}</definedName>
    <definedName name="adfdghfgjghkhjkjhljkl" localSheetId="2" hidden="1">{"'Sheet1'!$L$16"}</definedName>
    <definedName name="adfdghfgjghkhjkjhljkl" hidden="1">{"'Sheet1'!$L$16"}</definedName>
    <definedName name="adfghkk" localSheetId="6" hidden="1">#REF!</definedName>
    <definedName name="adfghkk" hidden="1">#REF!</definedName>
    <definedName name="adfsadfsf" localSheetId="11" hidden="1">{"'Sheet1'!$L$16"}</definedName>
    <definedName name="adfsadfsf" localSheetId="1" hidden="1">{"'Sheet1'!$L$16"}</definedName>
    <definedName name="adfsadfsf" localSheetId="15" hidden="1">{"'Sheet1'!$L$16"}</definedName>
    <definedName name="adfsadfsf" localSheetId="2" hidden="1">{"'Sheet1'!$L$16"}</definedName>
    <definedName name="adfsadfsf" hidden="1">{"'Sheet1'!$L$16"}</definedName>
    <definedName name="ádfsd" localSheetId="7" hidden="1">#REF!</definedName>
    <definedName name="ádfsd" hidden="1">#REF!</definedName>
    <definedName name="ADG" localSheetId="6" hidden="1">#REF!</definedName>
    <definedName name="ADG" hidden="1">#REF!</definedName>
    <definedName name="ÁDG" localSheetId="15" hidden="1">#REF!</definedName>
    <definedName name="ÁDG" localSheetId="6" hidden="1">'[15]6PILE  (돌출)'!#REF!</definedName>
    <definedName name="ÁDG" hidden="1">'[15]6PILE  (돌출)'!#REF!</definedName>
    <definedName name="ÁDGDA" localSheetId="15" hidden="1">#REF!</definedName>
    <definedName name="ÁDGDA" localSheetId="6" hidden="1">[28]조명시설!#REF!</definedName>
    <definedName name="ÁDGDA" hidden="1">[28]조명시설!#REF!</definedName>
    <definedName name="ADITION" localSheetId="11" hidden="1">{"'장비'!$A$3:$M$12"}</definedName>
    <definedName name="ADITION" localSheetId="1" hidden="1">{"'장비'!$A$3:$M$12"}</definedName>
    <definedName name="ADITION" localSheetId="15" hidden="1">{"'장비'!$A$3:$M$12"}</definedName>
    <definedName name="ADITION" localSheetId="2" hidden="1">{"'장비'!$A$3:$M$12"}</definedName>
    <definedName name="ADITION" hidden="1">{"'장비'!$A$3:$M$12"}</definedName>
    <definedName name="áds" localSheetId="11" hidden="1">{"'Sheet1'!$L$16"}</definedName>
    <definedName name="áds" localSheetId="1" hidden="1">{"'Sheet1'!$L$16"}</definedName>
    <definedName name="áds" localSheetId="15" hidden="1">{"'Sheet1'!$L$16"}</definedName>
    <definedName name="áds" localSheetId="2" hidden="1">{"'Sheet1'!$L$16"}</definedName>
    <definedName name="áds" hidden="1">{"'Sheet1'!$L$16"}</definedName>
    <definedName name="ádsấ" localSheetId="11" hidden="1">{#N/A,#N/A,FALSE,"Tabelle2";#N/A,#N/A,FALSE,"Tabelle1"}</definedName>
    <definedName name="ádsấ" localSheetId="1" hidden="1">{#N/A,#N/A,FALSE,"Tabelle2";#N/A,#N/A,FALSE,"Tabelle1"}</definedName>
    <definedName name="ádsấ" localSheetId="15" hidden="1">{#N/A,#N/A,FALSE,"Tabelle2";#N/A,#N/A,FALSE,"Tabelle1"}</definedName>
    <definedName name="ádsấ" localSheetId="2" hidden="1">{#N/A,#N/A,FALSE,"Tabelle2";#N/A,#N/A,FALSE,"Tabelle1"}</definedName>
    <definedName name="ádsấ" hidden="1">{#N/A,#N/A,FALSE,"Tabelle2";#N/A,#N/A,FALSE,"Tabelle1"}</definedName>
    <definedName name="adsad" localSheetId="7" hidden="1">#REF!</definedName>
    <definedName name="adsad" hidden="1">#REF!</definedName>
    <definedName name="adsadsa" localSheetId="11" hidden="1">{#N/A,#N/A,TRUE,"CS&amp;SS(AG)";#N/A,#N/A,TRUE,"CS(UG)";#N/A,#N/A,TRUE,"CSCL(UG)";#N/A,#N/A,TRUE,"KYNAR";#N/A,#N/A,TRUE,"ALLOY904";#N/A,#N/A,TRUE,"TITANIUM";#N/A,#N/A,TRUE,"STMTRACE"}</definedName>
    <definedName name="adsadsa" localSheetId="1" hidden="1">{#N/A,#N/A,TRUE,"CS&amp;SS(AG)";#N/A,#N/A,TRUE,"CS(UG)";#N/A,#N/A,TRUE,"CSCL(UG)";#N/A,#N/A,TRUE,"KYNAR";#N/A,#N/A,TRUE,"ALLOY904";#N/A,#N/A,TRUE,"TITANIUM";#N/A,#N/A,TRUE,"STMTRACE"}</definedName>
    <definedName name="adsadsa" localSheetId="15" hidden="1">{#N/A,#N/A,TRUE,"CS&amp;SS(AG)";#N/A,#N/A,TRUE,"CS(UG)";#N/A,#N/A,TRUE,"CSCL(UG)";#N/A,#N/A,TRUE,"KYNAR";#N/A,#N/A,TRUE,"ALLOY904";#N/A,#N/A,TRUE,"TITANIUM";#N/A,#N/A,TRUE,"STMTRACE"}</definedName>
    <definedName name="adsadsa" localSheetId="6" hidden="1">{#N/A,#N/A,TRUE,"CS&amp;SS(AG)";#N/A,#N/A,TRUE,"CS(UG)";#N/A,#N/A,TRUE,"CSCL(UG)";#N/A,#N/A,TRUE,"KYNAR";#N/A,#N/A,TRUE,"ALLOY904";#N/A,#N/A,TRUE,"TITANIUM";#N/A,#N/A,TRUE,"STMTRACE"}</definedName>
    <definedName name="adsadsa" localSheetId="2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ádsafdgfg" localSheetId="7" hidden="1">#REF!</definedName>
    <definedName name="ádsafdgfg" hidden="1">#REF!</definedName>
    <definedName name="adsafsđf" localSheetId="6" hidden="1">#REF!</definedName>
    <definedName name="adsafsđf" hidden="1">#REF!</definedName>
    <definedName name="ádwe" localSheetId="7" hidden="1">#REF!</definedName>
    <definedName name="ádwe" hidden="1">#REF!</definedName>
    <definedName name="ae" localSheetId="11" hidden="1">{"'Sheet1'!$L$16"}</definedName>
    <definedName name="ae" localSheetId="1" hidden="1">{"'Sheet1'!$L$16"}</definedName>
    <definedName name="ae" localSheetId="15" hidden="1">{"'Sheet1'!$L$16"}</definedName>
    <definedName name="ae" localSheetId="2" hidden="1">{"'Sheet1'!$L$16"}</definedName>
    <definedName name="ae" hidden="1">{"'Sheet1'!$L$16"}</definedName>
    <definedName name="aegwhg.gk" localSheetId="11" hidden="1">{"Offgrid",#N/A,FALSE,"OFFGRID";"Region",#N/A,FALSE,"REGION";"Offgrid -2",#N/A,FALSE,"OFFGRID";"WTP",#N/A,FALSE,"WTP";"WTP -2",#N/A,FALSE,"WTP";"Project",#N/A,FALSE,"PROJECT";"Summary -2",#N/A,FALSE,"SUMMARY"}</definedName>
    <definedName name="aegwhg.gk" localSheetId="1" hidden="1">{"Offgrid",#N/A,FALSE,"OFFGRID";"Region",#N/A,FALSE,"REGION";"Offgrid -2",#N/A,FALSE,"OFFGRID";"WTP",#N/A,FALSE,"WTP";"WTP -2",#N/A,FALSE,"WTP";"Project",#N/A,FALSE,"PROJECT";"Summary -2",#N/A,FALSE,"SUMMARY"}</definedName>
    <definedName name="aegwhg.gk" localSheetId="15" hidden="1">{"Offgrid",#N/A,FALSE,"OFFGRID";"Region",#N/A,FALSE,"REGION";"Offgrid -2",#N/A,FALSE,"OFFGRID";"WTP",#N/A,FALSE,"WTP";"WTP -2",#N/A,FALSE,"WTP";"Project",#N/A,FALSE,"PROJECT";"Summary -2",#N/A,FALSE,"SUMMARY"}</definedName>
    <definedName name="aegwhg.gk" localSheetId="2" hidden="1">{"Offgrid",#N/A,FALSE,"OFFGRID";"Region",#N/A,FALSE,"REGION";"Offgrid -2",#N/A,FALSE,"OFFGRID";"WTP",#N/A,FALSE,"WTP";"WTP -2",#N/A,FALSE,"WTP";"Project",#N/A,FALSE,"PROJECT";"Summary -2",#N/A,FALSE,"SUMMARY"}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sde" localSheetId="11" hidden="1">{#N/A,#N/A,FALSE,"CCTV"}</definedName>
    <definedName name="aesde" localSheetId="1" hidden="1">{#N/A,#N/A,FALSE,"CCTV"}</definedName>
    <definedName name="aesde" localSheetId="15" hidden="1">{#N/A,#N/A,FALSE,"CCTV"}</definedName>
    <definedName name="aesde" localSheetId="6" hidden="1">{#N/A,#N/A,FALSE,"CCTV"}</definedName>
    <definedName name="aesde" localSheetId="2" hidden="1">{#N/A,#N/A,FALSE,"CCTV"}</definedName>
    <definedName name="aesde" hidden="1">{#N/A,#N/A,FALSE,"CCTV"}</definedName>
    <definedName name="aetg.hgrs" localSheetId="11" hidden="1">{"Offgrid",#N/A,FALSE,"OFFGRID";"Region",#N/A,FALSE,"REGION";"Offgrid -2",#N/A,FALSE,"OFFGRID";"WTP",#N/A,FALSE,"WTP";"WTP -2",#N/A,FALSE,"WTP";"Project",#N/A,FALSE,"PROJECT";"Summary -2",#N/A,FALSE,"SUMMARY"}</definedName>
    <definedName name="aetg.hgrs" localSheetId="1" hidden="1">{"Offgrid",#N/A,FALSE,"OFFGRID";"Region",#N/A,FALSE,"REGION";"Offgrid -2",#N/A,FALSE,"OFFGRID";"WTP",#N/A,FALSE,"WTP";"WTP -2",#N/A,FALSE,"WTP";"Project",#N/A,FALSE,"PROJECT";"Summary -2",#N/A,FALSE,"SUMMARY"}</definedName>
    <definedName name="aetg.hgrs" localSheetId="15" hidden="1">{"Offgrid",#N/A,FALSE,"OFFGRID";"Region",#N/A,FALSE,"REGION";"Offgrid -2",#N/A,FALSE,"OFFGRID";"WTP",#N/A,FALSE,"WTP";"WTP -2",#N/A,FALSE,"WTP";"Project",#N/A,FALSE,"PROJECT";"Summary -2",#N/A,FALSE,"SUMMARY"}</definedName>
    <definedName name="aetg.hgrs" localSheetId="2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localSheetId="11" hidden="1">{#N/A,#N/A,FALSE,"Chi tiÆt"}</definedName>
    <definedName name="âétggâgqgêágghe" localSheetId="1" hidden="1">{#N/A,#N/A,FALSE,"Chi tiÆt"}</definedName>
    <definedName name="âétggâgqgêágghe" localSheetId="15" hidden="1">{#N/A,#N/A,FALSE,"Chi tiÆt"}</definedName>
    <definedName name="âétggâgqgêágghe" localSheetId="2" hidden="1">{#N/A,#N/A,FALSE,"Chi tiÆt"}</definedName>
    <definedName name="âétggâgqgêágghe" hidden="1">{#N/A,#N/A,FALSE,"Chi tiÆt"}</definedName>
    <definedName name="AF" localSheetId="11" hidden="1">{"'장비'!$A$3:$M$12"}</definedName>
    <definedName name="AF" localSheetId="1" hidden="1">{"'장비'!$A$3:$M$12"}</definedName>
    <definedName name="AF" localSheetId="15" hidden="1">{"'장비'!$A$3:$M$12"}</definedName>
    <definedName name="AF" localSheetId="2" hidden="1">{"'장비'!$A$3:$M$12"}</definedName>
    <definedName name="AF" hidden="1">{"'장비'!$A$3:$M$12"}</definedName>
    <definedName name="âfA" localSheetId="11" hidden="1">{"'Sheet1'!$L$16"}</definedName>
    <definedName name="âfA" localSheetId="1" hidden="1">{"'Sheet1'!$L$16"}</definedName>
    <definedName name="âfA" localSheetId="15" hidden="1">{"'Sheet1'!$L$16"}</definedName>
    <definedName name="âfA" localSheetId="2" hidden="1">{"'Sheet1'!$L$16"}</definedName>
    <definedName name="âfA" hidden="1">{"'Sheet1'!$L$16"}</definedName>
    <definedName name="afaf" localSheetId="11" hidden="1">{#N/A,#N/A,FALSE,"Chi tiÆt"}</definedName>
    <definedName name="afaf" localSheetId="1" hidden="1">{#N/A,#N/A,FALSE,"Chi tiÆt"}</definedName>
    <definedName name="afaf" localSheetId="15" hidden="1">{#N/A,#N/A,FALSE,"Chi tiÆt"}</definedName>
    <definedName name="afaf" localSheetId="6" hidden="1">{#N/A,#N/A,FALSE,"Chi tiÆt"}</definedName>
    <definedName name="afaf" localSheetId="2" hidden="1">{#N/A,#N/A,FALSE,"Chi tiÆt"}</definedName>
    <definedName name="afaf" hidden="1">{#N/A,#N/A,FALSE,"Chi tiÆt"}</definedName>
    <definedName name="afasfsagfas" localSheetId="11" hidden="1">{#N/A,#N/A,FALSE,"Chi tiÆt"}</definedName>
    <definedName name="afasfsagfas" localSheetId="1" hidden="1">{#N/A,#N/A,FALSE,"Chi tiÆt"}</definedName>
    <definedName name="afasfsagfas" localSheetId="15" hidden="1">{#N/A,#N/A,FALSE,"Chi tiÆt"}</definedName>
    <definedName name="afasfsagfas" localSheetId="2" hidden="1">{#N/A,#N/A,FALSE,"Chi tiÆt"}</definedName>
    <definedName name="afasfsagfas" hidden="1">{#N/A,#N/A,FALSE,"Chi tiÆt"}</definedName>
    <definedName name="afdf" localSheetId="11" hidden="1">{"'Sheet1'!$L$16"}</definedName>
    <definedName name="afdf" localSheetId="1" hidden="1">{"'Sheet1'!$L$16"}</definedName>
    <definedName name="afdf" localSheetId="15" hidden="1">{"'Sheet1'!$L$16"}</definedName>
    <definedName name="afdf" localSheetId="2" hidden="1">{"'Sheet1'!$L$16"}</definedName>
    <definedName name="afdf" hidden="1">{"'Sheet1'!$L$16"}</definedName>
    <definedName name="afff" localSheetId="11" hidden="1">{"'Sheet1'!$L$16"}</definedName>
    <definedName name="afff" localSheetId="1" hidden="1">{"'Sheet1'!$L$16"}</definedName>
    <definedName name="afff" localSheetId="15" hidden="1">{"'Sheet1'!$L$16"}</definedName>
    <definedName name="afff" localSheetId="6" hidden="1">{"'Sheet1'!$L$16"}</definedName>
    <definedName name="afff" localSheetId="2" hidden="1">{"'Sheet1'!$L$16"}</definedName>
    <definedName name="afff" hidden="1">{"'Sheet1'!$L$16"}</definedName>
    <definedName name="ăg" localSheetId="11" hidden="1">{"'Sheet1'!$L$16"}</definedName>
    <definedName name="ăg" localSheetId="1" hidden="1">{"'Sheet1'!$L$16"}</definedName>
    <definedName name="ăg" localSheetId="15" hidden="1">{"'Sheet1'!$L$16"}</definedName>
    <definedName name="ăg" localSheetId="2" hidden="1">{"'Sheet1'!$L$16"}</definedName>
    <definedName name="ăg" hidden="1">{"'Sheet1'!$L$16"}</definedName>
    <definedName name="AGA" localSheetId="15" hidden="1">#REF!</definedName>
    <definedName name="AGA" localSheetId="6" hidden="1">[27]집계표!#REF!</definedName>
    <definedName name="AGA" hidden="1">[27]집계표!#REF!</definedName>
    <definedName name="AGAG" localSheetId="15" hidden="1">#REF!</definedName>
    <definedName name="AGAG" localSheetId="6" hidden="1">[28]조명시설!#REF!</definedName>
    <definedName name="AGAG" hidden="1">[28]조명시설!#REF!</definedName>
    <definedName name="ÁGD" localSheetId="15" hidden="1">#REF!</definedName>
    <definedName name="ÁGD" localSheetId="6" hidden="1">[29]침하계!#REF!</definedName>
    <definedName name="ÁGD" hidden="1">[29]침하계!#REF!</definedName>
    <definedName name="ẩgg" localSheetId="11" hidden="1">{"'Sheet1'!$L$16"}</definedName>
    <definedName name="ẩgg" localSheetId="1" hidden="1">{"'Sheet1'!$L$16"}</definedName>
    <definedName name="ẩgg" localSheetId="15" hidden="1">{"'Sheet1'!$L$16"}</definedName>
    <definedName name="ẩgg" localSheetId="2" hidden="1">{"'Sheet1'!$L$16"}</definedName>
    <definedName name="ẩgg" hidden="1">{"'Sheet1'!$L$16"}</definedName>
    <definedName name="ầgga" localSheetId="11" hidden="1">{"'Sheet1'!$L$16"}</definedName>
    <definedName name="ầgga" localSheetId="1" hidden="1">{"'Sheet1'!$L$16"}</definedName>
    <definedName name="ầgga" localSheetId="15" hidden="1">{"'Sheet1'!$L$16"}</definedName>
    <definedName name="ầgga" localSheetId="2" hidden="1">{"'Sheet1'!$L$16"}</definedName>
    <definedName name="ầgga" hidden="1">{"'Sheet1'!$L$16"}</definedName>
    <definedName name="ÁGVDSGS" localSheetId="6" hidden="1">#REF!</definedName>
    <definedName name="ÁGVDSGS" hidden="1">#REF!</definedName>
    <definedName name="ah" localSheetId="11" hidden="1">{"'Sheet1'!$L$16"}</definedName>
    <definedName name="ah" localSheetId="1" hidden="1">{"'Sheet1'!$L$16"}</definedName>
    <definedName name="ah" localSheetId="15" hidden="1">{"'Sheet1'!$L$16"}</definedName>
    <definedName name="ah" localSheetId="2" hidden="1">{"'Sheet1'!$L$16"}</definedName>
    <definedName name="ah" hidden="1">{"'Sheet1'!$L$16"}</definedName>
    <definedName name="ahah" localSheetId="11" hidden="1">{"'Sheet1'!$L$16"}</definedName>
    <definedName name="ahah" localSheetId="1" hidden="1">{"'Sheet1'!$L$16"}</definedName>
    <definedName name="ahah" localSheetId="15" hidden="1">{"'Sheet1'!$L$16"}</definedName>
    <definedName name="ahah" localSheetId="6" hidden="1">{"'Sheet1'!$L$16"}</definedName>
    <definedName name="ahah" localSheetId="2" hidden="1">{"'Sheet1'!$L$16"}</definedName>
    <definedName name="ahah" hidden="1">{"'Sheet1'!$L$16"}</definedName>
    <definedName name="ahajdks" localSheetId="11" hidden="1">{"'Sheet1'!$L$16"}</definedName>
    <definedName name="ahajdks" localSheetId="1" hidden="1">{"'Sheet1'!$L$16"}</definedName>
    <definedName name="ahajdks" localSheetId="15" hidden="1">{"'Sheet1'!$L$16"}</definedName>
    <definedName name="ahajdks" localSheetId="6" hidden="1">{"'Sheet1'!$L$16"}</definedName>
    <definedName name="ahajdks" localSheetId="2" hidden="1">{"'Sheet1'!$L$16"}</definedName>
    <definedName name="ahajdks" hidden="1">{"'Sheet1'!$L$16"}</definedName>
    <definedName name="âheah" localSheetId="11" hidden="1">{"'Sheet1'!$L$16"}</definedName>
    <definedName name="âheah" localSheetId="1" hidden="1">{"'Sheet1'!$L$16"}</definedName>
    <definedName name="âheah" localSheetId="15" hidden="1">{"'Sheet1'!$L$16"}</definedName>
    <definedName name="âheah" localSheetId="2" hidden="1">{"'Sheet1'!$L$16"}</definedName>
    <definedName name="âheah" hidden="1">{"'Sheet1'!$L$16"}</definedName>
    <definedName name="ahffk" localSheetId="11" hidden="1">{"'용역비'!$A$4:$C$8"}</definedName>
    <definedName name="ahffk" localSheetId="1" hidden="1">{"'용역비'!$A$4:$C$8"}</definedName>
    <definedName name="ahffk" localSheetId="15" hidden="1">{"'용역비'!$A$4:$C$8"}</definedName>
    <definedName name="ahffk" localSheetId="2" hidden="1">{"'용역비'!$A$4:$C$8"}</definedName>
    <definedName name="ahffk" hidden="1">{"'용역비'!$A$4:$C$8"}</definedName>
    <definedName name="AHGA" localSheetId="11" hidden="1">{"'Sheet1'!$L$16"}</definedName>
    <definedName name="AHGA" localSheetId="1" hidden="1">{"'Sheet1'!$L$16"}</definedName>
    <definedName name="AHGA" localSheetId="15" hidden="1">{"'Sheet1'!$L$16"}</definedName>
    <definedName name="AHGA" localSheetId="2" hidden="1">{"'Sheet1'!$L$16"}</definedName>
    <definedName name="AHGA" hidden="1">{"'Sheet1'!$L$16"}</definedName>
    <definedName name="ahtjht" localSheetId="11" hidden="1">{"'Sheet1'!$L$16"}</definedName>
    <definedName name="ahtjht" localSheetId="1" hidden="1">{"'Sheet1'!$L$16"}</definedName>
    <definedName name="ahtjht" localSheetId="15" hidden="1">{"'Sheet1'!$L$16"}</definedName>
    <definedName name="ahtjht" localSheetId="2" hidden="1">{"'Sheet1'!$L$16"}</definedName>
    <definedName name="ahtjht" hidden="1">{"'Sheet1'!$L$16"}</definedName>
    <definedName name="AJH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" localSheetId="11" hidden="1">{"'Sheet1'!$L$16"}</definedName>
    <definedName name="An" localSheetId="1" hidden="1">{"'Sheet1'!$L$16"}</definedName>
    <definedName name="An" localSheetId="15" hidden="1">{"'Sheet1'!$L$16"}</definedName>
    <definedName name="An" localSheetId="2" hidden="1">{"'Sheet1'!$L$16"}</definedName>
    <definedName name="An" hidden="1">{"'Sheet1'!$L$16"}</definedName>
    <definedName name="anh" localSheetId="6" hidden="1">#REF!</definedName>
    <definedName name="anh" hidden="1">#REF!</definedName>
    <definedName name="anscount" hidden="1">1</definedName>
    <definedName name="Antoan" localSheetId="11" hidden="1">{"'Sheet1'!$L$16"}</definedName>
    <definedName name="Antoan" localSheetId="1" hidden="1">{"'Sheet1'!$L$16"}</definedName>
    <definedName name="Antoan" localSheetId="15" hidden="1">{"'Sheet1'!$L$16"}</definedName>
    <definedName name="Antoan" localSheetId="2" hidden="1">{"'Sheet1'!$L$16"}</definedName>
    <definedName name="Antoan" hidden="1">{"'Sheet1'!$L$16"}</definedName>
    <definedName name="AQ" localSheetId="6" hidden="1">#REF!</definedName>
    <definedName name="AQ" hidden="1">#REF!</definedName>
    <definedName name="AQE" localSheetId="11" hidden="1">{"'장비'!$A$3:$M$12"}</definedName>
    <definedName name="AQE" localSheetId="1" hidden="1">{"'장비'!$A$3:$M$12"}</definedName>
    <definedName name="AQE" localSheetId="15" hidden="1">{"'장비'!$A$3:$M$12"}</definedName>
    <definedName name="AQE" localSheetId="2" hidden="1">{"'장비'!$A$3:$M$12"}</definedName>
    <definedName name="AQE" hidden="1">{"'장비'!$A$3:$M$12"}</definedName>
    <definedName name="aqwerq" localSheetId="11" hidden="1">{"'Sheet1'!$L$16"}</definedName>
    <definedName name="aqwerq" localSheetId="1" hidden="1">{"'Sheet1'!$L$16"}</definedName>
    <definedName name="aqwerq" localSheetId="15" hidden="1">{"'Sheet1'!$L$16"}</definedName>
    <definedName name="aqwerq" localSheetId="2" hidden="1">{"'Sheet1'!$L$16"}</definedName>
    <definedName name="aqwerq" hidden="1">{"'Sheet1'!$L$16"}</definedName>
    <definedName name="AS" localSheetId="6" hidden="1">#REF!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6" hidden="1">#REF!</definedName>
    <definedName name="AS2StaticLS" hidden="1">#REF!</definedName>
    <definedName name="AS2SyncStepLS" hidden="1">0</definedName>
    <definedName name="AS2TickmarkLS" localSheetId="6" hidden="1">#REF!</definedName>
    <definedName name="AS2TickmarkLS" hidden="1">#REF!</definedName>
    <definedName name="AS2VersionLS" hidden="1">300</definedName>
    <definedName name="asa" localSheetId="11" hidden="1">{"'Sheet1'!$L$16"}</definedName>
    <definedName name="asa" localSheetId="1" hidden="1">{"'Sheet1'!$L$16"}</definedName>
    <definedName name="asa" localSheetId="15" hidden="1">{"'Sheet1'!$L$16"}</definedName>
    <definedName name="asa" localSheetId="2" hidden="1">{"'Sheet1'!$L$16"}</definedName>
    <definedName name="asa" hidden="1">{"'Sheet1'!$L$16"}</definedName>
    <definedName name="asaa" localSheetId="6" hidden="1">#REF!</definedName>
    <definedName name="asaa" hidden="1">#REF!</definedName>
    <definedName name="asas" localSheetId="11" hidden="1">{#N/A,#N/A,FALSE,"Sheet2";#N/A,#N/A,FALSE,"Sheet4";#N/A,#N/A,FALSE,"Sheet6"}</definedName>
    <definedName name="asas" localSheetId="1" hidden="1">{#N/A,#N/A,FALSE,"Sheet2";#N/A,#N/A,FALSE,"Sheet4";#N/A,#N/A,FALSE,"Sheet6"}</definedName>
    <definedName name="asas" localSheetId="15" hidden="1">{#N/A,#N/A,FALSE,"Sheet2";#N/A,#N/A,FALSE,"Sheet4";#N/A,#N/A,FALSE,"Sheet6"}</definedName>
    <definedName name="asas" localSheetId="2" hidden="1">{#N/A,#N/A,FALSE,"Sheet2";#N/A,#N/A,FALSE,"Sheet4";#N/A,#N/A,FALSE,"Sheet6"}</definedName>
    <definedName name="asas" hidden="1">{#N/A,#N/A,FALSE,"Sheet2";#N/A,#N/A,FALSE,"Sheet4";#N/A,#N/A,FALSE,"Sheet6"}</definedName>
    <definedName name="asca" localSheetId="11" hidden="1">{"'Sheet1'!$L$16"}</definedName>
    <definedName name="asca" localSheetId="1" hidden="1">{"'Sheet1'!$L$16"}</definedName>
    <definedName name="asca" localSheetId="15" hidden="1">{"'Sheet1'!$L$16"}</definedName>
    <definedName name="asca" localSheetId="2" hidden="1">{"'Sheet1'!$L$16"}</definedName>
    <definedName name="asca" hidden="1">{"'Sheet1'!$L$16"}</definedName>
    <definedName name="asdada" localSheetId="11" hidden="1">{#N/A,#N/A,FALSE,"特殊室（ＢＱ表）"}</definedName>
    <definedName name="asdada" localSheetId="1" hidden="1">{#N/A,#N/A,FALSE,"特殊室（ＢＱ表）"}</definedName>
    <definedName name="asdada" localSheetId="15" hidden="1">{#N/A,#N/A,FALSE,"特殊室（ＢＱ表）"}</definedName>
    <definedName name="asdada" localSheetId="2" hidden="1">{#N/A,#N/A,FALSE,"特殊室（ＢＱ表）"}</definedName>
    <definedName name="asdada" hidden="1">{#N/A,#N/A,FALSE,"特殊室（ＢＱ表）"}</definedName>
    <definedName name="asdasdsds" localSheetId="6" hidden="1">#REF!</definedName>
    <definedName name="asdasdsds" hidden="1">#REF!</definedName>
    <definedName name="ASDF" localSheetId="11" hidden="1">{#N/A,#N/A,FALSE,"제목"}</definedName>
    <definedName name="ASDF" localSheetId="1" hidden="1">{#N/A,#N/A,FALSE,"제목"}</definedName>
    <definedName name="ASDF" localSheetId="15" hidden="1">{#N/A,#N/A,FALSE,"제목"}</definedName>
    <definedName name="ASDF" localSheetId="2" hidden="1">{#N/A,#N/A,FALSE,"제목"}</definedName>
    <definedName name="ASDF" hidden="1">{#N/A,#N/A,FALSE,"제목"}</definedName>
    <definedName name="asdfa" localSheetId="6" hidden="1">#REF!</definedName>
    <definedName name="asdfa" hidden="1">#REF!</definedName>
    <definedName name="asdfdgfdhfg" localSheetId="7" hidden="1">#REF!</definedName>
    <definedName name="asdfdgfdhfg" hidden="1">#REF!</definedName>
    <definedName name="asdffgggh" localSheetId="11" hidden="1">{"'Sheet1'!$L$16"}</definedName>
    <definedName name="asdffgggh" localSheetId="1" hidden="1">{"'Sheet1'!$L$16"}</definedName>
    <definedName name="asdffgggh" localSheetId="15" hidden="1">{"'Sheet1'!$L$16"}</definedName>
    <definedName name="asdffgggh" localSheetId="2" hidden="1">{"'Sheet1'!$L$16"}</definedName>
    <definedName name="asdffgggh" hidden="1">{"'Sheet1'!$L$16"}</definedName>
    <definedName name="asdfg" localSheetId="11" hidden="1">{"'Sheet1'!$L$16"}</definedName>
    <definedName name="asdfg" localSheetId="1" hidden="1">{"'Sheet1'!$L$16"}</definedName>
    <definedName name="asdfg" localSheetId="15" hidden="1">{"'Sheet1'!$L$16"}</definedName>
    <definedName name="asdfg" localSheetId="6" hidden="1">{"'Sheet1'!$L$16"}</definedName>
    <definedName name="asdfg" localSheetId="2" hidden="1">{"'Sheet1'!$L$16"}</definedName>
    <definedName name="asdfg" hidden="1">{"'Sheet1'!$L$16"}</definedName>
    <definedName name="asdrggrtg" localSheetId="11" hidden="1">{"'Sheet1'!$L$16"}</definedName>
    <definedName name="asdrggrtg" localSheetId="1" hidden="1">{"'Sheet1'!$L$16"}</definedName>
    <definedName name="asdrggrtg" localSheetId="15" hidden="1">{"'Sheet1'!$L$16"}</definedName>
    <definedName name="asdrggrtg" localSheetId="2" hidden="1">{"'Sheet1'!$L$16"}</definedName>
    <definedName name="asdrggrtg" hidden="1">{"'Sheet1'!$L$16"}</definedName>
    <definedName name="aserasdea" localSheetId="11" hidden="1">{"'Sheet1'!$L$16"}</definedName>
    <definedName name="aserasdea" localSheetId="1" hidden="1">{"'Sheet1'!$L$16"}</definedName>
    <definedName name="aserasdea" localSheetId="15" hidden="1">{"'Sheet1'!$L$16"}</definedName>
    <definedName name="aserasdea" localSheetId="2" hidden="1">{"'Sheet1'!$L$16"}</definedName>
    <definedName name="aserasdea" hidden="1">{"'Sheet1'!$L$16"}</definedName>
    <definedName name="asf" localSheetId="11" hidden="1">{"'Sheet1'!$L$16"}</definedName>
    <definedName name="asf" localSheetId="1" hidden="1">{"'Sheet1'!$L$16"}</definedName>
    <definedName name="asf" localSheetId="15" hidden="1">{"'Sheet1'!$L$16"}</definedName>
    <definedName name="asf" localSheetId="2" hidden="1">{"'Sheet1'!$L$16"}</definedName>
    <definedName name="asf" hidden="1">{"'Sheet1'!$L$16"}</definedName>
    <definedName name="asghjjjj" localSheetId="6" hidden="1">#REF!</definedName>
    <definedName name="asghjjjj" hidden="1">#REF!</definedName>
    <definedName name="asss" localSheetId="11" hidden="1">{"'Sheet1'!$L$16"}</definedName>
    <definedName name="asss" localSheetId="1" hidden="1">{"'Sheet1'!$L$16"}</definedName>
    <definedName name="asss" localSheetId="15" hidden="1">{"'Sheet1'!$L$16"}</definedName>
    <definedName name="asss" localSheetId="2" hidden="1">{"'Sheet1'!$L$16"}</definedName>
    <definedName name="asss" hidden="1">{"'Sheet1'!$L$16"}</definedName>
    <definedName name="assss" localSheetId="15" hidden="1">#REF!</definedName>
    <definedName name="assss" localSheetId="6" hidden="1">[3]Earthwork!#REF!</definedName>
    <definedName name="assss" hidden="1">[3]Earthwork!#REF!</definedName>
    <definedName name="asssss" localSheetId="11" hidden="1">{"'Sheet1'!$L$16"}</definedName>
    <definedName name="asssss" localSheetId="1" hidden="1">{"'Sheet1'!$L$16"}</definedName>
    <definedName name="asssss" localSheetId="15" hidden="1">{"'Sheet1'!$L$16"}</definedName>
    <definedName name="asssss" localSheetId="2" hidden="1">{"'Sheet1'!$L$16"}</definedName>
    <definedName name="asssss" hidden="1">{"'Sheet1'!$L$16"}</definedName>
    <definedName name="AT" localSheetId="6" hidden="1">#REF!</definedName>
    <definedName name="AT" hidden="1">#REF!</definedName>
    <definedName name="ata" localSheetId="11" hidden="1">{#N/A,#N/A,FALSE,"CCTV"}</definedName>
    <definedName name="ata" localSheetId="1" hidden="1">{#N/A,#N/A,FALSE,"CCTV"}</definedName>
    <definedName name="ata" localSheetId="15" hidden="1">{#N/A,#N/A,FALSE,"CCTV"}</definedName>
    <definedName name="ata" localSheetId="2" hidden="1">{#N/A,#N/A,FALSE,"CCTV"}</definedName>
    <definedName name="ata" hidden="1">{#N/A,#N/A,FALSE,"CCTV"}</definedName>
    <definedName name="atdakdh" localSheetId="6" hidden="1">#REF!</definedName>
    <definedName name="atdakdh" hidden="1">#REF!</definedName>
    <definedName name="ATGT" localSheetId="11" hidden="1">{"'Sheet1'!$L$16"}</definedName>
    <definedName name="ATGT" localSheetId="1" hidden="1">{"'Sheet1'!$L$16"}</definedName>
    <definedName name="ATGT" localSheetId="15" hidden="1">{"'Sheet1'!$L$16"}</definedName>
    <definedName name="ATGT" localSheetId="6" hidden="1">{"'Sheet1'!$L$16"}</definedName>
    <definedName name="ATGT" localSheetId="2" hidden="1">{"'Sheet1'!$L$16"}</definedName>
    <definedName name="ATGT" hidden="1">{"'Sheet1'!$L$16"}</definedName>
    <definedName name="atien1" localSheetId="11" hidden="1">{"'Sheet1'!$L$16"}</definedName>
    <definedName name="atien1" localSheetId="1" hidden="1">{"'Sheet1'!$L$16"}</definedName>
    <definedName name="atien1" localSheetId="15" hidden="1">{"'Sheet1'!$L$16"}</definedName>
    <definedName name="atien1" localSheetId="6" hidden="1">{"'Sheet1'!$L$16"}</definedName>
    <definedName name="atien1" localSheetId="2" hidden="1">{"'Sheet1'!$L$16"}</definedName>
    <definedName name="atien1" hidden="1">{"'Sheet1'!$L$16"}</definedName>
    <definedName name="ATLD" localSheetId="11" hidden="1">{"'Sheet1'!$L$16"}</definedName>
    <definedName name="ATLD" localSheetId="1" hidden="1">{"'Sheet1'!$L$16"}</definedName>
    <definedName name="ATLD" localSheetId="15" hidden="1">{"'Sheet1'!$L$16"}</definedName>
    <definedName name="ATLD" localSheetId="2" hidden="1">{"'Sheet1'!$L$16"}</definedName>
    <definedName name="ATLD" hidden="1">{"'Sheet1'!$L$16"}</definedName>
    <definedName name="AU" localSheetId="11" hidden="1">{"'Sheet1'!$L$16"}</definedName>
    <definedName name="AU" localSheetId="1" hidden="1">{"'Sheet1'!$L$16"}</definedName>
    <definedName name="AU" localSheetId="15" hidden="1">{"'Sheet1'!$L$16"}</definedName>
    <definedName name="AU" localSheetId="2" hidden="1">{"'Sheet1'!$L$16"}</definedName>
    <definedName name="AU" hidden="1">{"'Sheet1'!$L$16"}</definedName>
    <definedName name="avavgveqvaq" localSheetId="11" hidden="1">{"Offgrid",#N/A,FALSE,"OFFGRID";"Region",#N/A,FALSE,"REGION";"Offgrid -2",#N/A,FALSE,"OFFGRID";"WTP",#N/A,FALSE,"WTP";"WTP -2",#N/A,FALSE,"WTP";"Project",#N/A,FALSE,"PROJECT";"Summary -2",#N/A,FALSE,"SUMMARY"}</definedName>
    <definedName name="avavgveqvaq" localSheetId="1" hidden="1">{"Offgrid",#N/A,FALSE,"OFFGRID";"Region",#N/A,FALSE,"REGION";"Offgrid -2",#N/A,FALSE,"OFFGRID";"WTP",#N/A,FALSE,"WTP";"WTP -2",#N/A,FALSE,"WTP";"Project",#N/A,FALSE,"PROJECT";"Summary -2",#N/A,FALSE,"SUMMARY"}</definedName>
    <definedName name="avavgveqvaq" localSheetId="15" hidden="1">{"Offgrid",#N/A,FALSE,"OFFGRID";"Region",#N/A,FALSE,"REGION";"Offgrid -2",#N/A,FALSE,"OFFGRID";"WTP",#N/A,FALSE,"WTP";"WTP -2",#N/A,FALSE,"WTP";"Project",#N/A,FALSE,"PROJECT";"Summary -2",#N/A,FALSE,"SUMMARY"}</definedName>
    <definedName name="avavgveqvaq" localSheetId="2" hidden="1">{"Offgrid",#N/A,FALSE,"OFFGRID";"Region",#N/A,FALSE,"REGION";"Offgrid -2",#N/A,FALSE,"OFFGRID";"WTP",#N/A,FALSE,"WTP";"WTP -2",#N/A,FALSE,"WTP";"Project",#N/A,FALSE,"PROJECT";"Summary -2",#N/A,FALSE,"SUMMARY"}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localSheetId="11" hidden="1">{#N/A,#N/A,TRUE,"BT M200 da 10x20"}</definedName>
    <definedName name="awegw" localSheetId="1" hidden="1">{#N/A,#N/A,TRUE,"BT M200 da 10x20"}</definedName>
    <definedName name="awegw" localSheetId="15" hidden="1">{#N/A,#N/A,TRUE,"BT M200 da 10x20"}</definedName>
    <definedName name="awegw" localSheetId="6" hidden="1">{#N/A,#N/A,TRUE,"BT M200 da 10x20"}</definedName>
    <definedName name="awegw" localSheetId="2" hidden="1">{#N/A,#N/A,TRUE,"BT M200 da 10x20"}</definedName>
    <definedName name="awegw" hidden="1">{#N/A,#N/A,TRUE,"BT M200 da 10x20"}</definedName>
    <definedName name="aws" localSheetId="15" hidden="1">#REF!</definedName>
    <definedName name="aws" localSheetId="6" hidden="1">[3]Earthwork!#REF!</definedName>
    <definedName name="aws" hidden="1">[3]Earthwork!#REF!</definedName>
    <definedName name="ax" localSheetId="11" hidden="1">{"'Firr(선)'!$AS$1:$AY$62","'Firr(사)'!$AS$1:$AY$62","'Firr(회)'!$AS$1:$AY$62","'Firr(선)'!$L$1:$V$62","'Firr(사)'!$L$1:$V$62","'Firr(회)'!$L$1:$V$62"}</definedName>
    <definedName name="ax" localSheetId="1" hidden="1">{"'Firr(선)'!$AS$1:$AY$62","'Firr(사)'!$AS$1:$AY$62","'Firr(회)'!$AS$1:$AY$62","'Firr(선)'!$L$1:$V$62","'Firr(사)'!$L$1:$V$62","'Firr(회)'!$L$1:$V$62"}</definedName>
    <definedName name="ax" localSheetId="15" hidden="1">{"'Firr(선)'!$AS$1:$AY$62","'Firr(사)'!$AS$1:$AY$62","'Firr(회)'!$AS$1:$AY$62","'Firr(선)'!$L$1:$V$62","'Firr(사)'!$L$1:$V$62","'Firr(회)'!$L$1:$V$62"}</definedName>
    <definedName name="ax" localSheetId="2" hidden="1">{"'Firr(선)'!$AS$1:$AY$62","'Firr(사)'!$AS$1:$AY$62","'Firr(회)'!$AS$1:$AY$62","'Firr(선)'!$L$1:$V$62","'Firr(사)'!$L$1:$V$62","'Firr(회)'!$L$1:$V$62"}</definedName>
    <definedName name="ax" hidden="1">{"'Firr(선)'!$AS$1:$AY$62","'Firr(사)'!$AS$1:$AY$62","'Firr(회)'!$AS$1:$AY$62","'Firr(선)'!$L$1:$V$62","'Firr(사)'!$L$1:$V$62","'Firr(회)'!$L$1:$V$62"}</definedName>
    <definedName name="az" localSheetId="11" hidden="1">{"'Firr(선)'!$AS$1:$AY$62","'Firr(사)'!$AS$1:$AY$62","'Firr(회)'!$AS$1:$AY$62","'Firr(선)'!$L$1:$V$62","'Firr(사)'!$L$1:$V$62","'Firr(회)'!$L$1:$V$62"}</definedName>
    <definedName name="az" localSheetId="1" hidden="1">{"'Firr(선)'!$AS$1:$AY$62","'Firr(사)'!$AS$1:$AY$62","'Firr(회)'!$AS$1:$AY$62","'Firr(선)'!$L$1:$V$62","'Firr(사)'!$L$1:$V$62","'Firr(회)'!$L$1:$V$62"}</definedName>
    <definedName name="az" localSheetId="15" hidden="1">{"'Firr(선)'!$AS$1:$AY$62","'Firr(사)'!$AS$1:$AY$62","'Firr(회)'!$AS$1:$AY$62","'Firr(선)'!$L$1:$V$62","'Firr(사)'!$L$1:$V$62","'Firr(회)'!$L$1:$V$62"}</definedName>
    <definedName name="az" localSheetId="2" hidden="1">{"'Firr(선)'!$AS$1:$AY$62","'Firr(사)'!$AS$1:$AY$62","'Firr(회)'!$AS$1:$AY$62","'Firr(선)'!$L$1:$V$62","'Firr(사)'!$L$1:$V$62","'Firr(회)'!$L$1:$V$62"}</definedName>
    <definedName name="az" hidden="1">{"'Firr(선)'!$AS$1:$AY$62","'Firr(사)'!$AS$1:$AY$62","'Firr(회)'!$AS$1:$AY$62","'Firr(선)'!$L$1:$V$62","'Firr(사)'!$L$1:$V$62","'Firr(회)'!$L$1:$V$62"}</definedName>
    <definedName name="b" localSheetId="6" hidden="1">#REF!</definedName>
    <definedName name="b" hidden="1">#REF!</definedName>
    <definedName name="B2.Other" localSheetId="11" hidden="1">{"'Sheet1'!$L$16"}</definedName>
    <definedName name="B2.Other" localSheetId="1" hidden="1">{"'Sheet1'!$L$16"}</definedName>
    <definedName name="B2.Other" localSheetId="15" hidden="1">{"'Sheet1'!$L$16"}</definedName>
    <definedName name="B2.Other" localSheetId="2" hidden="1">{"'Sheet1'!$L$16"}</definedName>
    <definedName name="B2.Other" hidden="1">{"'Sheet1'!$L$16"}</definedName>
    <definedName name="B6a" localSheetId="11" hidden="1">{"'Sheet1'!$L$16"}</definedName>
    <definedName name="B6a" localSheetId="1" hidden="1">{"'Sheet1'!$L$16"}</definedName>
    <definedName name="B6a" localSheetId="15" hidden="1">{"'Sheet1'!$L$16"}</definedName>
    <definedName name="B6a" localSheetId="2" hidden="1">{"'Sheet1'!$L$16"}</definedName>
    <definedName name="B6a" hidden="1">{"'Sheet1'!$L$16"}</definedName>
    <definedName name="bangke3" localSheetId="11" hidden="1">{#N/A,#N/A,FALSE,"Sheet1"}</definedName>
    <definedName name="bangke3" localSheetId="1" hidden="1">{#N/A,#N/A,FALSE,"Sheet1"}</definedName>
    <definedName name="bangke3" localSheetId="15" hidden="1">{#N/A,#N/A,FALSE,"Sheet1"}</definedName>
    <definedName name="bangke3" localSheetId="2" hidden="1">{#N/A,#N/A,FALSE,"Sheet1"}</definedName>
    <definedName name="bangke3" hidden="1">{#N/A,#N/A,FALSE,"Sheet1"}</definedName>
    <definedName name="banQL" localSheetId="11" hidden="1">{"'Sheet1'!$L$16"}</definedName>
    <definedName name="banQL" localSheetId="1" hidden="1">{"'Sheet1'!$L$16"}</definedName>
    <definedName name="banQL" localSheetId="15" hidden="1">{"'Sheet1'!$L$16"}</definedName>
    <definedName name="banQL" localSheetId="2" hidden="1">{"'Sheet1'!$L$16"}</definedName>
    <definedName name="banQL" hidden="1">{"'Sheet1'!$L$16"}</definedName>
    <definedName name="Baogia" localSheetId="11" hidden="1">{"'Sheet1'!$L$16"}</definedName>
    <definedName name="Baogia" localSheetId="1" hidden="1">{"'Sheet1'!$L$16"}</definedName>
    <definedName name="Baogia" localSheetId="15" hidden="1">{"'Sheet1'!$L$16"}</definedName>
    <definedName name="Baogia" localSheetId="2" hidden="1">{"'Sheet1'!$L$16"}</definedName>
    <definedName name="Baogia" hidden="1">{"'Sheet1'!$L$16"}</definedName>
    <definedName name="BBB" localSheetId="11" hidden="1">{"'Sheet1'!$L$16"}</definedName>
    <definedName name="BBB" localSheetId="1" hidden="1">{"'Sheet1'!$L$16"}</definedName>
    <definedName name="BBB" localSheetId="15" hidden="1">{"'Sheet1'!$L$16"}</definedName>
    <definedName name="BBB" localSheetId="6" hidden="1">{"'Sheet1'!$L$16"}</definedName>
    <definedName name="BBB" localSheetId="2" hidden="1">{"'Sheet1'!$L$16"}</definedName>
    <definedName name="BBB" hidden="1">{"'Sheet1'!$L$16"}</definedName>
    <definedName name="ｂｂｂ" localSheetId="11" hidden="1">{"'Sheet1'!$L$16"}</definedName>
    <definedName name="ｂｂｂ" localSheetId="1" hidden="1">{"'Sheet1'!$L$16"}</definedName>
    <definedName name="ｂｂｂ" localSheetId="15" hidden="1">{"'Sheet1'!$L$16"}</definedName>
    <definedName name="ｂｂｂ" localSheetId="2" hidden="1">{"'Sheet1'!$L$16"}</definedName>
    <definedName name="ｂｂｂ" hidden="1">{"'Sheet1'!$L$16"}</definedName>
    <definedName name="ｂｂｂｂ" localSheetId="11" hidden="1">{"'Sheet1'!$L$16"}</definedName>
    <definedName name="ｂｂｂｂ" localSheetId="1" hidden="1">{"'Sheet1'!$L$16"}</definedName>
    <definedName name="ｂｂｂｂ" localSheetId="15" hidden="1">{"'Sheet1'!$L$16"}</definedName>
    <definedName name="ｂｂｂｂ" localSheetId="6" hidden="1">{"'Sheet1'!$L$16"}</definedName>
    <definedName name="ｂｂｂｂ" localSheetId="2" hidden="1">{"'Sheet1'!$L$16"}</definedName>
    <definedName name="ｂｂｂｂ" hidden="1">{"'Sheet1'!$L$16"}</definedName>
    <definedName name="ｂｂｂｂｂ" localSheetId="11" hidden="1">{"'Sheet1'!$L$16"}</definedName>
    <definedName name="ｂｂｂｂｂ" localSheetId="1" hidden="1">{"'Sheet1'!$L$16"}</definedName>
    <definedName name="ｂｂｂｂｂ" localSheetId="15" hidden="1">{"'Sheet1'!$L$16"}</definedName>
    <definedName name="ｂｂｂｂｂ" localSheetId="6" hidden="1">{"'Sheet1'!$L$16"}</definedName>
    <definedName name="ｂｂｂｂｂ" localSheetId="2" hidden="1">{"'Sheet1'!$L$16"}</definedName>
    <definedName name="ｂｂｂｂｂ" hidden="1">{"'Sheet1'!$L$16"}</definedName>
    <definedName name="BBBBBBFDGFDC" localSheetId="6" hidden="1">#REF!</definedName>
    <definedName name="BBBBBBFDGFDC" hidden="1">#REF!</definedName>
    <definedName name="BBBG" localSheetId="11" hidden="1">{"'Sheet1'!$L$16"}</definedName>
    <definedName name="BBBG" localSheetId="1" hidden="1">{"'Sheet1'!$L$16"}</definedName>
    <definedName name="BBBG" localSheetId="15" hidden="1">{"'Sheet1'!$L$16"}</definedName>
    <definedName name="BBBG" localSheetId="2" hidden="1">{"'Sheet1'!$L$16"}</definedName>
    <definedName name="BBBG" hidden="1">{"'Sheet1'!$L$16"}</definedName>
    <definedName name="bbgg" localSheetId="11" hidden="1">{"'Sheet1'!$L$16"}</definedName>
    <definedName name="bbgg" localSheetId="1" hidden="1">{"'Sheet1'!$L$16"}</definedName>
    <definedName name="bbgg" localSheetId="15" hidden="1">{"'Sheet1'!$L$16"}</definedName>
    <definedName name="bbgg" localSheetId="2" hidden="1">{"'Sheet1'!$L$16"}</definedName>
    <definedName name="bbgg" hidden="1">{"'Sheet1'!$L$16"}</definedName>
    <definedName name="BBKK" localSheetId="11" hidden="1">{"'Sheet1'!$L$16"}</definedName>
    <definedName name="BBKK" localSheetId="1" hidden="1">{"'Sheet1'!$L$16"}</definedName>
    <definedName name="BBKK" localSheetId="15" hidden="1">{"'Sheet1'!$L$16"}</definedName>
    <definedName name="BBKK" localSheetId="2" hidden="1">{"'Sheet1'!$L$16"}</definedName>
    <definedName name="BBKK" hidden="1">{"'Sheet1'!$L$16"}</definedName>
    <definedName name="bbv" localSheetId="6" hidden="1">#REF!</definedName>
    <definedName name="bbv" localSheetId="7" hidden="1">#REF!</definedName>
    <definedName name="bbv" hidden="1">#REF!</definedName>
    <definedName name="BCTQ" localSheetId="11" hidden="1">{"'Sheet1'!$L$16"}</definedName>
    <definedName name="BCTQ" localSheetId="1" hidden="1">{"'Sheet1'!$L$16"}</definedName>
    <definedName name="BCTQ" localSheetId="15" hidden="1">{"'Sheet1'!$L$16"}</definedName>
    <definedName name="BCTQ" localSheetId="2" hidden="1">{"'Sheet1'!$L$16"}</definedName>
    <definedName name="BCTQ" hidden="1">{"'Sheet1'!$L$16"}</definedName>
    <definedName name="BCTV" localSheetId="11" hidden="1">{"'Sheet1'!$L$16"}</definedName>
    <definedName name="BCTV" localSheetId="1" hidden="1">{"'Sheet1'!$L$16"}</definedName>
    <definedName name="BCTV" localSheetId="15" hidden="1">{"'Sheet1'!$L$16"}</definedName>
    <definedName name="BCTV" localSheetId="2" hidden="1">{"'Sheet1'!$L$16"}</definedName>
    <definedName name="BCTV" hidden="1">{"'Sheet1'!$L$16"}</definedName>
    <definedName name="bdv" localSheetId="11" hidden="1">{"'Sheet1'!$L$16"}</definedName>
    <definedName name="bdv" localSheetId="1" hidden="1">{"'Sheet1'!$L$16"}</definedName>
    <definedName name="bdv" localSheetId="15" hidden="1">{"'Sheet1'!$L$16"}</definedName>
    <definedName name="bdv" localSheetId="2" hidden="1">{"'Sheet1'!$L$16"}</definedName>
    <definedName name="bdv" hidden="1">{"'Sheet1'!$L$16"}</definedName>
    <definedName name="bfhuahbj" localSheetId="6" hidden="1">#REF!</definedName>
    <definedName name="bfhuahbj" hidden="1">#REF!</definedName>
    <definedName name="bg" localSheetId="11" hidden="1">{"'Sheet1'!$L$16"}</definedName>
    <definedName name="bg" localSheetId="1" hidden="1">{"'Sheet1'!$L$16"}</definedName>
    <definedName name="bg" localSheetId="15" hidden="1">{"'Sheet1'!$L$16"}</definedName>
    <definedName name="bg" localSheetId="6" hidden="1">{"'Sheet1'!$L$16"}</definedName>
    <definedName name="bg" localSheetId="2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hfctx" localSheetId="11" hidden="1">{"'Sheet1'!$L$16"}</definedName>
    <definedName name="bghfctx" localSheetId="1" hidden="1">{"'Sheet1'!$L$16"}</definedName>
    <definedName name="bghfctx" localSheetId="15" hidden="1">{"'Sheet1'!$L$16"}</definedName>
    <definedName name="bghfctx" localSheetId="2" hidden="1">{"'Sheet1'!$L$16"}</definedName>
    <definedName name="bghfctx" hidden="1">{"'Sheet1'!$L$16"}</definedName>
    <definedName name="bghui" localSheetId="11" hidden="1">{"'Sheet1'!$L$16"}</definedName>
    <definedName name="bghui" localSheetId="1" hidden="1">{"'Sheet1'!$L$16"}</definedName>
    <definedName name="bghui" localSheetId="15" hidden="1">{"'Sheet1'!$L$16"}</definedName>
    <definedName name="bghui" localSheetId="2" hidden="1">{"'Sheet1'!$L$16"}</definedName>
    <definedName name="bghui" hidden="1">{"'Sheet1'!$L$16"}</definedName>
    <definedName name="Bgiang" localSheetId="11" hidden="1">{"'Sheet1'!$L$16"}</definedName>
    <definedName name="Bgiang" localSheetId="1" hidden="1">{"'Sheet1'!$L$16"}</definedName>
    <definedName name="Bgiang" localSheetId="15" hidden="1">{"'Sheet1'!$L$16"}</definedName>
    <definedName name="Bgiang" localSheetId="2" hidden="1">{"'Sheet1'!$L$16"}</definedName>
    <definedName name="Bgiang" hidden="1">{"'Sheet1'!$L$16"}</definedName>
    <definedName name="BHDB" localSheetId="11" hidden="1">{"'Sheet1'!$L$16"}</definedName>
    <definedName name="BHDB" localSheetId="1" hidden="1">{"'Sheet1'!$L$16"}</definedName>
    <definedName name="BHDB" localSheetId="15" hidden="1">{"'Sheet1'!$L$16"}</definedName>
    <definedName name="BHDB" localSheetId="2" hidden="1">{"'Sheet1'!$L$16"}</definedName>
    <definedName name="BHDB" hidden="1">{"'Sheet1'!$L$16"}</definedName>
    <definedName name="bhfh" localSheetId="11" hidden="1">{"'Sheet1'!$L$16"}</definedName>
    <definedName name="bhfh" localSheetId="1" hidden="1">{"'Sheet1'!$L$16"}</definedName>
    <definedName name="bhfh" localSheetId="15" hidden="1">{"'Sheet1'!$L$16"}</definedName>
    <definedName name="bhfh" localSheetId="2" hidden="1">{"'Sheet1'!$L$16"}</definedName>
    <definedName name="bhfh" hidden="1">{"'Sheet1'!$L$16"}</definedName>
    <definedName name="Bhthang4" localSheetId="11" hidden="1">{#N/A,#N/A,FALSE,"Chi tiÆt"}</definedName>
    <definedName name="Bhthang4" localSheetId="1" hidden="1">{#N/A,#N/A,FALSE,"Chi tiÆt"}</definedName>
    <definedName name="Bhthang4" localSheetId="15" hidden="1">{#N/A,#N/A,FALSE,"Chi tiÆt"}</definedName>
    <definedName name="Bhthang4" localSheetId="2" hidden="1">{#N/A,#N/A,FALSE,"Chi tiÆt"}</definedName>
    <definedName name="Bhthang4" hidden="1">{#N/A,#N/A,FALSE,"Chi tiÆt"}</definedName>
    <definedName name="bhthang5" localSheetId="11" hidden="1">{#N/A,#N/A,FALSE,"Chi tiÆt"}</definedName>
    <definedName name="bhthang5" localSheetId="1" hidden="1">{#N/A,#N/A,FALSE,"Chi tiÆt"}</definedName>
    <definedName name="bhthang5" localSheetId="15" hidden="1">{#N/A,#N/A,FALSE,"Chi tiÆt"}</definedName>
    <definedName name="bhthang5" localSheetId="2" hidden="1">{#N/A,#N/A,FALSE,"Chi tiÆt"}</definedName>
    <definedName name="bhthang5" hidden="1">{#N/A,#N/A,FALSE,"Chi tiÆt"}</definedName>
    <definedName name="bhthang6" localSheetId="11" hidden="1">{"'Sheet1'!$L$16"}</definedName>
    <definedName name="bhthang6" localSheetId="1" hidden="1">{"'Sheet1'!$L$16"}</definedName>
    <definedName name="bhthang6" localSheetId="15" hidden="1">{"'Sheet1'!$L$16"}</definedName>
    <definedName name="bhthang6" localSheetId="2" hidden="1">{"'Sheet1'!$L$16"}</definedName>
    <definedName name="bhthang6" hidden="1">{"'Sheet1'!$L$16"}</definedName>
    <definedName name="BIA" localSheetId="6" hidden="1">#REF!</definedName>
    <definedName name="BIA" hidden="1">#REF!</definedName>
    <definedName name="Bien" localSheetId="6" hidden="1">#REF!</definedName>
    <definedName name="Bien" hidden="1">#REF!</definedName>
    <definedName name="Bien1" localSheetId="6" hidden="1">#REF!</definedName>
    <definedName name="Bien1" hidden="1">#REF!</definedName>
    <definedName name="bietthu" localSheetId="11" hidden="1">{"'Sheet1'!$L$16"}</definedName>
    <definedName name="bietthu" localSheetId="1" hidden="1">{"'Sheet1'!$L$16"}</definedName>
    <definedName name="bietthu" localSheetId="15" hidden="1">{"'Sheet1'!$L$16"}</definedName>
    <definedName name="bietthu" localSheetId="2" hidden="1">{"'Sheet1'!$L$16"}</definedName>
    <definedName name="bietthu" hidden="1">{"'Sheet1'!$L$16"}</definedName>
    <definedName name="BIGC" localSheetId="11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localSheetId="15" hidden="1">{#N/A,#N/A,TRUE,"Str.";#N/A,#N/A,TRUE,"Steel &amp; Roof";#N/A,#N/A,TRUE,"Arc.";#N/A,#N/A,TRUE,"Preliminary";#N/A,#N/A,TRUE,"Sum_Prelim"}</definedName>
    <definedName name="BIGC" localSheetId="6" hidden="1">{#N/A,#N/A,TRUE,"Str.";#N/A,#N/A,TRUE,"Steel &amp; Roof";#N/A,#N/A,TRUE,"Arc.";#N/A,#N/A,TRUE,"Preliminary";#N/A,#N/A,TRUE,"Sum_Prelim"}</definedName>
    <definedName name="BIGC" localSheetId="2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ke" localSheetId="6" hidden="1">#REF!</definedName>
    <definedName name="Bike" hidden="1">#REF!</definedName>
    <definedName name="bill1a" localSheetId="11" hidden="1">{"'Sheet1'!$L$16"}</definedName>
    <definedName name="bill1a" localSheetId="1" hidden="1">{"'Sheet1'!$L$16"}</definedName>
    <definedName name="bill1a" localSheetId="15" hidden="1">{"'Sheet1'!$L$16"}</definedName>
    <definedName name="bill1a" localSheetId="6" hidden="1">{"'Sheet1'!$L$16"}</definedName>
    <definedName name="bill1a" localSheetId="2" hidden="1">{"'Sheet1'!$L$16"}</definedName>
    <definedName name="bill1a" hidden="1">{"'Sheet1'!$L$16"}</definedName>
    <definedName name="Binh" localSheetId="11" hidden="1">{"'Sheet1'!$L$16"}</definedName>
    <definedName name="Binh" localSheetId="1" hidden="1">{"'Sheet1'!$L$16"}</definedName>
    <definedName name="Binh" localSheetId="15" hidden="1">{"'Sheet1'!$L$16"}</definedName>
    <definedName name="Binh" localSheetId="2" hidden="1">{"'Sheet1'!$L$16"}</definedName>
    <definedName name="Binh" hidden="1">{"'Sheet1'!$L$16"}</definedName>
    <definedName name="bjubjvud" localSheetId="11" hidden="1">{"'Sheet1'!$L$16"}</definedName>
    <definedName name="bjubjvud" localSheetId="1" hidden="1">{"'Sheet1'!$L$16"}</definedName>
    <definedName name="bjubjvud" localSheetId="15" hidden="1">{"'Sheet1'!$L$16"}</definedName>
    <definedName name="bjubjvud" localSheetId="2" hidden="1">{"'Sheet1'!$L$16"}</definedName>
    <definedName name="bjubjvud" hidden="1">{"'Sheet1'!$L$16"}</definedName>
    <definedName name="bkd" localSheetId="11" hidden="1">{"'Sheet1'!$L$16"}</definedName>
    <definedName name="bkd" localSheetId="1" hidden="1">{"'Sheet1'!$L$16"}</definedName>
    <definedName name="bkd" localSheetId="15" hidden="1">{"'Sheet1'!$L$16"}</definedName>
    <definedName name="bkd" localSheetId="2" hidden="1">{"'Sheet1'!$L$16"}</definedName>
    <definedName name="bkd" hidden="1">{"'Sheet1'!$L$16"}</definedName>
    <definedName name="bmmk" localSheetId="7" hidden="1">#REF!</definedName>
    <definedName name="bmmk" hidden="1">#REF!</definedName>
    <definedName name="BMS" localSheetId="11" hidden="1">{"'Sheet1'!$L$16"}</definedName>
    <definedName name="BMS" localSheetId="1" hidden="1">{"'Sheet1'!$L$16"}</definedName>
    <definedName name="BMS" localSheetId="15" hidden="1">{"'Sheet1'!$L$16"}</definedName>
    <definedName name="BMS" localSheetId="2" hidden="1">{"'Sheet1'!$L$16"}</definedName>
    <definedName name="BMS" hidden="1">{"'Sheet1'!$L$16"}</definedName>
    <definedName name="bn" localSheetId="11" hidden="1">{"'Sheet1'!$L$16"}</definedName>
    <definedName name="bn" localSheetId="1" hidden="1">{"'Sheet1'!$L$16"}</definedName>
    <definedName name="bn" localSheetId="15" hidden="1">{"'Sheet1'!$L$16"}</definedName>
    <definedName name="bn" localSheetId="2" hidden="1">{"'Sheet1'!$L$16"}</definedName>
    <definedName name="bn" hidden="1">{"'Sheet1'!$L$16"}</definedName>
    <definedName name="BOL" localSheetId="11" hidden="1">{#N/A,#N/A,FALSE,"이정표"}</definedName>
    <definedName name="BOL" localSheetId="1" hidden="1">{#N/A,#N/A,FALSE,"이정표"}</definedName>
    <definedName name="BOL" localSheetId="15" hidden="1">{#N/A,#N/A,FALSE,"이정표"}</definedName>
    <definedName name="BOL" localSheetId="2" hidden="1">{#N/A,#N/A,FALSE,"이정표"}</definedName>
    <definedName name="BOL" hidden="1">{#N/A,#N/A,FALSE,"이정표"}</definedName>
    <definedName name="Book22" localSheetId="11" hidden="1">{"'Sheet1'!$L$16"}</definedName>
    <definedName name="Book22" localSheetId="1" hidden="1">{"'Sheet1'!$L$16"}</definedName>
    <definedName name="Book22" localSheetId="15" hidden="1">{"'Sheet1'!$L$16"}</definedName>
    <definedName name="Book22" localSheetId="2" hidden="1">{"'Sheet1'!$L$16"}</definedName>
    <definedName name="Book22" hidden="1">{"'Sheet1'!$L$16"}</definedName>
    <definedName name="BOQA2" localSheetId="11" hidden="1">{"'Sheet1'!$L$16"}</definedName>
    <definedName name="BOQA2" localSheetId="1" hidden="1">{"'Sheet1'!$L$16"}</definedName>
    <definedName name="BOQA2" localSheetId="15" hidden="1">{"'Sheet1'!$L$16"}</definedName>
    <definedName name="BOQA2" localSheetId="2" hidden="1">{"'Sheet1'!$L$16"}</definedName>
    <definedName name="BOQA2" hidden="1">{"'Sheet1'!$L$16"}</definedName>
    <definedName name="BOQCongtruong" localSheetId="6" hidden="1">#REF!</definedName>
    <definedName name="BOQCongtruong" hidden="1">#REF!</definedName>
    <definedName name="BOS" localSheetId="11" hidden="1">{#N/A,#N/A,FALSE,"이정표"}</definedName>
    <definedName name="BOS" localSheetId="1" hidden="1">{#N/A,#N/A,FALSE,"이정표"}</definedName>
    <definedName name="BOS" localSheetId="15" hidden="1">{#N/A,#N/A,FALSE,"이정표"}</definedName>
    <definedName name="BOS" localSheetId="2" hidden="1">{#N/A,#N/A,FALSE,"이정표"}</definedName>
    <definedName name="BOS" hidden="1">{#N/A,#N/A,FALSE,"이정표"}</definedName>
    <definedName name="bosung" localSheetId="11" hidden="1">{"'Sheet1'!$L$16"}</definedName>
    <definedName name="bosung" localSheetId="1" hidden="1">{"'Sheet1'!$L$16"}</definedName>
    <definedName name="bosung" localSheetId="15" hidden="1">{"'Sheet1'!$L$16"}</definedName>
    <definedName name="bosung" localSheetId="2" hidden="1">{"'Sheet1'!$L$16"}</definedName>
    <definedName name="bosung" hidden="1">{"'Sheet1'!$L$16"}</definedName>
    <definedName name="BREAK" localSheetId="11" hidden="1">{#N/A,#N/A,FALSE,"CCTV"}</definedName>
    <definedName name="BREAK" localSheetId="1" hidden="1">{#N/A,#N/A,FALSE,"CCTV"}</definedName>
    <definedName name="BREAK" localSheetId="15" hidden="1">{#N/A,#N/A,FALSE,"CCTV"}</definedName>
    <definedName name="BREAK" localSheetId="2" hidden="1">{#N/A,#N/A,FALSE,"CCTV"}</definedName>
    <definedName name="BREAK" hidden="1">{#N/A,#N/A,FALSE,"CCTV"}</definedName>
    <definedName name="BTH" localSheetId="11" hidden="1">{"'Sheet1'!$L$16"}</definedName>
    <definedName name="BTH" localSheetId="1" hidden="1">{"'Sheet1'!$L$16"}</definedName>
    <definedName name="BTH" localSheetId="15" hidden="1">{"'Sheet1'!$L$16"}</definedName>
    <definedName name="BTH" localSheetId="2" hidden="1">{"'Sheet1'!$L$16"}</definedName>
    <definedName name="BTH" hidden="1">{"'Sheet1'!$L$16"}</definedName>
    <definedName name="buoi" localSheetId="11" hidden="1">{"'Sheet1'!$L$16"}</definedName>
    <definedName name="buoi" localSheetId="1" hidden="1">{"'Sheet1'!$L$16"}</definedName>
    <definedName name="buoi" localSheetId="15" hidden="1">{"'Sheet1'!$L$16"}</definedName>
    <definedName name="buoi" localSheetId="2" hidden="1">{"'Sheet1'!$L$16"}</definedName>
    <definedName name="buoi" hidden="1">{"'Sheet1'!$L$16"}</definedName>
    <definedName name="bvhjggj" localSheetId="6" hidden="1">#REF!</definedName>
    <definedName name="bvhjggj" hidden="1">#REF!</definedName>
    <definedName name="bvnvb" localSheetId="15" hidden="1">#REF!</definedName>
    <definedName name="bvnvb" localSheetId="7" hidden="1">'[2]負荷集計（断熱不燃）'!#REF!</definedName>
    <definedName name="bvnvb" hidden="1">'[2]負荷集計（断熱不燃）'!#REF!</definedName>
    <definedName name="bvnvbn" localSheetId="15" hidden="1">#REF!</definedName>
    <definedName name="bvnvbn" localSheetId="7" hidden="1">'[2]負荷集計（断熱不燃）'!#REF!</definedName>
    <definedName name="bvnvbn" hidden="1">'[2]負荷集計（断熱不燃）'!#REF!</definedName>
    <definedName name="bxvbx" localSheetId="11" hidden="1">{"'Sheet1'!$L$16"}</definedName>
    <definedName name="bxvbx" localSheetId="1" hidden="1">{"'Sheet1'!$L$16"}</definedName>
    <definedName name="bxvbx" localSheetId="15" hidden="1">{"'Sheet1'!$L$16"}</definedName>
    <definedName name="bxvbx" localSheetId="2" hidden="1">{"'Sheet1'!$L$16"}</definedName>
    <definedName name="bxvbx" hidden="1">{"'Sheet1'!$L$16"}</definedName>
    <definedName name="ca" localSheetId="11" hidden="1">{"'Sheet1'!$L$16"}</definedName>
    <definedName name="ca" localSheetId="1" hidden="1">{"'Sheet1'!$L$16"}</definedName>
    <definedName name="ca" localSheetId="15" hidden="1">{"'Sheet1'!$L$16"}</definedName>
    <definedName name="ca" localSheetId="6" hidden="1">{"'Sheet1'!$L$16"}</definedName>
    <definedName name="ca" localSheetId="2" hidden="1">{"'Sheet1'!$L$16"}</definedName>
    <definedName name="ca" hidden="1">{"'Sheet1'!$L$16"}</definedName>
    <definedName name="caccccc" localSheetId="11" hidden="1">{"'Sheet1'!$L$16"}</definedName>
    <definedName name="caccccc" localSheetId="1" hidden="1">{"'Sheet1'!$L$16"}</definedName>
    <definedName name="caccccc" localSheetId="15" hidden="1">{"'Sheet1'!$L$16"}</definedName>
    <definedName name="caccccc" localSheetId="2" hidden="1">{"'Sheet1'!$L$16"}</definedName>
    <definedName name="caccccc" hidden="1">{"'Sheet1'!$L$16"}</definedName>
    <definedName name="cadca" localSheetId="6" hidden="1">#REF!</definedName>
    <definedName name="cadca" hidden="1">#REF!</definedName>
    <definedName name="cald" localSheetId="11" hidden="1">{#N/A,#N/A,FALSE,"CCTV"}</definedName>
    <definedName name="cald" localSheetId="1" hidden="1">{#N/A,#N/A,FALSE,"CCTV"}</definedName>
    <definedName name="cald" localSheetId="15" hidden="1">{#N/A,#N/A,FALSE,"CCTV"}</definedName>
    <definedName name="cald" localSheetId="6" hidden="1">{#N/A,#N/A,FALSE,"CCTV"}</definedName>
    <definedName name="cald" localSheetId="2" hidden="1">{#N/A,#N/A,FALSE,"CCTV"}</definedName>
    <definedName name="cald" hidden="1">{#N/A,#N/A,FALSE,"CCTV"}</definedName>
    <definedName name="came" localSheetId="11" hidden="1">{"'Sheet1'!$L$16"}</definedName>
    <definedName name="came" localSheetId="1" hidden="1">{"'Sheet1'!$L$16"}</definedName>
    <definedName name="came" localSheetId="15" hidden="1">{"'Sheet1'!$L$16"}</definedName>
    <definedName name="came" localSheetId="2" hidden="1">{"'Sheet1'!$L$16"}</definedName>
    <definedName name="came" hidden="1">{"'Sheet1'!$L$16"}</definedName>
    <definedName name="canteen" localSheetId="11" hidden="1">{"'Sheet1'!$L$16"}</definedName>
    <definedName name="canteen" localSheetId="1" hidden="1">{"'Sheet1'!$L$16"}</definedName>
    <definedName name="canteen" localSheetId="15" hidden="1">{"'Sheet1'!$L$16"}</definedName>
    <definedName name="canteen" localSheetId="2" hidden="1">{"'Sheet1'!$L$16"}</definedName>
    <definedName name="canteen" hidden="1">{"'Sheet1'!$L$16"}</definedName>
    <definedName name="CARL" localSheetId="11" hidden="1">{#N/A,#N/A,FALSE,"CCTV"}</definedName>
    <definedName name="CARL" localSheetId="1" hidden="1">{#N/A,#N/A,FALSE,"CCTV"}</definedName>
    <definedName name="CARL" localSheetId="15" hidden="1">{#N/A,#N/A,FALSE,"CCTV"}</definedName>
    <definedName name="CARL" localSheetId="6" hidden="1">{#N/A,#N/A,FALSE,"CCTV"}</definedName>
    <definedName name="CARL" localSheetId="2" hidden="1">{#N/A,#N/A,FALSE,"CCTV"}</definedName>
    <definedName name="CARL" hidden="1">{#N/A,#N/A,FALSE,"CCTV"}</definedName>
    <definedName name="CARL1" localSheetId="11" hidden="1">{#N/A,#N/A,FALSE,"CCTV"}</definedName>
    <definedName name="CARL1" localSheetId="1" hidden="1">{#N/A,#N/A,FALSE,"CCTV"}</definedName>
    <definedName name="CARL1" localSheetId="15" hidden="1">{#N/A,#N/A,FALSE,"CCTV"}</definedName>
    <definedName name="CARL1" localSheetId="6" hidden="1">{#N/A,#N/A,FALSE,"CCTV"}</definedName>
    <definedName name="CARL1" localSheetId="2" hidden="1">{#N/A,#N/A,FALSE,"CCTV"}</definedName>
    <definedName name="CARL1" hidden="1">{#N/A,#N/A,FALSE,"CCTV"}</definedName>
    <definedName name="CARL2" localSheetId="11" hidden="1">{#N/A,#N/A,FALSE,"CCTV"}</definedName>
    <definedName name="CARL2" localSheetId="1" hidden="1">{#N/A,#N/A,FALSE,"CCTV"}</definedName>
    <definedName name="CARL2" localSheetId="15" hidden="1">{#N/A,#N/A,FALSE,"CCTV"}</definedName>
    <definedName name="CARL2" localSheetId="6" hidden="1">{#N/A,#N/A,FALSE,"CCTV"}</definedName>
    <definedName name="CARL2" localSheetId="2" hidden="1">{#N/A,#N/A,FALSE,"CCTV"}</definedName>
    <definedName name="CARL2" hidden="1">{#N/A,#N/A,FALSE,"CCTV"}</definedName>
    <definedName name="CatK95" localSheetId="11" hidden="1">{"'Sheet1'!$L$16"}</definedName>
    <definedName name="CatK95" localSheetId="1" hidden="1">{"'Sheet1'!$L$16"}</definedName>
    <definedName name="CatK95" localSheetId="15" hidden="1">{"'Sheet1'!$L$16"}</definedName>
    <definedName name="CatK95" localSheetId="2" hidden="1">{"'Sheet1'!$L$16"}</definedName>
    <definedName name="CatK95" hidden="1">{"'Sheet1'!$L$16"}</definedName>
    <definedName name="cauthang" localSheetId="11" hidden="1">{"'Sheet1'!$L$16"}</definedName>
    <definedName name="cauthang" localSheetId="1" hidden="1">{"'Sheet1'!$L$16"}</definedName>
    <definedName name="cauthang" localSheetId="15" hidden="1">{"'Sheet1'!$L$16"}</definedName>
    <definedName name="cauthang" localSheetId="2" hidden="1">{"'Sheet1'!$L$16"}</definedName>
    <definedName name="cauthang" hidden="1">{"'Sheet1'!$L$16"}</definedName>
    <definedName name="cbnbm" localSheetId="7" hidden="1">#REF!</definedName>
    <definedName name="cbnbm" hidden="1">#REF!</definedName>
    <definedName name="cbnnbn" localSheetId="11" hidden="1">{"'Sheet1'!$L$16"}</definedName>
    <definedName name="cbnnbn" localSheetId="1" hidden="1">{"'Sheet1'!$L$16"}</definedName>
    <definedName name="cbnnbn" localSheetId="15" hidden="1">{"'Sheet1'!$L$16"}</definedName>
    <definedName name="cbnnbn" localSheetId="2" hidden="1">{"'Sheet1'!$L$16"}</definedName>
    <definedName name="cbnnbn" hidden="1">{"'Sheet1'!$L$16"}</definedName>
    <definedName name="CBWorkbookPriority" hidden="1">-1807836116</definedName>
    <definedName name="ccc" localSheetId="11" hidden="1">{"'Sheet1'!$L$16"}</definedName>
    <definedName name="ccc" localSheetId="1" hidden="1">{"'Sheet1'!$L$16"}</definedName>
    <definedName name="ccc" localSheetId="15" hidden="1">{"'Sheet1'!$L$16"}</definedName>
    <definedName name="ccc" localSheetId="2" hidden="1">{"'Sheet1'!$L$16"}</definedName>
    <definedName name="ccc" hidden="1">{"'Sheet1'!$L$16"}</definedName>
    <definedName name="cccc" localSheetId="11" hidden="1">{#N/A,#N/A,TRUE,"SUM";#N/A,#N/A,TRUE,"EE";#N/A,#N/A,TRUE,"AC";#N/A,#N/A,TRUE,"SN"}</definedName>
    <definedName name="cccc" localSheetId="1" hidden="1">{#N/A,#N/A,TRUE,"SUM";#N/A,#N/A,TRUE,"EE";#N/A,#N/A,TRUE,"AC";#N/A,#N/A,TRUE,"SN"}</definedName>
    <definedName name="cccc" localSheetId="15" hidden="1">{#N/A,#N/A,TRUE,"SUM";#N/A,#N/A,TRUE,"EE";#N/A,#N/A,TRUE,"AC";#N/A,#N/A,TRUE,"SN"}</definedName>
    <definedName name="cccc" localSheetId="6" hidden="1">{#N/A,#N/A,TRUE,"SUM";#N/A,#N/A,TRUE,"EE";#N/A,#N/A,TRUE,"AC";#N/A,#N/A,TRUE,"SN"}</definedName>
    <definedName name="cccc" localSheetId="2" hidden="1">{#N/A,#N/A,TRUE,"SUM";#N/A,#N/A,TRUE,"EE";#N/A,#N/A,TRUE,"AC";#N/A,#N/A,TRUE,"SN"}</definedName>
    <definedName name="cccc" hidden="1">{#N/A,#N/A,TRUE,"SUM";#N/A,#N/A,TRUE,"EE";#N/A,#N/A,TRUE,"AC";#N/A,#N/A,TRUE,"SN"}</definedName>
    <definedName name="CCDC" localSheetId="11" hidden="1">{"'Sheet1'!$L$16"}</definedName>
    <definedName name="CCDC" localSheetId="1" hidden="1">{"'Sheet1'!$L$16"}</definedName>
    <definedName name="CCDC" localSheetId="15" hidden="1">{"'Sheet1'!$L$16"}</definedName>
    <definedName name="CCDC" localSheetId="2" hidden="1">{"'Sheet1'!$L$16"}</definedName>
    <definedName name="CCDC" hidden="1">{"'Sheet1'!$L$16"}</definedName>
    <definedName name="cd" localSheetId="6" hidden="1">#REF!</definedName>
    <definedName name="cd" hidden="1">#REF!</definedName>
    <definedName name="Çdµ" localSheetId="11" hidden="1">{"'Sheet1'!$L$16"}</definedName>
    <definedName name="Çdµ" localSheetId="1" hidden="1">{"'Sheet1'!$L$16"}</definedName>
    <definedName name="Çdµ" localSheetId="15" hidden="1">{"'Sheet1'!$L$16"}</definedName>
    <definedName name="Çdµ" localSheetId="2" hidden="1">{"'Sheet1'!$L$16"}</definedName>
    <definedName name="Çdµ" hidden="1">{"'Sheet1'!$L$16"}</definedName>
    <definedName name="cds" localSheetId="6" hidden="1">#REF!</definedName>
    <definedName name="cds" hidden="1">#REF!</definedName>
    <definedName name="CF요인" localSheetId="6" hidden="1">#REF!</definedName>
    <definedName name="CF요인" hidden="1">#REF!</definedName>
    <definedName name="cg" localSheetId="11" hidden="1">{"'Sheet1'!$L$16"}</definedName>
    <definedName name="cg" localSheetId="1" hidden="1">{"'Sheet1'!$L$16"}</definedName>
    <definedName name="cg" localSheetId="15" hidden="1">{"'Sheet1'!$L$16"}</definedName>
    <definedName name="cg" localSheetId="2" hidden="1">{"'Sheet1'!$L$16"}</definedName>
    <definedName name="cg" hidden="1">{"'Sheet1'!$L$16"}</definedName>
    <definedName name="cgmh" localSheetId="11" hidden="1">{"'용역비'!$A$4:$C$8"}</definedName>
    <definedName name="cgmh" localSheetId="1" hidden="1">{"'용역비'!$A$4:$C$8"}</definedName>
    <definedName name="cgmh" localSheetId="15" hidden="1">{"'용역비'!$A$4:$C$8"}</definedName>
    <definedName name="cgmh" localSheetId="2" hidden="1">{"'용역비'!$A$4:$C$8"}</definedName>
    <definedName name="cgmh" hidden="1">{"'용역비'!$A$4:$C$8"}</definedName>
    <definedName name="CHAIN" localSheetId="6" hidden="1">#REF!</definedName>
    <definedName name="CHAIN" hidden="1">#REF!</definedName>
    <definedName name="Chart3" localSheetId="11" hidden="1">{"'Sheet1'!$L$16"}</definedName>
    <definedName name="Chart3" localSheetId="1" hidden="1">{"'Sheet1'!$L$16"}</definedName>
    <definedName name="Chart3" localSheetId="15" hidden="1">{"'Sheet1'!$L$16"}</definedName>
    <definedName name="Chart3" localSheetId="2" hidden="1">{"'Sheet1'!$L$16"}</definedName>
    <definedName name="Chart3" hidden="1">{"'Sheet1'!$L$16"}</definedName>
    <definedName name="Chdate" localSheetId="6" hidden="1">#REF!</definedName>
    <definedName name="Chdate" hidden="1">#REF!</definedName>
    <definedName name="chietchai2" localSheetId="11" hidden="1">{"'Sheet1'!$L$16"}</definedName>
    <definedName name="chietchai2" localSheetId="1" hidden="1">{"'Sheet1'!$L$16"}</definedName>
    <definedName name="chietchai2" localSheetId="15" hidden="1">{"'Sheet1'!$L$16"}</definedName>
    <definedName name="chietchai2" localSheetId="2" hidden="1">{"'Sheet1'!$L$16"}</definedName>
    <definedName name="chietchai2" hidden="1">{"'Sheet1'!$L$16"}</definedName>
    <definedName name="chilk" localSheetId="11" hidden="1">{"'Sheet1'!$L$16"}</definedName>
    <definedName name="chilk" localSheetId="1" hidden="1">{"'Sheet1'!$L$16"}</definedName>
    <definedName name="chilk" localSheetId="15" hidden="1">{"'Sheet1'!$L$16"}</definedName>
    <definedName name="chilk" localSheetId="2" hidden="1">{"'Sheet1'!$L$16"}</definedName>
    <definedName name="chilk" hidden="1">{"'Sheet1'!$L$16"}</definedName>
    <definedName name="chitiet3" localSheetId="11" hidden="1">{"'Sheet1'!$L$16"}</definedName>
    <definedName name="chitiet3" localSheetId="1" hidden="1">{"'Sheet1'!$L$16"}</definedName>
    <definedName name="chitiet3" localSheetId="15" hidden="1">{"'Sheet1'!$L$16"}</definedName>
    <definedName name="chitiet3" localSheetId="2" hidden="1">{"'Sheet1'!$L$16"}</definedName>
    <definedName name="chitiet3" hidden="1">{"'Sheet1'!$L$16"}</definedName>
    <definedName name="chitietbgiang2" localSheetId="11" hidden="1">{"'Sheet1'!$L$16"}</definedName>
    <definedName name="chitietbgiang2" localSheetId="1" hidden="1">{"'Sheet1'!$L$16"}</definedName>
    <definedName name="chitietbgiang2" localSheetId="15" hidden="1">{"'Sheet1'!$L$16"}</definedName>
    <definedName name="chitietbgiang2" localSheetId="2" hidden="1">{"'Sheet1'!$L$16"}</definedName>
    <definedName name="chitietbgiang2" hidden="1">{"'Sheet1'!$L$16"}</definedName>
    <definedName name="chl" localSheetId="11" hidden="1">{"'Sheet1'!$L$16"}</definedName>
    <definedName name="chl" localSheetId="1" hidden="1">{"'Sheet1'!$L$16"}</definedName>
    <definedName name="chl" localSheetId="15" hidden="1">{"'Sheet1'!$L$16"}</definedName>
    <definedName name="chl" localSheetId="2" hidden="1">{"'Sheet1'!$L$16"}</definedName>
    <definedName name="chl" hidden="1">{"'Sheet1'!$L$16"}</definedName>
    <definedName name="CHO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localSheetId="11" hidden="1">{"'Sheet1'!$L$16"}</definedName>
    <definedName name="chot3" localSheetId="1" hidden="1">{"'Sheet1'!$L$16"}</definedName>
    <definedName name="chot3" localSheetId="15" hidden="1">{"'Sheet1'!$L$16"}</definedName>
    <definedName name="chot3" localSheetId="2" hidden="1">{"'Sheet1'!$L$16"}</definedName>
    <definedName name="chot3" hidden="1">{"'Sheet1'!$L$16"}</definedName>
    <definedName name="chottda" localSheetId="11" hidden="1">{"'Sheet1'!$L$16"}</definedName>
    <definedName name="chottda" localSheetId="1" hidden="1">{"'Sheet1'!$L$16"}</definedName>
    <definedName name="chottda" localSheetId="15" hidden="1">{"'Sheet1'!$L$16"}</definedName>
    <definedName name="chottda" localSheetId="2" hidden="1">{"'Sheet1'!$L$16"}</definedName>
    <definedName name="chottda" hidden="1">{"'Sheet1'!$L$16"}</definedName>
    <definedName name="chuyen" localSheetId="11" hidden="1">{"'Sheet1'!$L$16"}</definedName>
    <definedName name="chuyen" localSheetId="1" hidden="1">{"'Sheet1'!$L$16"}</definedName>
    <definedName name="chuyen" localSheetId="15" hidden="1">{"'Sheet1'!$L$16"}</definedName>
    <definedName name="chuyen" localSheetId="2" hidden="1">{"'Sheet1'!$L$16"}</definedName>
    <definedName name="chuyen" hidden="1">{"'Sheet1'!$L$16"}</definedName>
    <definedName name="cjh" localSheetId="6" hidden="1">#REF!</definedName>
    <definedName name="cjh" hidden="1">#REF!</definedName>
    <definedName name="cnltn" localSheetId="11" hidden="1">{"'신흥취수펌프 검토'!$M$2","'신흥취수펌프 검토'!$A$1:$AE$87"}</definedName>
    <definedName name="cnltn" localSheetId="1" hidden="1">{"'신흥취수펌프 검토'!$M$2","'신흥취수펌프 검토'!$A$1:$AE$87"}</definedName>
    <definedName name="cnltn" localSheetId="15" hidden="1">{"'신흥취수펌프 검토'!$M$2","'신흥취수펌프 검토'!$A$1:$AE$87"}</definedName>
    <definedName name="cnltn" localSheetId="2" hidden="1">{"'신흥취수펌프 검토'!$M$2","'신흥취수펌프 검토'!$A$1:$AE$87"}</definedName>
    <definedName name="cnltn" hidden="1">{"'신흥취수펌프 검토'!$M$2","'신흥취수펌프 검토'!$A$1:$AE$87"}</definedName>
    <definedName name="coba" localSheetId="15" hidden="1">#REF!</definedName>
    <definedName name="coba" hidden="1">'[30]SITE-E'!$AI$33:$AI$144</definedName>
    <definedName name="Coc_60" localSheetId="11" hidden="1">{"'Sheet1'!$L$16"}</definedName>
    <definedName name="Coc_60" localSheetId="1" hidden="1">{"'Sheet1'!$L$16"}</definedName>
    <definedName name="Coc_60" localSheetId="15" hidden="1">{"'Sheet1'!$L$16"}</definedName>
    <definedName name="Coc_60" localSheetId="2" hidden="1">{"'Sheet1'!$L$16"}</definedName>
    <definedName name="Coc_60" hidden="1">{"'Sheet1'!$L$16"}</definedName>
    <definedName name="coccat" localSheetId="11" hidden="1">{"'Sheet1'!$L$16"}</definedName>
    <definedName name="coccat" localSheetId="1" hidden="1">{"'Sheet1'!$L$16"}</definedName>
    <definedName name="coccat" localSheetId="15" hidden="1">{"'Sheet1'!$L$16"}</definedName>
    <definedName name="coccat" localSheetId="2" hidden="1">{"'Sheet1'!$L$16"}</definedName>
    <definedName name="coccat" hidden="1">{"'Sheet1'!$L$16"}</definedName>
    <definedName name="Code" localSheetId="6" hidden="1">#REF!</definedName>
    <definedName name="Code" hidden="1">#REF!</definedName>
    <definedName name="Column" localSheetId="6" hidden="1">#REF!</definedName>
    <definedName name="Column" hidden="1">#REF!</definedName>
    <definedName name="compare" localSheetId="11" hidden="1">{#N/A,#N/A,FALSE,"Chi tiÆt"}</definedName>
    <definedName name="compare" localSheetId="1" hidden="1">{#N/A,#N/A,FALSE,"Chi tiÆt"}</definedName>
    <definedName name="compare" localSheetId="15" hidden="1">{#N/A,#N/A,FALSE,"Chi tiÆt"}</definedName>
    <definedName name="compare" localSheetId="2" hidden="1">{#N/A,#N/A,FALSE,"Chi tiÆt"}</definedName>
    <definedName name="compare" hidden="1">{#N/A,#N/A,FALSE,"Chi tiÆt"}</definedName>
    <definedName name="condition" localSheetId="11" hidden="1">{"'장비'!$A$3:$M$12"}</definedName>
    <definedName name="condition" localSheetId="1" hidden="1">{"'장비'!$A$3:$M$12"}</definedName>
    <definedName name="condition" localSheetId="15" hidden="1">{"'장비'!$A$3:$M$12"}</definedName>
    <definedName name="condition" localSheetId="2" hidden="1">{"'장비'!$A$3:$M$12"}</definedName>
    <definedName name="condition" hidden="1">{"'장비'!$A$3:$M$12"}</definedName>
    <definedName name="congB" localSheetId="11" hidden="1">{"'Sheet1'!$L$16"}</definedName>
    <definedName name="congB" localSheetId="1" hidden="1">{"'Sheet1'!$L$16"}</definedName>
    <definedName name="congB" localSheetId="15" hidden="1">{"'Sheet1'!$L$16"}</definedName>
    <definedName name="congB" localSheetId="2" hidden="1">{"'Sheet1'!$L$16"}</definedName>
    <definedName name="congB" hidden="1">{"'Sheet1'!$L$16"}</definedName>
    <definedName name="CONGPA1" localSheetId="11" hidden="1">{"'Sheet1'!$L$16"}</definedName>
    <definedName name="CONGPA1" localSheetId="1" hidden="1">{"'Sheet1'!$L$16"}</definedName>
    <definedName name="CONGPA1" localSheetId="15" hidden="1">{"'Sheet1'!$L$16"}</definedName>
    <definedName name="CONGPA1" localSheetId="2" hidden="1">{"'Sheet1'!$L$16"}</definedName>
    <definedName name="CONGPA1" hidden="1">{"'Sheet1'!$L$16"}</definedName>
    <definedName name="coping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localSheetId="11" hidden="1">{"'Sheet1'!$L$16"}</definedName>
    <definedName name="copphathepviÎttung" localSheetId="1" hidden="1">{"'Sheet1'!$L$16"}</definedName>
    <definedName name="copphathepviÎttung" localSheetId="15" hidden="1">{"'Sheet1'!$L$16"}</definedName>
    <definedName name="copphathepviÎttung" localSheetId="2" hidden="1">{"'Sheet1'!$L$16"}</definedName>
    <definedName name="copphathepviÎttung" hidden="1">{"'Sheet1'!$L$16"}</definedName>
    <definedName name="COST" localSheetId="6" hidden="1">#REF!</definedName>
    <definedName name="COST" hidden="1">#REF!</definedName>
    <definedName name="COSTT" localSheetId="6" hidden="1">#REF!</definedName>
    <definedName name="COSTT" hidden="1">#REF!</definedName>
    <definedName name="CP" localSheetId="6" hidden="1">#REF!</definedName>
    <definedName name="CP" hidden="1">#REF!</definedName>
    <definedName name="CPM" localSheetId="11" hidden="1">{#N/A,#N/A,FALSE,"Chi tiÆt"}</definedName>
    <definedName name="CPM" localSheetId="1" hidden="1">{#N/A,#N/A,FALSE,"Chi tiÆt"}</definedName>
    <definedName name="CPM" localSheetId="15" hidden="1">{#N/A,#N/A,FALSE,"Chi tiÆt"}</definedName>
    <definedName name="CPM" localSheetId="2" hidden="1">{#N/A,#N/A,FALSE,"Chi tiÆt"}</definedName>
    <definedName name="CPM" hidden="1">{#N/A,#N/A,FALSE,"Chi tiÆt"}</definedName>
    <definedName name="CPXD" localSheetId="11" hidden="1">{"'Sheet1'!$L$16"}</definedName>
    <definedName name="CPXD" localSheetId="1" hidden="1">{"'Sheet1'!$L$16"}</definedName>
    <definedName name="CPXD" localSheetId="15" hidden="1">{"'Sheet1'!$L$16"}</definedName>
    <definedName name="CPXD" localSheetId="2" hidden="1">{"'Sheet1'!$L$16"}</definedName>
    <definedName name="CPXD" hidden="1">{"'Sheet1'!$L$16"}</definedName>
    <definedName name="_xlnm.Criteria" localSheetId="6" hidden="1">#REF!</definedName>
    <definedName name="_xlnm.Criteria" hidden="1">#REF!</definedName>
    <definedName name="csacc" localSheetId="11" hidden="1">{"'Sheet1'!$L$16"}</definedName>
    <definedName name="csacc" localSheetId="1" hidden="1">{"'Sheet1'!$L$16"}</definedName>
    <definedName name="csacc" localSheetId="15" hidden="1">{"'Sheet1'!$L$16"}</definedName>
    <definedName name="csacc" localSheetId="2" hidden="1">{"'Sheet1'!$L$16"}</definedName>
    <definedName name="csacc" hidden="1">{"'Sheet1'!$L$16"}</definedName>
    <definedName name="CSODJWO" localSheetId="11" hidden="1">{#N/A,#N/A,TRUE,"SUM";#N/A,#N/A,TRUE,"EE";#N/A,#N/A,TRUE,"AC";#N/A,#N/A,TRUE,"SN"}</definedName>
    <definedName name="CSODJWO" localSheetId="1" hidden="1">{#N/A,#N/A,TRUE,"SUM";#N/A,#N/A,TRUE,"EE";#N/A,#N/A,TRUE,"AC";#N/A,#N/A,TRUE,"SN"}</definedName>
    <definedName name="CSODJWO" localSheetId="15" hidden="1">{#N/A,#N/A,TRUE,"SUM";#N/A,#N/A,TRUE,"EE";#N/A,#N/A,TRUE,"AC";#N/A,#N/A,TRUE,"SN"}</definedName>
    <definedName name="CSODJWO" localSheetId="6" hidden="1">{#N/A,#N/A,TRUE,"SUM";#N/A,#N/A,TRUE,"EE";#N/A,#N/A,TRUE,"AC";#N/A,#N/A,TRUE,"SN"}</definedName>
    <definedName name="CSODJWO" localSheetId="2" hidden="1">{#N/A,#N/A,TRUE,"SUM";#N/A,#N/A,TRUE,"EE";#N/A,#N/A,TRUE,"AC";#N/A,#N/A,TRUE,"SN"}</definedName>
    <definedName name="CSODJWO" hidden="1">{#N/A,#N/A,TRUE,"SUM";#N/A,#N/A,TRUE,"EE";#N/A,#N/A,TRUE,"AC";#N/A,#N/A,TRUE,"SN"}</definedName>
    <definedName name="ctbbt" localSheetId="11" hidden="1">{"'Sheet1'!$L$16"}</definedName>
    <definedName name="ctbbt" localSheetId="1" hidden="1">{"'Sheet1'!$L$16"}</definedName>
    <definedName name="ctbbt" localSheetId="15" hidden="1">{"'Sheet1'!$L$16"}</definedName>
    <definedName name="ctbbt" localSheetId="2" hidden="1">{"'Sheet1'!$L$16"}</definedName>
    <definedName name="ctbbt" hidden="1">{"'Sheet1'!$L$16"}</definedName>
    <definedName name="CTCT1" localSheetId="11" hidden="1">{"'Sheet1'!$L$16"}</definedName>
    <definedName name="CTCT1" localSheetId="1" hidden="1">{"'Sheet1'!$L$16"}</definedName>
    <definedName name="CTCT1" localSheetId="15" hidden="1">{"'Sheet1'!$L$16"}</definedName>
    <definedName name="CTCT1" localSheetId="6" hidden="1">{"'Sheet1'!$L$16"}</definedName>
    <definedName name="CTCT1" localSheetId="2" hidden="1">{"'Sheet1'!$L$16"}</definedName>
    <definedName name="CTCT1" hidden="1">{"'Sheet1'!$L$16"}</definedName>
    <definedName name="ctgvchgxqs" localSheetId="6" hidden="1">#REF!</definedName>
    <definedName name="ctgvchgxqs" hidden="1">#REF!</definedName>
    <definedName name="ctieu" localSheetId="11" hidden="1">{"'Sheet1'!$L$16"}</definedName>
    <definedName name="ctieu" localSheetId="1" hidden="1">{"'Sheet1'!$L$16"}</definedName>
    <definedName name="ctieu" localSheetId="15" hidden="1">{"'Sheet1'!$L$16"}</definedName>
    <definedName name="ctieu" localSheetId="2" hidden="1">{"'Sheet1'!$L$16"}</definedName>
    <definedName name="ctieu" hidden="1">{"'Sheet1'!$L$16"}</definedName>
    <definedName name="cuing" localSheetId="11" hidden="1">{"'Sheet1'!$L$16"}</definedName>
    <definedName name="cuing" localSheetId="1" hidden="1">{"'Sheet1'!$L$16"}</definedName>
    <definedName name="cuing" localSheetId="15" hidden="1">{"'Sheet1'!$L$16"}</definedName>
    <definedName name="cuing" localSheetId="2" hidden="1">{"'Sheet1'!$L$16"}</definedName>
    <definedName name="cuing" hidden="1">{"'Sheet1'!$L$16"}</definedName>
    <definedName name="cung" localSheetId="11" hidden="1">{"'Sheet1'!$L$16"}</definedName>
    <definedName name="cung" localSheetId="1" hidden="1">{"'Sheet1'!$L$16"}</definedName>
    <definedName name="cung" localSheetId="15" hidden="1">{"'Sheet1'!$L$16"}</definedName>
    <definedName name="cung" localSheetId="2" hidden="1">{"'Sheet1'!$L$16"}</definedName>
    <definedName name="cung" hidden="1">{"'Sheet1'!$L$16"}</definedName>
    <definedName name="cuong" localSheetId="11" hidden="1">{"'Sheet1'!$L$16"}</definedName>
    <definedName name="cuong" localSheetId="1" hidden="1">{"'Sheet1'!$L$16"}</definedName>
    <definedName name="cuong" localSheetId="15" hidden="1">{"'Sheet1'!$L$16"}</definedName>
    <definedName name="cuong" localSheetId="2" hidden="1">{"'Sheet1'!$L$16"}</definedName>
    <definedName name="cuong" hidden="1">{"'Sheet1'!$L$16"}</definedName>
    <definedName name="CurDate" localSheetId="6" hidden="1">#REF!</definedName>
    <definedName name="CurDate" hidden="1">#REF!</definedName>
    <definedName name="cvbcvbc" localSheetId="11" hidden="1">{#N/A,#N/A,FALSE,"WBS 1.06";#N/A,#N/A,FALSE,"WBS 1.14";#N/A,#N/A,FALSE,"WBS 1.17";#N/A,#N/A,FALSE,"WBS 1.18"}</definedName>
    <definedName name="cvbcvbc" localSheetId="1" hidden="1">{#N/A,#N/A,FALSE,"WBS 1.06";#N/A,#N/A,FALSE,"WBS 1.14";#N/A,#N/A,FALSE,"WBS 1.17";#N/A,#N/A,FALSE,"WBS 1.18"}</definedName>
    <definedName name="cvbcvbc" localSheetId="15" hidden="1">{#N/A,#N/A,FALSE,"WBS 1.06";#N/A,#N/A,FALSE,"WBS 1.14";#N/A,#N/A,FALSE,"WBS 1.17";#N/A,#N/A,FALSE,"WBS 1.18"}</definedName>
    <definedName name="cvbcvbc" localSheetId="2" hidden="1">{#N/A,#N/A,FALSE,"WBS 1.06";#N/A,#N/A,FALSE,"WBS 1.14";#N/A,#N/A,FALSE,"WBS 1.17";#N/A,#N/A,FALSE,"WBS 1.18"}</definedName>
    <definedName name="cvbcvbc" hidden="1">{#N/A,#N/A,FALSE,"WBS 1.06";#N/A,#N/A,FALSE,"WBS 1.14";#N/A,#N/A,FALSE,"WBS 1.17";#N/A,#N/A,FALSE,"WBS 1.18"}</definedName>
    <definedName name="cvbvcb" localSheetId="7" hidden="1">#REF!</definedName>
    <definedName name="cvbvcb" hidden="1">#REF!</definedName>
    <definedName name="cvfr" localSheetId="11" hidden="1">{"'Sheet1'!$L$16"}</definedName>
    <definedName name="cvfr" localSheetId="1" hidden="1">{"'Sheet1'!$L$16"}</definedName>
    <definedName name="cvfr" localSheetId="15" hidden="1">{"'Sheet1'!$L$16"}</definedName>
    <definedName name="cvfr" localSheetId="2" hidden="1">{"'Sheet1'!$L$16"}</definedName>
    <definedName name="cvfr" hidden="1">{"'Sheet1'!$L$16"}</definedName>
    <definedName name="cvnvbnvb" localSheetId="11" hidden="1">{#N/A,#N/A,FALSE,"WBS 1.06";#N/A,#N/A,FALSE,"WBS 1.14";#N/A,#N/A,FALSE,"WBS 1.17";#N/A,#N/A,FALSE,"WBS 1.18"}</definedName>
    <definedName name="cvnvbnvb" localSheetId="1" hidden="1">{#N/A,#N/A,FALSE,"WBS 1.06";#N/A,#N/A,FALSE,"WBS 1.14";#N/A,#N/A,FALSE,"WBS 1.17";#N/A,#N/A,FALSE,"WBS 1.18"}</definedName>
    <definedName name="cvnvbnvb" localSheetId="15" hidden="1">{#N/A,#N/A,FALSE,"WBS 1.06";#N/A,#N/A,FALSE,"WBS 1.14";#N/A,#N/A,FALSE,"WBS 1.17";#N/A,#N/A,FALSE,"WBS 1.18"}</definedName>
    <definedName name="cvnvbnvb" localSheetId="2" hidden="1">{#N/A,#N/A,FALSE,"WBS 1.06";#N/A,#N/A,FALSE,"WBS 1.14";#N/A,#N/A,FALSE,"WBS 1.17";#N/A,#N/A,FALSE,"WBS 1.18"}</definedName>
    <definedName name="cvnvbnvb" hidden="1">{#N/A,#N/A,FALSE,"WBS 1.06";#N/A,#N/A,FALSE,"WBS 1.14";#N/A,#N/A,FALSE,"WBS 1.17";#N/A,#N/A,FALSE,"WBS 1.18"}</definedName>
    <definedName name="cvvv" localSheetId="11" hidden="1">{#N/A,#N/A,FALSE,"Chi tiÆt"}</definedName>
    <definedName name="cvvv" localSheetId="1" hidden="1">{#N/A,#N/A,FALSE,"Chi tiÆt"}</definedName>
    <definedName name="cvvv" localSheetId="15" hidden="1">{#N/A,#N/A,FALSE,"Chi tiÆt"}</definedName>
    <definedName name="cvvv" localSheetId="2" hidden="1">{#N/A,#N/A,FALSE,"Chi tiÆt"}</definedName>
    <definedName name="cvvv" hidden="1">{#N/A,#N/A,FALSE,"Chi tiÆt"}</definedName>
    <definedName name="cxvv" localSheetId="11" hidden="1">{"'Sheet1'!$L$16"}</definedName>
    <definedName name="cxvv" localSheetId="1" hidden="1">{"'Sheet1'!$L$16"}</definedName>
    <definedName name="cxvv" localSheetId="15" hidden="1">{"'Sheet1'!$L$16"}</definedName>
    <definedName name="cxvv" localSheetId="2" hidden="1">{"'Sheet1'!$L$16"}</definedName>
    <definedName name="cxvv" hidden="1">{"'Sheet1'!$L$16"}</definedName>
    <definedName name="cxvv1" localSheetId="11" hidden="1">{"'Sheet1'!$L$16"}</definedName>
    <definedName name="cxvv1" localSheetId="1" hidden="1">{"'Sheet1'!$L$16"}</definedName>
    <definedName name="cxvv1" localSheetId="15" hidden="1">{"'Sheet1'!$L$16"}</definedName>
    <definedName name="cxvv1" localSheetId="2" hidden="1">{"'Sheet1'!$L$16"}</definedName>
    <definedName name="cxvv1" hidden="1">{"'Sheet1'!$L$16"}</definedName>
    <definedName name="cy" localSheetId="11" hidden="1">{"'Sheet1'!$L$16"}</definedName>
    <definedName name="cy" localSheetId="1" hidden="1">{"'Sheet1'!$L$16"}</definedName>
    <definedName name="cy" localSheetId="15" hidden="1">{"'Sheet1'!$L$16"}</definedName>
    <definedName name="cy" localSheetId="2" hidden="1">{"'Sheet1'!$L$16"}</definedName>
    <definedName name="cy" hidden="1">{"'Sheet1'!$L$16"}</definedName>
    <definedName name="Ð" localSheetId="11" hidden="1">{"'Sheet1'!$L$16"}</definedName>
    <definedName name="Ð" localSheetId="1" hidden="1">{"'Sheet1'!$L$16"}</definedName>
    <definedName name="Ð" localSheetId="15" hidden="1">{"'Sheet1'!$L$16"}</definedName>
    <definedName name="Ð" localSheetId="6" hidden="1">{"'Sheet1'!$L$16"}</definedName>
    <definedName name="Ð" localSheetId="2" hidden="1">{"'Sheet1'!$L$16"}</definedName>
    <definedName name="Ð" localSheetId="7" hidden="1">{"'Sheet1'!$L$16"}</definedName>
    <definedName name="Ð" hidden="1">{"'Sheet1'!$L$16"}</definedName>
    <definedName name="d¸" localSheetId="11" hidden="1">{"'Sheet1'!$L$16"}</definedName>
    <definedName name="d¸" localSheetId="1" hidden="1">{"'Sheet1'!$L$16"}</definedName>
    <definedName name="d¸" localSheetId="15" hidden="1">{"'Sheet1'!$L$16"}</definedName>
    <definedName name="d¸" localSheetId="2" hidden="1">{"'Sheet1'!$L$16"}</definedName>
    <definedName name="d¸" hidden="1">{"'Sheet1'!$L$16"}</definedName>
    <definedName name="d3dđ" localSheetId="6" hidden="1">#REF!</definedName>
    <definedName name="d3dđ" hidden="1">#REF!</definedName>
    <definedName name="đá" localSheetId="11" hidden="1">{#N/A,#N/A,TRUE,"SUM";#N/A,#N/A,TRUE,"EE";#N/A,#N/A,TRUE,"AC";#N/A,#N/A,TRUE,"SN"}</definedName>
    <definedName name="đá" localSheetId="1" hidden="1">{#N/A,#N/A,TRUE,"SUM";#N/A,#N/A,TRUE,"EE";#N/A,#N/A,TRUE,"AC";#N/A,#N/A,TRUE,"SN"}</definedName>
    <definedName name="đá" localSheetId="15" hidden="1">{#N/A,#N/A,TRUE,"SUM";#N/A,#N/A,TRUE,"EE";#N/A,#N/A,TRUE,"AC";#N/A,#N/A,TRUE,"SN"}</definedName>
    <definedName name="đá" localSheetId="2" hidden="1">{#N/A,#N/A,TRUE,"SUM";#N/A,#N/A,TRUE,"EE";#N/A,#N/A,TRUE,"AC";#N/A,#N/A,TRUE,"SN"}</definedName>
    <definedName name="đá" hidden="1">{#N/A,#N/A,TRUE,"SUM";#N/A,#N/A,TRUE,"EE";#N/A,#N/A,TRUE,"AC";#N/A,#N/A,TRUE,"SN"}</definedName>
    <definedName name="daa" localSheetId="11" hidden="1">{#N/A,#N/A,FALSE,"特殊室（ＢＱ表）"}</definedName>
    <definedName name="daa" localSheetId="1" hidden="1">{#N/A,#N/A,FALSE,"特殊室（ＢＱ表）"}</definedName>
    <definedName name="daa" localSheetId="15" hidden="1">{#N/A,#N/A,FALSE,"特殊室（ＢＱ表）"}</definedName>
    <definedName name="daa" localSheetId="2" hidden="1">{#N/A,#N/A,FALSE,"特殊室（ＢＱ表）"}</definedName>
    <definedName name="daa" hidden="1">{#N/A,#N/A,FALSE,"特殊室（ＢＱ表）"}</definedName>
    <definedName name="dad" localSheetId="11" hidden="1">{#N/A,#N/A,FALSE,"特殊室（ＢＱ表）"}</definedName>
    <definedName name="dad" localSheetId="1" hidden="1">{#N/A,#N/A,FALSE,"特殊室（ＢＱ表）"}</definedName>
    <definedName name="dad" localSheetId="15" hidden="1">{#N/A,#N/A,FALSE,"特殊室（ＢＱ表）"}</definedName>
    <definedName name="dad" localSheetId="2" hidden="1">{#N/A,#N/A,FALSE,"特殊室（ＢＱ表）"}</definedName>
    <definedName name="dad" hidden="1">{#N/A,#N/A,FALSE,"特殊室（ＢＱ表）"}</definedName>
    <definedName name="dada" localSheetId="11" hidden="1">{#N/A,#N/A,FALSE,"特殊室（ＢＱ表）"}</definedName>
    <definedName name="dada" localSheetId="1" hidden="1">{#N/A,#N/A,FALSE,"特殊室（ＢＱ表）"}</definedName>
    <definedName name="dada" localSheetId="15" hidden="1">{#N/A,#N/A,FALSE,"特殊室（ＢＱ表）"}</definedName>
    <definedName name="dada" localSheetId="2" hidden="1">{#N/A,#N/A,FALSE,"特殊室（ＢＱ表）"}</definedName>
    <definedName name="dada" hidden="1">{#N/A,#N/A,FALSE,"特殊室（ＢＱ表）"}</definedName>
    <definedName name="dadasda" localSheetId="11" hidden="1">{#N/A,#N/A,FALSE,"特殊室（ＢＱ表）"}</definedName>
    <definedName name="dadasda" localSheetId="1" hidden="1">{#N/A,#N/A,FALSE,"特殊室（ＢＱ表）"}</definedName>
    <definedName name="dadasda" localSheetId="15" hidden="1">{#N/A,#N/A,FALSE,"特殊室（ＢＱ表）"}</definedName>
    <definedName name="dadasda" localSheetId="2" hidden="1">{#N/A,#N/A,FALSE,"特殊室（ＢＱ表）"}</definedName>
    <definedName name="dadasda" hidden="1">{#N/A,#N/A,FALSE,"特殊室（ＢＱ表）"}</definedName>
    <definedName name="dầdsgdfgdfh" localSheetId="7" hidden="1">#REF!</definedName>
    <definedName name="dầdsgdfgdfh" hidden="1">#REF!</definedName>
    <definedName name="dafas" localSheetId="11" hidden="1">{#N/A,#N/A,TRUE,"BT M200 da 10x20"}</definedName>
    <definedName name="dafas" localSheetId="1" hidden="1">{#N/A,#N/A,TRUE,"BT M200 da 10x20"}</definedName>
    <definedName name="dafas" localSheetId="15" hidden="1">{#N/A,#N/A,TRUE,"BT M200 da 10x20"}</definedName>
    <definedName name="dafas" localSheetId="6" hidden="1">{#N/A,#N/A,TRUE,"BT M200 da 10x20"}</definedName>
    <definedName name="dafas" localSheetId="2" hidden="1">{#N/A,#N/A,TRUE,"BT M200 da 10x20"}</definedName>
    <definedName name="dafas" hidden="1">{#N/A,#N/A,TRUE,"BT M200 da 10x20"}</definedName>
    <definedName name="DAGA" localSheetId="6" hidden="1">#REF!</definedName>
    <definedName name="DAGA" hidden="1">#REF!</definedName>
    <definedName name="DAMMONG" localSheetId="11" hidden="1">{"'Sheet1'!$L$16"}</definedName>
    <definedName name="DAMMONG" localSheetId="1" hidden="1">{"'Sheet1'!$L$16"}</definedName>
    <definedName name="DAMMONG" localSheetId="15" hidden="1">{"'Sheet1'!$L$16"}</definedName>
    <definedName name="DAMMONG" localSheetId="2" hidden="1">{"'Sheet1'!$L$16"}</definedName>
    <definedName name="DAMMONG" hidden="1">{"'Sheet1'!$L$16"}</definedName>
    <definedName name="dang" localSheetId="11" hidden="1">{"'Sheet1'!$L$16"}</definedName>
    <definedName name="dang" localSheetId="1" hidden="1">{"'Sheet1'!$L$16"}</definedName>
    <definedName name="dang" localSheetId="15" hidden="1">{"'Sheet1'!$L$16"}</definedName>
    <definedName name="dang" localSheetId="2" hidden="1">{"'Sheet1'!$L$16"}</definedName>
    <definedName name="dang" hidden="1">{"'Sheet1'!$L$16"}</definedName>
    <definedName name="daodapong" localSheetId="11" hidden="1">{"'Sheet1'!$L$16"}</definedName>
    <definedName name="daodapong" localSheetId="1" hidden="1">{"'Sheet1'!$L$16"}</definedName>
    <definedName name="daodapong" localSheetId="15" hidden="1">{"'Sheet1'!$L$16"}</definedName>
    <definedName name="daodapong" localSheetId="2" hidden="1">{"'Sheet1'!$L$16"}</definedName>
    <definedName name="daodapong" hidden="1">{"'Sheet1'!$L$16"}</definedName>
    <definedName name="daomuong" localSheetId="11" hidden="1">{"'Sheet1'!$L$16"}</definedName>
    <definedName name="daomuong" localSheetId="1" hidden="1">{"'Sheet1'!$L$16"}</definedName>
    <definedName name="daomuong" localSheetId="15" hidden="1">{"'Sheet1'!$L$16"}</definedName>
    <definedName name="daomuong" localSheetId="2" hidden="1">{"'Sheet1'!$L$16"}</definedName>
    <definedName name="daomuong" hidden="1">{"'Sheet1'!$L$16"}</definedName>
    <definedName name="daøy" localSheetId="6" hidden="1">#REF!</definedName>
    <definedName name="daøy" hidden="1">#REF!</definedName>
    <definedName name="dapdat" localSheetId="11" hidden="1">{"'Sheet1'!$L$16"}</definedName>
    <definedName name="dapdat" localSheetId="1" hidden="1">{"'Sheet1'!$L$16"}</definedName>
    <definedName name="dapdat" localSheetId="15" hidden="1">{"'Sheet1'!$L$16"}</definedName>
    <definedName name="dapdat" localSheetId="2" hidden="1">{"'Sheet1'!$L$16"}</definedName>
    <definedName name="dapdat" hidden="1">{"'Sheet1'!$L$16"}</definedName>
    <definedName name="dase" localSheetId="11" hidden="1">{#N/A,#N/A,FALSE,"CCTV"}</definedName>
    <definedName name="dase" localSheetId="1" hidden="1">{#N/A,#N/A,FALSE,"CCTV"}</definedName>
    <definedName name="dase" localSheetId="15" hidden="1">{#N/A,#N/A,FALSE,"CCTV"}</definedName>
    <definedName name="dase" localSheetId="6" hidden="1">{#N/A,#N/A,FALSE,"CCTV"}</definedName>
    <definedName name="dase" localSheetId="2" hidden="1">{#N/A,#N/A,FALSE,"CCTV"}</definedName>
    <definedName name="dase" hidden="1">{#N/A,#N/A,FALSE,"CCTV"}</definedName>
    <definedName name="DATA_01" localSheetId="15" hidden="1">#REF!</definedName>
    <definedName name="DATA_01" localSheetId="6" hidden="1">'[31]Buy vs. Lease Car'!#REF!</definedName>
    <definedName name="DATA_01" hidden="1">'[31]Buy vs. Lease Car'!#REF!</definedName>
    <definedName name="data1" localSheetId="15" hidden="1">#REF!</definedName>
    <definedName name="data1" localSheetId="6" hidden="1">#REF!</definedName>
    <definedName name="data1" hidden="1">#REF!</definedName>
    <definedName name="data2" localSheetId="6" hidden="1">#REF!</definedName>
    <definedName name="data2" hidden="1">#REF!</definedName>
    <definedName name="data3" localSheetId="6" hidden="1">#REF!</definedName>
    <definedName name="data3" hidden="1">#REF!</definedName>
    <definedName name="dc" localSheetId="11" hidden="1">{"'Sheet1'!$L$16"}</definedName>
    <definedName name="dc" localSheetId="1" hidden="1">{"'Sheet1'!$L$16"}</definedName>
    <definedName name="dc" localSheetId="15" hidden="1">{"'Sheet1'!$L$16"}</definedName>
    <definedName name="dc" localSheetId="6" hidden="1">{"'Sheet1'!$L$16"}</definedName>
    <definedName name="dc" localSheetId="2" hidden="1">{"'Sheet1'!$L$16"}</definedName>
    <definedName name="dc" hidden="1">{"'Sheet1'!$L$16"}</definedName>
    <definedName name="ddång" localSheetId="11" hidden="1">{"'Sheet1'!$L$16"}</definedName>
    <definedName name="ddång" localSheetId="1" hidden="1">{"'Sheet1'!$L$16"}</definedName>
    <definedName name="ddång" localSheetId="15" hidden="1">{"'Sheet1'!$L$16"}</definedName>
    <definedName name="ddång" localSheetId="2" hidden="1">{"'Sheet1'!$L$16"}</definedName>
    <definedName name="ddång" hidden="1">{"'Sheet1'!$L$16"}</definedName>
    <definedName name="ddc" localSheetId="11" hidden="1">{"'Sheet1'!$L$16"}</definedName>
    <definedName name="ddc" localSheetId="1" hidden="1">{"'Sheet1'!$L$16"}</definedName>
    <definedName name="ddc" localSheetId="15" hidden="1">{"'Sheet1'!$L$16"}</definedName>
    <definedName name="ddc" localSheetId="6" hidden="1">{"'Sheet1'!$L$16"}</definedName>
    <definedName name="ddc" localSheetId="2" hidden="1">{"'Sheet1'!$L$16"}</definedName>
    <definedName name="ddc" hidden="1">{"'Sheet1'!$L$16"}</definedName>
    <definedName name="ddd" localSheetId="11" hidden="1">{"'Sheet1'!$L$16"}</definedName>
    <definedName name="ddd" localSheetId="1" hidden="1">{"'Sheet1'!$L$16"}</definedName>
    <definedName name="ddd" localSheetId="15" hidden="1">{"'Sheet1'!$L$16"}</definedName>
    <definedName name="ddd" localSheetId="6" hidden="1">{"'Sheet1'!$L$16"}</definedName>
    <definedName name="ddd" localSheetId="2" hidden="1">{"'Sheet1'!$L$16"}</definedName>
    <definedName name="ddd" hidden="1">{"'Sheet1'!$L$16"}</definedName>
    <definedName name="dddd" localSheetId="11" hidden="1">{"'Sheet1'!$L$16"}</definedName>
    <definedName name="dddd" localSheetId="1" hidden="1">{"'Sheet1'!$L$16"}</definedName>
    <definedName name="dddd" localSheetId="15" hidden="1">{"'Sheet1'!$L$16"}</definedName>
    <definedName name="dddd" localSheetId="6" hidden="1">{"'Sheet1'!$L$16"}</definedName>
    <definedName name="dddd" localSheetId="2" hidden="1">{"'Sheet1'!$L$16"}</definedName>
    <definedName name="dddd" hidden="1">{"'Sheet1'!$L$16"}</definedName>
    <definedName name="ddddd" localSheetId="11" hidden="1">{"'Sheet1'!$L$16"}</definedName>
    <definedName name="ddddd" localSheetId="1" hidden="1">{"'Sheet1'!$L$16"}</definedName>
    <definedName name="ddddd" localSheetId="15" hidden="1">{"'Sheet1'!$L$16"}</definedName>
    <definedName name="ddddd" localSheetId="6" hidden="1">{"'Sheet1'!$L$16"}</definedName>
    <definedName name="ddddd" localSheetId="2" hidden="1">{"'Sheet1'!$L$16"}</definedName>
    <definedName name="ddddd" hidden="1">{"'Sheet1'!$L$16"}</definedName>
    <definedName name="dddddd" localSheetId="11" hidden="1">{#N/A,#N/A,TRUE,"SUM";#N/A,#N/A,TRUE,"EE";#N/A,#N/A,TRUE,"AC";#N/A,#N/A,TRUE,"SN"}</definedName>
    <definedName name="dddddd" localSheetId="1" hidden="1">{#N/A,#N/A,TRUE,"SUM";#N/A,#N/A,TRUE,"EE";#N/A,#N/A,TRUE,"AC";#N/A,#N/A,TRUE,"SN"}</definedName>
    <definedName name="dddddd" localSheetId="15" hidden="1">{#N/A,#N/A,TRUE,"SUM";#N/A,#N/A,TRUE,"EE";#N/A,#N/A,TRUE,"AC";#N/A,#N/A,TRUE,"SN"}</definedName>
    <definedName name="dddddd" localSheetId="6" hidden="1">{#N/A,#N/A,TRUE,"SUM";#N/A,#N/A,TRUE,"EE";#N/A,#N/A,TRUE,"AC";#N/A,#N/A,TRUE,"SN"}</definedName>
    <definedName name="dddddd" localSheetId="2" hidden="1">{#N/A,#N/A,TRUE,"SUM";#N/A,#N/A,TRUE,"EE";#N/A,#N/A,TRUE,"AC";#N/A,#N/A,TRUE,"SN"}</definedName>
    <definedName name="dddddd" hidden="1">{#N/A,#N/A,TRUE,"SUM";#N/A,#N/A,TRUE,"EE";#N/A,#N/A,TRUE,"AC";#N/A,#N/A,TRUE,"SN"}</definedName>
    <definedName name="DDDDDDDD" localSheetId="11" hidden="1">{#N/A,#N/A,TRUE,"SUM";#N/A,#N/A,TRUE,"EE";#N/A,#N/A,TRUE,"AC";#N/A,#N/A,TRUE,"SN"}</definedName>
    <definedName name="DDDDDDDD" localSheetId="1" hidden="1">{#N/A,#N/A,TRUE,"SUM";#N/A,#N/A,TRUE,"EE";#N/A,#N/A,TRUE,"AC";#N/A,#N/A,TRUE,"SN"}</definedName>
    <definedName name="DDDDDDDD" localSheetId="15" hidden="1">{#N/A,#N/A,TRUE,"SUM";#N/A,#N/A,TRUE,"EE";#N/A,#N/A,TRUE,"AC";#N/A,#N/A,TRUE,"SN"}</definedName>
    <definedName name="DDDDDDDD" localSheetId="6" hidden="1">{#N/A,#N/A,TRUE,"SUM";#N/A,#N/A,TRUE,"EE";#N/A,#N/A,TRUE,"AC";#N/A,#N/A,TRUE,"SN"}</definedName>
    <definedName name="DDDDDDDD" localSheetId="2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dd" localSheetId="11" hidden="1">{"'Sheet1'!$L$16"}</definedName>
    <definedName name="dddddddddd" localSheetId="1" hidden="1">{"'Sheet1'!$L$16"}</definedName>
    <definedName name="dddddddddd" localSheetId="15" hidden="1">{"'Sheet1'!$L$16"}</definedName>
    <definedName name="dddddddddd" localSheetId="2" hidden="1">{"'Sheet1'!$L$16"}</definedName>
    <definedName name="dddddddddd" hidden="1">{"'Sheet1'!$L$16"}</definedName>
    <definedName name="dddghgghjhk" localSheetId="11" hidden="1">{"'Sheet1'!$L$16"}</definedName>
    <definedName name="dddghgghjhk" localSheetId="1" hidden="1">{"'Sheet1'!$L$16"}</definedName>
    <definedName name="dddghgghjhk" localSheetId="15" hidden="1">{"'Sheet1'!$L$16"}</definedName>
    <definedName name="dddghgghjhk" localSheetId="2" hidden="1">{"'Sheet1'!$L$16"}</definedName>
    <definedName name="dddghgghjhk" hidden="1">{"'Sheet1'!$L$16"}</definedName>
    <definedName name="ddds" localSheetId="11" hidden="1">{"'Sheet1'!$L$16"}</definedName>
    <definedName name="ddds" localSheetId="1" hidden="1">{"'Sheet1'!$L$16"}</definedName>
    <definedName name="ddds" localSheetId="15" hidden="1">{"'Sheet1'!$L$16"}</definedName>
    <definedName name="ddds" localSheetId="2" hidden="1">{"'Sheet1'!$L$16"}</definedName>
    <definedName name="ddds" hidden="1">{"'Sheet1'!$L$16"}</definedName>
    <definedName name="DDFR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de" localSheetId="11" hidden="1">{"'Sheet1'!$L$16"}</definedName>
    <definedName name="dede" localSheetId="1" hidden="1">{"'Sheet1'!$L$16"}</definedName>
    <definedName name="dede" localSheetId="15" hidden="1">{"'Sheet1'!$L$16"}</definedName>
    <definedName name="dede" localSheetId="6" hidden="1">{"'Sheet1'!$L$16"}</definedName>
    <definedName name="dede" localSheetId="2" hidden="1">{"'Sheet1'!$L$16"}</definedName>
    <definedName name="dede" hidden="1">{"'Sheet1'!$L$16"}</definedName>
    <definedName name="deí" localSheetId="11" hidden="1">{"'Sheet1'!$L$16"}</definedName>
    <definedName name="deí" localSheetId="1" hidden="1">{"'Sheet1'!$L$16"}</definedName>
    <definedName name="deí" localSheetId="15" hidden="1">{"'Sheet1'!$L$16"}</definedName>
    <definedName name="deí" localSheetId="2" hidden="1">{"'Sheet1'!$L$16"}</definedName>
    <definedName name="deí" hidden="1">{"'Sheet1'!$L$16"}</definedName>
    <definedName name="del_tab" localSheetId="15" hidden="1">#REF!</definedName>
    <definedName name="del_tab" localSheetId="6" hidden="1">[32]Control!#REF!</definedName>
    <definedName name="del_tab" hidden="1">[32]Control!#REF!</definedName>
    <definedName name="delcode" localSheetId="15" hidden="1">#REF!</definedName>
    <definedName name="delcode" localSheetId="6" hidden="1">[32]Control!#REF!</definedName>
    <definedName name="delcode" hidden="1">[32]Control!#REF!</definedName>
    <definedName name="DenDK" localSheetId="11" hidden="1">{"'Sheet1'!$L$16"}</definedName>
    <definedName name="DenDK" localSheetId="1" hidden="1">{"'Sheet1'!$L$16"}</definedName>
    <definedName name="DenDK" localSheetId="15" hidden="1">{"'Sheet1'!$L$16"}</definedName>
    <definedName name="DenDK" localSheetId="2" hidden="1">{"'Sheet1'!$L$16"}</definedName>
    <definedName name="DenDK" hidden="1">{"'Sheet1'!$L$16"}</definedName>
    <definedName name="deqetq" localSheetId="11" hidden="1">{"'Sheet1'!$L$16"}</definedName>
    <definedName name="deqetq" localSheetId="1" hidden="1">{"'Sheet1'!$L$16"}</definedName>
    <definedName name="deqetq" localSheetId="15" hidden="1">{"'Sheet1'!$L$16"}</definedName>
    <definedName name="deqetq" localSheetId="2" hidden="1">{"'Sheet1'!$L$16"}</definedName>
    <definedName name="deqetq" hidden="1">{"'Sheet1'!$L$16"}</definedName>
    <definedName name="descrip" localSheetId="6" hidden="1">#REF!</definedName>
    <definedName name="descrip" hidden="1">#REF!</definedName>
    <definedName name="det" localSheetId="11" hidden="1">{#N/A,#N/A,FALSE,"PROCUREMENT"}</definedName>
    <definedName name="det" localSheetId="1" hidden="1">{#N/A,#N/A,FALSE,"PROCUREMENT"}</definedName>
    <definedName name="det" localSheetId="15" hidden="1">{#N/A,#N/A,FALSE,"PROCUREMENT"}</definedName>
    <definedName name="det" localSheetId="2" hidden="1">{#N/A,#N/A,FALSE,"PROCUREMENT"}</definedName>
    <definedName name="det" hidden="1">{#N/A,#N/A,FALSE,"PROCUREMENT"}</definedName>
    <definedName name="deviation" localSheetId="11" hidden="1">{#N/A,#N/A,FALSE,"CCTV"}</definedName>
    <definedName name="deviation" localSheetId="1" hidden="1">{#N/A,#N/A,FALSE,"CCTV"}</definedName>
    <definedName name="deviation" localSheetId="15" hidden="1">{#N/A,#N/A,FALSE,"CCTV"}</definedName>
    <definedName name="deviation" localSheetId="6" hidden="1">{#N/A,#N/A,FALSE,"CCTV"}</definedName>
    <definedName name="deviation" localSheetId="2" hidden="1">{#N/A,#N/A,FALSE,"CCTV"}</definedName>
    <definedName name="deviation" hidden="1">{#N/A,#N/A,FALSE,"CCTV"}</definedName>
    <definedName name="DEWSLDW" localSheetId="11" hidden="1">{#N/A,#N/A,TRUE,"SUM";#N/A,#N/A,TRUE,"EE";#N/A,#N/A,TRUE,"AC";#N/A,#N/A,TRUE,"SN"}</definedName>
    <definedName name="DEWSLDW" localSheetId="1" hidden="1">{#N/A,#N/A,TRUE,"SUM";#N/A,#N/A,TRUE,"EE";#N/A,#N/A,TRUE,"AC";#N/A,#N/A,TRUE,"SN"}</definedName>
    <definedName name="DEWSLDW" localSheetId="15" hidden="1">{#N/A,#N/A,TRUE,"SUM";#N/A,#N/A,TRUE,"EE";#N/A,#N/A,TRUE,"AC";#N/A,#N/A,TRUE,"SN"}</definedName>
    <definedName name="DEWSLDW" localSheetId="6" hidden="1">{#N/A,#N/A,TRUE,"SUM";#N/A,#N/A,TRUE,"EE";#N/A,#N/A,TRUE,"AC";#N/A,#N/A,TRUE,"SN"}</definedName>
    <definedName name="DEWSLDW" localSheetId="2" hidden="1">{#N/A,#N/A,TRUE,"SUM";#N/A,#N/A,TRUE,"EE";#N/A,#N/A,TRUE,"AC";#N/A,#N/A,TRUE,"SN"}</definedName>
    <definedName name="DEWSLDW" hidden="1">{#N/A,#N/A,TRUE,"SUM";#N/A,#N/A,TRUE,"EE";#N/A,#N/A,TRUE,"AC";#N/A,#N/A,TRUE,"SN"}</definedName>
    <definedName name="df" localSheetId="11" hidden="1">{"'Sheet1'!$L$16"}</definedName>
    <definedName name="df" localSheetId="1" hidden="1">{"'Sheet1'!$L$16"}</definedName>
    <definedName name="df" localSheetId="15" hidden="1">{"'Sheet1'!$L$16"}</definedName>
    <definedName name="df" localSheetId="2" hidden="1">{"'Sheet1'!$L$16"}</definedName>
    <definedName name="df" hidden="1">{"'Sheet1'!$L$16"}</definedName>
    <definedName name="dfaf" localSheetId="11" hidden="1">{"'장비'!$A$3:$M$12"}</definedName>
    <definedName name="dfaf" localSheetId="1" hidden="1">{"'장비'!$A$3:$M$12"}</definedName>
    <definedName name="dfaf" localSheetId="15" hidden="1">{"'장비'!$A$3:$M$12"}</definedName>
    <definedName name="dfaf" localSheetId="2" hidden="1">{"'장비'!$A$3:$M$12"}</definedName>
    <definedName name="dfaf" hidden="1">{"'장비'!$A$3:$M$12"}</definedName>
    <definedName name="dfafa" localSheetId="11" hidden="1">{#N/A,#N/A,FALSE,"Chi tiÆt"}</definedName>
    <definedName name="dfafa" localSheetId="1" hidden="1">{#N/A,#N/A,FALSE,"Chi tiÆt"}</definedName>
    <definedName name="dfafa" localSheetId="15" hidden="1">{#N/A,#N/A,FALSE,"Chi tiÆt"}</definedName>
    <definedName name="dfafa" localSheetId="6" hidden="1">{#N/A,#N/A,FALSE,"Chi tiÆt"}</definedName>
    <definedName name="dfafa" localSheetId="2" hidden="1">{#N/A,#N/A,FALSE,"Chi tiÆt"}</definedName>
    <definedName name="dfafa" hidden="1">{#N/A,#N/A,FALSE,"Chi tiÆt"}</definedName>
    <definedName name="dfas" localSheetId="6" hidden="1">#REF!</definedName>
    <definedName name="dfas" hidden="1">#REF!</definedName>
    <definedName name="dfasf" localSheetId="6" hidden="1">#REF!</definedName>
    <definedName name="dfasf" hidden="1">#REF!</definedName>
    <definedName name="đfbgdgă" localSheetId="11" hidden="1">{"Offgrid",#N/A,FALSE,"OFFGRID";"Region",#N/A,FALSE,"REGION";"Offgrid -2",#N/A,FALSE,"OFFGRID";"WTP",#N/A,FALSE,"WTP";"WTP -2",#N/A,FALSE,"WTP";"Project",#N/A,FALSE,"PROJECT";"Summary -2",#N/A,FALSE,"SUMMARY"}</definedName>
    <definedName name="đfbgdgă" localSheetId="1" hidden="1">{"Offgrid",#N/A,FALSE,"OFFGRID";"Region",#N/A,FALSE,"REGION";"Offgrid -2",#N/A,FALSE,"OFFGRID";"WTP",#N/A,FALSE,"WTP";"WTP -2",#N/A,FALSE,"WTP";"Project",#N/A,FALSE,"PROJECT";"Summary -2",#N/A,FALSE,"SUMMARY"}</definedName>
    <definedName name="đfbgdgă" localSheetId="15" hidden="1">{"Offgrid",#N/A,FALSE,"OFFGRID";"Region",#N/A,FALSE,"REGION";"Offgrid -2",#N/A,FALSE,"OFFGRID";"WTP",#N/A,FALSE,"WTP";"WTP -2",#N/A,FALSE,"WTP";"Project",#N/A,FALSE,"PROJECT";"Summary -2",#N/A,FALSE,"SUMMARY"}</definedName>
    <definedName name="đfbgdgă" localSheetId="2" hidden="1">{"Offgrid",#N/A,FALSE,"OFFGRID";"Region",#N/A,FALSE,"REGION";"Offgrid -2",#N/A,FALSE,"OFFGRID";"WTP",#N/A,FALSE,"WTP";"WTP -2",#N/A,FALSE,"WTP";"Project",#N/A,FALSE,"PROJECT";"Summary -2",#N/A,FALSE,"SUMMARY"}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d" localSheetId="11" hidden="1">{#N/A,#N/A,FALSE,"Sheet1";#N/A,#N/A,FALSE,"Sheet3";#N/A,#N/A,FALSE,"Sheet5"}</definedName>
    <definedName name="dfd" localSheetId="1" hidden="1">{#N/A,#N/A,FALSE,"Sheet1";#N/A,#N/A,FALSE,"Sheet3";#N/A,#N/A,FALSE,"Sheet5"}</definedName>
    <definedName name="dfd" localSheetId="15" hidden="1">{#N/A,#N/A,FALSE,"Sheet1";#N/A,#N/A,FALSE,"Sheet3";#N/A,#N/A,FALSE,"Sheet5"}</definedName>
    <definedName name="dfd" localSheetId="2" hidden="1">{#N/A,#N/A,FALSE,"Sheet1";#N/A,#N/A,FALSE,"Sheet3";#N/A,#N/A,FALSE,"Sheet5"}</definedName>
    <definedName name="dfd" hidden="1">{#N/A,#N/A,FALSE,"Sheet1";#N/A,#N/A,FALSE,"Sheet3";#N/A,#N/A,FALSE,"Sheet5"}</definedName>
    <definedName name="DFDF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BGFBFB" localSheetId="11" hidden="1">{"'Sheet1'!$L$16"}</definedName>
    <definedName name="DFDFBGFBFB" localSheetId="1" hidden="1">{"'Sheet1'!$L$16"}</definedName>
    <definedName name="DFDFBGFBFB" localSheetId="15" hidden="1">{"'Sheet1'!$L$16"}</definedName>
    <definedName name="DFDFBGFBFB" localSheetId="2" hidden="1">{"'Sheet1'!$L$16"}</definedName>
    <definedName name="DFDFBGFBFB" hidden="1">{"'Sheet1'!$L$16"}</definedName>
    <definedName name="dfdfd" localSheetId="11" hidden="1">{"'Sheet1'!$L$16"}</definedName>
    <definedName name="dfdfd" localSheetId="1" hidden="1">{"'Sheet1'!$L$16"}</definedName>
    <definedName name="dfdfd" localSheetId="15" hidden="1">{"'Sheet1'!$L$16"}</definedName>
    <definedName name="dfdfd" localSheetId="2" hidden="1">{"'Sheet1'!$L$16"}</definedName>
    <definedName name="dfdfd" hidden="1">{"'Sheet1'!$L$16"}</definedName>
    <definedName name="dfdfdf" localSheetId="11" hidden="1">{"'Sheet1'!$L$16"}</definedName>
    <definedName name="dfdfdf" localSheetId="1" hidden="1">{"'Sheet1'!$L$16"}</definedName>
    <definedName name="dfdfdf" localSheetId="15" hidden="1">{"'Sheet1'!$L$16"}</definedName>
    <definedName name="dfdfdf" localSheetId="2" hidden="1">{"'Sheet1'!$L$16"}</definedName>
    <definedName name="dfdfdf" hidden="1">{"'Sheet1'!$L$16"}</definedName>
    <definedName name="DFDFDS" localSheetId="11" hidden="1">{#N/A,#N/A,TRUE,"SUM";#N/A,#N/A,TRUE,"EE";#N/A,#N/A,TRUE,"AC";#N/A,#N/A,TRUE,"SN"}</definedName>
    <definedName name="DFDFDS" localSheetId="1" hidden="1">{#N/A,#N/A,TRUE,"SUM";#N/A,#N/A,TRUE,"EE";#N/A,#N/A,TRUE,"AC";#N/A,#N/A,TRUE,"SN"}</definedName>
    <definedName name="DFDFDS" localSheetId="15" hidden="1">{#N/A,#N/A,TRUE,"SUM";#N/A,#N/A,TRUE,"EE";#N/A,#N/A,TRUE,"AC";#N/A,#N/A,TRUE,"SN"}</definedName>
    <definedName name="DFDFDS" localSheetId="6" hidden="1">{#N/A,#N/A,TRUE,"SUM";#N/A,#N/A,TRUE,"EE";#N/A,#N/A,TRUE,"AC";#N/A,#N/A,TRUE,"SN"}</definedName>
    <definedName name="DFDFDS" localSheetId="2" hidden="1">{#N/A,#N/A,TRUE,"SUM";#N/A,#N/A,TRUE,"EE";#N/A,#N/A,TRUE,"AC";#N/A,#N/A,TRUE,"SN"}</definedName>
    <definedName name="DFDFDS" hidden="1">{#N/A,#N/A,TRUE,"SUM";#N/A,#N/A,TRUE,"EE";#N/A,#N/A,TRUE,"AC";#N/A,#N/A,TRUE,"SN"}</definedName>
    <definedName name="DFDFGE" localSheetId="11" hidden="1">{#N/A,#N/A,FALSE,"Chi tiÆt"}</definedName>
    <definedName name="DFDFGE" localSheetId="1" hidden="1">{#N/A,#N/A,FALSE,"Chi tiÆt"}</definedName>
    <definedName name="DFDFGE" localSheetId="15" hidden="1">{#N/A,#N/A,FALSE,"Chi tiÆt"}</definedName>
    <definedName name="DFDFGE" localSheetId="6" hidden="1">{#N/A,#N/A,FALSE,"Chi tiÆt"}</definedName>
    <definedName name="DFDFGE" localSheetId="2" hidden="1">{#N/A,#N/A,FALSE,"Chi tiÆt"}</definedName>
    <definedName name="DFDFGE" hidden="1">{#N/A,#N/A,FALSE,"Chi tiÆt"}</definedName>
    <definedName name="dfdfsdf" localSheetId="11" hidden="1">{"'Sheet1'!$L$16"}</definedName>
    <definedName name="dfdfsdf" localSheetId="1" hidden="1">{"'Sheet1'!$L$16"}</definedName>
    <definedName name="dfdfsdf" localSheetId="15" hidden="1">{"'Sheet1'!$L$16"}</definedName>
    <definedName name="dfdfsdf" localSheetId="2" hidden="1">{"'Sheet1'!$L$16"}</definedName>
    <definedName name="dfdfsdf" hidden="1">{"'Sheet1'!$L$16"}</definedName>
    <definedName name="DFDFSDFSD" localSheetId="11" hidden="1">{#N/A,#N/A,TRUE,"SUM";#N/A,#N/A,TRUE,"EE";#N/A,#N/A,TRUE,"AC";#N/A,#N/A,TRUE,"SN"}</definedName>
    <definedName name="DFDFSDFSD" localSheetId="1" hidden="1">{#N/A,#N/A,TRUE,"SUM";#N/A,#N/A,TRUE,"EE";#N/A,#N/A,TRUE,"AC";#N/A,#N/A,TRUE,"SN"}</definedName>
    <definedName name="DFDFSDFSD" localSheetId="15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DFSDFSD" localSheetId="2" hidden="1">{#N/A,#N/A,TRUE,"SUM";#N/A,#N/A,TRUE,"EE";#N/A,#N/A,TRUE,"AC";#N/A,#N/A,TRUE,"SN"}</definedName>
    <definedName name="DFDFSDFSD" hidden="1">{#N/A,#N/A,TRUE,"SUM";#N/A,#N/A,TRUE,"EE";#N/A,#N/A,TRUE,"AC";#N/A,#N/A,TRUE,"SN"}</definedName>
    <definedName name="dfdgfgghgh" localSheetId="15" hidden="1">#REF!</definedName>
    <definedName name="dfdgfgghgh" localSheetId="6" hidden="1">[5]FitOutConfCentre!#REF!</definedName>
    <definedName name="dfdgfgghgh" hidden="1">[5]FitOutConfCentre!#REF!</definedName>
    <definedName name="dfdsfs" localSheetId="11" hidden="1">{#N/A,#N/A,FALSE,"WBS 1.06";#N/A,#N/A,FALSE,"WBS 1.14";#N/A,#N/A,FALSE,"WBS 1.17";#N/A,#N/A,FALSE,"WBS 1.18"}</definedName>
    <definedName name="dfdsfs" localSheetId="1" hidden="1">{#N/A,#N/A,FALSE,"WBS 1.06";#N/A,#N/A,FALSE,"WBS 1.14";#N/A,#N/A,FALSE,"WBS 1.17";#N/A,#N/A,FALSE,"WBS 1.18"}</definedName>
    <definedName name="dfdsfs" localSheetId="15" hidden="1">{#N/A,#N/A,FALSE,"WBS 1.06";#N/A,#N/A,FALSE,"WBS 1.14";#N/A,#N/A,FALSE,"WBS 1.17";#N/A,#N/A,FALSE,"WBS 1.18"}</definedName>
    <definedName name="dfdsfs" localSheetId="2" hidden="1">{#N/A,#N/A,FALSE,"WBS 1.06";#N/A,#N/A,FALSE,"WBS 1.14";#N/A,#N/A,FALSE,"WBS 1.17";#N/A,#N/A,FALSE,"WBS 1.18"}</definedName>
    <definedName name="dfdsfs" hidden="1">{#N/A,#N/A,FALSE,"WBS 1.06";#N/A,#N/A,FALSE,"WBS 1.14";#N/A,#N/A,FALSE,"WBS 1.17";#N/A,#N/A,FALSE,"WBS 1.18"}</definedName>
    <definedName name="dfdsfsdfdsfds" localSheetId="11" hidden="1">{"Offgrid",#N/A,FALSE,"OFFGRID";"Region",#N/A,FALSE,"REGION";"Offgrid -2",#N/A,FALSE,"OFFGRID";"WTP",#N/A,FALSE,"WTP";"WTP -2",#N/A,FALSE,"WTP";"Project",#N/A,FALSE,"PROJECT";"Summary -2",#N/A,FALSE,"SUMMARY"}</definedName>
    <definedName name="dfdsfsdfdsfds" localSheetId="1" hidden="1">{"Offgrid",#N/A,FALSE,"OFFGRID";"Region",#N/A,FALSE,"REGION";"Offgrid -2",#N/A,FALSE,"OFFGRID";"WTP",#N/A,FALSE,"WTP";"WTP -2",#N/A,FALSE,"WTP";"Project",#N/A,FALSE,"PROJECT";"Summary -2",#N/A,FALSE,"SUMMARY"}</definedName>
    <definedName name="dfdsfsdfdsfds" localSheetId="15" hidden="1">{"Offgrid",#N/A,FALSE,"OFFGRID";"Region",#N/A,FALSE,"REGION";"Offgrid -2",#N/A,FALSE,"OFFGRID";"WTP",#N/A,FALSE,"WTP";"WTP -2",#N/A,FALSE,"WTP";"Project",#N/A,FALSE,"PROJECT";"Summary -2",#N/A,FALSE,"SUMMARY"}</definedName>
    <definedName name="dfdsfsdfdsfds" localSheetId="2" hidden="1">{"Offgrid",#N/A,FALSE,"OFFGRID";"Region",#N/A,FALSE,"REGION";"Offgrid -2",#N/A,FALSE,"OFFGRID";"WTP",#N/A,FALSE,"WTP";"WTP -2",#N/A,FALSE,"WTP";"Project",#N/A,FALSE,"PROJECT";"Summary -2",#N/A,FALSE,"SUMMARY"}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F" localSheetId="11" hidden="1">{#N/A,#N/A,TRUE,"SUM";#N/A,#N/A,TRUE,"EE";#N/A,#N/A,TRUE,"AC";#N/A,#N/A,TRUE,"SN"}</definedName>
    <definedName name="DFF" localSheetId="1" hidden="1">{#N/A,#N/A,TRUE,"SUM";#N/A,#N/A,TRUE,"EE";#N/A,#N/A,TRUE,"AC";#N/A,#N/A,TRUE,"SN"}</definedName>
    <definedName name="DFF" localSheetId="15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F" localSheetId="2" hidden="1">{#N/A,#N/A,TRUE,"SUM";#N/A,#N/A,TRUE,"EE";#N/A,#N/A,TRUE,"AC";#N/A,#N/A,TRUE,"SN"}</definedName>
    <definedName name="DFF" hidden="1">{#N/A,#N/A,TRUE,"SUM";#N/A,#N/A,TRUE,"EE";#N/A,#N/A,TRUE,"AC";#N/A,#N/A,TRUE,"SN"}</definedName>
    <definedName name="DFFDF" localSheetId="11" hidden="1">{#N/A,#N/A,FALSE,"CCTV"}</definedName>
    <definedName name="DFFDF" localSheetId="1" hidden="1">{#N/A,#N/A,FALSE,"CCTV"}</definedName>
    <definedName name="DFFDF" localSheetId="15" hidden="1">{#N/A,#N/A,FALSE,"CCTV"}</definedName>
    <definedName name="DFFDF" localSheetId="2" hidden="1">{#N/A,#N/A,FALSE,"CCTV"}</definedName>
    <definedName name="DFFDF" hidden="1">{#N/A,#N/A,FALSE,"CCTV"}</definedName>
    <definedName name="DFFF" localSheetId="11" hidden="1">{"'Sheet1'!$L$16"}</definedName>
    <definedName name="DFFF" localSheetId="1" hidden="1">{"'Sheet1'!$L$16"}</definedName>
    <definedName name="DFFF" localSheetId="15" hidden="1">{"'Sheet1'!$L$16"}</definedName>
    <definedName name="DFFF" localSheetId="2" hidden="1">{"'Sheet1'!$L$16"}</definedName>
    <definedName name="DFFF" hidden="1">{"'Sheet1'!$L$16"}</definedName>
    <definedName name="dfgadfa" localSheetId="11" hidden="1">{#N/A,#N/A,TRUE,"BT M200 da 10x20"}</definedName>
    <definedName name="dfgadfa" localSheetId="1" hidden="1">{#N/A,#N/A,TRUE,"BT M200 da 10x20"}</definedName>
    <definedName name="dfgadfa" localSheetId="15" hidden="1">{#N/A,#N/A,TRUE,"BT M200 da 10x20"}</definedName>
    <definedName name="dfgadfa" localSheetId="6" hidden="1">{#N/A,#N/A,TRUE,"BT M200 da 10x20"}</definedName>
    <definedName name="dfgadfa" localSheetId="2" hidden="1">{#N/A,#N/A,TRUE,"BT M200 da 10x20"}</definedName>
    <definedName name="dfgadfa" hidden="1">{#N/A,#N/A,TRUE,"BT M200 da 10x20"}</definedName>
    <definedName name="dfgdfg" localSheetId="7" hidden="1">#REF!</definedName>
    <definedName name="dfgdfg" hidden="1">#REF!</definedName>
    <definedName name="dfgfd" localSheetId="6" hidden="1">#REF!</definedName>
    <definedName name="dfgfd" hidden="1">#REF!</definedName>
    <definedName name="dfggfj" localSheetId="11" hidden="1">{0}</definedName>
    <definedName name="dfggfj" localSheetId="1" hidden="1">{0}</definedName>
    <definedName name="dfggfj" localSheetId="15" hidden="1">{0}</definedName>
    <definedName name="dfggfj" localSheetId="2" hidden="1">{0}</definedName>
    <definedName name="dfggfj" hidden="1">{0}</definedName>
    <definedName name="dfggg" localSheetId="11" hidden="1">{"'Sheet1'!$L$16"}</definedName>
    <definedName name="dfggg" localSheetId="1" hidden="1">{"'Sheet1'!$L$16"}</definedName>
    <definedName name="dfggg" localSheetId="15" hidden="1">{"'Sheet1'!$L$16"}</definedName>
    <definedName name="dfggg" localSheetId="2" hidden="1">{"'Sheet1'!$L$16"}</definedName>
    <definedName name="dfggg" hidden="1">{"'Sheet1'!$L$16"}</definedName>
    <definedName name="dfgsdgf" localSheetId="6" hidden="1">#REF!</definedName>
    <definedName name="dfgsdgf" hidden="1">#REF!</definedName>
    <definedName name="dfgsdsdfe" localSheetId="11" hidden="1">{"'Sheet1'!$L$16"}</definedName>
    <definedName name="dfgsdsdfe" localSheetId="1" hidden="1">{"'Sheet1'!$L$16"}</definedName>
    <definedName name="dfgsdsdfe" localSheetId="15" hidden="1">{"'Sheet1'!$L$16"}</definedName>
    <definedName name="dfgsdsdfe" localSheetId="6" hidden="1">{"'Sheet1'!$L$16"}</definedName>
    <definedName name="dfgsdsdfe" localSheetId="2" hidden="1">{"'Sheet1'!$L$16"}</definedName>
    <definedName name="dfgsdsdfe" hidden="1">{"'Sheet1'!$L$16"}</definedName>
    <definedName name="dfh" localSheetId="11" hidden="1">{"'Sheet1'!$L$16"}</definedName>
    <definedName name="dfh" localSheetId="1" hidden="1">{"'Sheet1'!$L$16"}</definedName>
    <definedName name="dfh" localSheetId="15" hidden="1">{"'Sheet1'!$L$16"}</definedName>
    <definedName name="dfh" localSheetId="2" hidden="1">{"'Sheet1'!$L$16"}</definedName>
    <definedName name="dfh" hidden="1">{"'Sheet1'!$L$16"}</definedName>
    <definedName name="dfhp" localSheetId="11" hidden="1">{"'Sheet1'!$L$16"}</definedName>
    <definedName name="dfhp" localSheetId="1" hidden="1">{"'Sheet1'!$L$16"}</definedName>
    <definedName name="dfhp" localSheetId="15" hidden="1">{"'Sheet1'!$L$16"}</definedName>
    <definedName name="dfhp" localSheetId="2" hidden="1">{"'Sheet1'!$L$16"}</definedName>
    <definedName name="dfhp" hidden="1">{"'Sheet1'!$L$16"}</definedName>
    <definedName name="dfjsdhldfgkfd" localSheetId="11" hidden="1">{"'Sheet1'!$L$16"}</definedName>
    <definedName name="dfjsdhldfgkfd" localSheetId="1" hidden="1">{"'Sheet1'!$L$16"}</definedName>
    <definedName name="dfjsdhldfgkfd" localSheetId="15" hidden="1">{"'Sheet1'!$L$16"}</definedName>
    <definedName name="dfjsdhldfgkfd" localSheetId="2" hidden="1">{"'Sheet1'!$L$16"}</definedName>
    <definedName name="dfjsdhldfgkfd" hidden="1">{"'Sheet1'!$L$16"}</definedName>
    <definedName name="đfnfndfn" localSheetId="11" hidden="1">{#N/A,#N/A,FALSE,"Chi tiÆt"}</definedName>
    <definedName name="đfnfndfn" localSheetId="1" hidden="1">{#N/A,#N/A,FALSE,"Chi tiÆt"}</definedName>
    <definedName name="đfnfndfn" localSheetId="15" hidden="1">{#N/A,#N/A,FALSE,"Chi tiÆt"}</definedName>
    <definedName name="đfnfndfn" localSheetId="2" hidden="1">{#N/A,#N/A,FALSE,"Chi tiÆt"}</definedName>
    <definedName name="đfnfndfn" hidden="1">{#N/A,#N/A,FALSE,"Chi tiÆt"}</definedName>
    <definedName name="dfs" localSheetId="11" hidden="1">{#N/A,#N/A,TRUE,"SUM";#N/A,#N/A,TRUE,"EE";#N/A,#N/A,TRUE,"AC";#N/A,#N/A,TRUE,"SN"}</definedName>
    <definedName name="dfs" localSheetId="1" hidden="1">{#N/A,#N/A,TRUE,"SUM";#N/A,#N/A,TRUE,"EE";#N/A,#N/A,TRUE,"AC";#N/A,#N/A,TRUE,"SN"}</definedName>
    <definedName name="dfs" localSheetId="15" hidden="1">{#N/A,#N/A,TRUE,"SUM";#N/A,#N/A,TRUE,"EE";#N/A,#N/A,TRUE,"AC";#N/A,#N/A,TRUE,"SN"}</definedName>
    <definedName name="dfs" localSheetId="6" hidden="1">{#N/A,#N/A,TRUE,"SUM";#N/A,#N/A,TRUE,"EE";#N/A,#N/A,TRUE,"AC";#N/A,#N/A,TRUE,"SN"}</definedName>
    <definedName name="dfs" localSheetId="2" hidden="1">{#N/A,#N/A,TRUE,"SUM";#N/A,#N/A,TRUE,"EE";#N/A,#N/A,TRUE,"AC";#N/A,#N/A,TRUE,"SN"}</definedName>
    <definedName name="dfs" hidden="1">{#N/A,#N/A,TRUE,"SUM";#N/A,#N/A,TRUE,"EE";#N/A,#N/A,TRUE,"AC";#N/A,#N/A,TRUE,"SN"}</definedName>
    <definedName name="DFSDF" localSheetId="11" hidden="1">{"'Sheet1'!$L$16"}</definedName>
    <definedName name="DFSDF" localSheetId="1" hidden="1">{"'Sheet1'!$L$16"}</definedName>
    <definedName name="DFSDF" localSheetId="15" hidden="1">{"'Sheet1'!$L$16"}</definedName>
    <definedName name="DFSDF" localSheetId="2" hidden="1">{"'Sheet1'!$L$16"}</definedName>
    <definedName name="DFSDF" hidden="1">{"'Sheet1'!$L$16"}</definedName>
    <definedName name="DFSF" localSheetId="11" hidden="1">{#N/A,#N/A,FALSE,"特殊室（ＢＱ表）"}</definedName>
    <definedName name="DFSF" localSheetId="1" hidden="1">{#N/A,#N/A,FALSE,"特殊室（ＢＱ表）"}</definedName>
    <definedName name="DFSF" localSheetId="15" hidden="1">{#N/A,#N/A,FALSE,"特殊室（ＢＱ表）"}</definedName>
    <definedName name="DFSF" localSheetId="2" hidden="1">{#N/A,#N/A,FALSE,"特殊室（ＢＱ表）"}</definedName>
    <definedName name="DFSF" hidden="1">{#N/A,#N/A,FALSE,"特殊室（ＢＱ表）"}</definedName>
    <definedName name="dfsfsd" localSheetId="11" hidden="1">{"'Sheet1'!$L$16"}</definedName>
    <definedName name="dfsfsd" localSheetId="1" hidden="1">{"'Sheet1'!$L$16"}</definedName>
    <definedName name="dfsfsd" localSheetId="15" hidden="1">{"'Sheet1'!$L$16"}</definedName>
    <definedName name="dfsfsd" localSheetId="2" hidden="1">{"'Sheet1'!$L$16"}</definedName>
    <definedName name="dfsfsd" hidden="1">{"'Sheet1'!$L$16"}</definedName>
    <definedName name="dfsgsag" localSheetId="11" hidden="1">{"'Sheet1'!$L$16"}</definedName>
    <definedName name="dfsgsag" localSheetId="1" hidden="1">{"'Sheet1'!$L$16"}</definedName>
    <definedName name="dfsgsag" localSheetId="15" hidden="1">{"'Sheet1'!$L$16"}</definedName>
    <definedName name="dfsgsag" localSheetId="2" hidden="1">{"'Sheet1'!$L$16"}</definedName>
    <definedName name="dfsgsag" hidden="1">{"'Sheet1'!$L$16"}</definedName>
    <definedName name="DFSW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d" localSheetId="11" hidden="1">{#N/A,#N/A,FALSE,"Chi tiÆt"}</definedName>
    <definedName name="dftd" localSheetId="1" hidden="1">{#N/A,#N/A,FALSE,"Chi tiÆt"}</definedName>
    <definedName name="dftd" localSheetId="15" hidden="1">{#N/A,#N/A,FALSE,"Chi tiÆt"}</definedName>
    <definedName name="dftd" localSheetId="6" hidden="1">{#N/A,#N/A,FALSE,"Chi tiÆt"}</definedName>
    <definedName name="dftd" localSheetId="2" hidden="1">{#N/A,#N/A,FALSE,"Chi tiÆt"}</definedName>
    <definedName name="dftd" hidden="1">{#N/A,#N/A,FALSE,"Chi tiÆt"}</definedName>
    <definedName name="dgctp2" localSheetId="11" hidden="1">{"'Sheet1'!$L$16"}</definedName>
    <definedName name="dgctp2" localSheetId="1" hidden="1">{"'Sheet1'!$L$16"}</definedName>
    <definedName name="dgctp2" localSheetId="15" hidden="1">{"'Sheet1'!$L$16"}</definedName>
    <definedName name="dgctp2" localSheetId="2" hidden="1">{"'Sheet1'!$L$16"}</definedName>
    <definedName name="dgctp2" hidden="1">{"'Sheet1'!$L$16"}</definedName>
    <definedName name="dgdfgdg" localSheetId="11" hidden="1">{"'Sheet1'!$L$16"}</definedName>
    <definedName name="dgdfgdg" localSheetId="1" hidden="1">{"'Sheet1'!$L$16"}</definedName>
    <definedName name="dgdfgdg" localSheetId="15" hidden="1">{"'Sheet1'!$L$16"}</definedName>
    <definedName name="dgdfgdg" localSheetId="2" hidden="1">{"'Sheet1'!$L$16"}</definedName>
    <definedName name="dgdfgdg" hidden="1">{"'Sheet1'!$L$16"}</definedName>
    <definedName name="dgf" localSheetId="11" hidden="1">{#N/A,#N/A,TRUE,"SUM";#N/A,#N/A,TRUE,"EE";#N/A,#N/A,TRUE,"AC";#N/A,#N/A,TRUE,"SN"}</definedName>
    <definedName name="dgf" localSheetId="1" hidden="1">{#N/A,#N/A,TRUE,"SUM";#N/A,#N/A,TRUE,"EE";#N/A,#N/A,TRUE,"AC";#N/A,#N/A,TRUE,"SN"}</definedName>
    <definedName name="dgf" localSheetId="15" hidden="1">{#N/A,#N/A,TRUE,"SUM";#N/A,#N/A,TRUE,"EE";#N/A,#N/A,TRUE,"AC";#N/A,#N/A,TRUE,"SN"}</definedName>
    <definedName name="dgf" localSheetId="2" hidden="1">{#N/A,#N/A,TRUE,"SUM";#N/A,#N/A,TRUE,"EE";#N/A,#N/A,TRUE,"AC";#N/A,#N/A,TRUE,"SN"}</definedName>
    <definedName name="dgf" hidden="1">{#N/A,#N/A,TRUE,"SUM";#N/A,#N/A,TRUE,"EE";#N/A,#N/A,TRUE,"AC";#N/A,#N/A,TRUE,"SN"}</definedName>
    <definedName name="DGFDG" localSheetId="11" hidden="1">{#N/A,#N/A,FALSE,"特殊室（ＢＱ表）"}</definedName>
    <definedName name="DGFDG" localSheetId="1" hidden="1">{#N/A,#N/A,FALSE,"特殊室（ＢＱ表）"}</definedName>
    <definedName name="DGFDG" localSheetId="15" hidden="1">{#N/A,#N/A,FALSE,"特殊室（ＢＱ表）"}</definedName>
    <definedName name="DGFDG" localSheetId="2" hidden="1">{#N/A,#N/A,FALSE,"特殊室（ＢＱ表）"}</definedName>
    <definedName name="DGFDG" hidden="1">{#N/A,#N/A,FALSE,"特殊室（ＢＱ表）"}</definedName>
    <definedName name="dgfdsgfd" localSheetId="11" hidden="1">{#N/A,#N/A,TRUE,"SUM";#N/A,#N/A,TRUE,"EE";#N/A,#N/A,TRUE,"AC";#N/A,#N/A,TRUE,"SN"}</definedName>
    <definedName name="dgfdsgfd" localSheetId="1" hidden="1">{#N/A,#N/A,TRUE,"SUM";#N/A,#N/A,TRUE,"EE";#N/A,#N/A,TRUE,"AC";#N/A,#N/A,TRUE,"SN"}</definedName>
    <definedName name="dgfdsgfd" localSheetId="15" hidden="1">{#N/A,#N/A,TRUE,"SUM";#N/A,#N/A,TRUE,"EE";#N/A,#N/A,TRUE,"AC";#N/A,#N/A,TRUE,"SN"}</definedName>
    <definedName name="dgfdsgfd" localSheetId="2" hidden="1">{#N/A,#N/A,TRUE,"SUM";#N/A,#N/A,TRUE,"EE";#N/A,#N/A,TRUE,"AC";#N/A,#N/A,TRUE,"SN"}</definedName>
    <definedName name="dgfdsgfd" hidden="1">{#N/A,#N/A,TRUE,"SUM";#N/A,#N/A,TRUE,"EE";#N/A,#N/A,TRUE,"AC";#N/A,#N/A,TRUE,"SN"}</definedName>
    <definedName name="dgfg" localSheetId="11" hidden="1">{"'Sheet1'!$L$16"}</definedName>
    <definedName name="dgfg" localSheetId="1" hidden="1">{"'Sheet1'!$L$16"}</definedName>
    <definedName name="dgfg" localSheetId="15" hidden="1">{"'Sheet1'!$L$16"}</definedName>
    <definedName name="dgfg" localSheetId="2" hidden="1">{"'Sheet1'!$L$16"}</definedName>
    <definedName name="dgfg" hidden="1">{"'Sheet1'!$L$16"}</definedName>
    <definedName name="dghjyuk" localSheetId="11" hidden="1">{"'Sheet1'!$L$16"}</definedName>
    <definedName name="dghjyuk" localSheetId="1" hidden="1">{"'Sheet1'!$L$16"}</definedName>
    <definedName name="dghjyuk" localSheetId="15" hidden="1">{"'Sheet1'!$L$16"}</definedName>
    <definedName name="dghjyuk" localSheetId="2" hidden="1">{"'Sheet1'!$L$16"}</definedName>
    <definedName name="dghjyuk" hidden="1">{"'Sheet1'!$L$16"}</definedName>
    <definedName name="DGKL" localSheetId="15" hidden="1">#REF!</definedName>
    <definedName name="DGKL" hidden="1">[33]BG!$A$4:$A$57</definedName>
    <definedName name="dgsgsg" localSheetId="11" hidden="1">{"'Sheet1'!$L$16"}</definedName>
    <definedName name="dgsgsg" localSheetId="1" hidden="1">{"'Sheet1'!$L$16"}</definedName>
    <definedName name="dgsgsg" localSheetId="15" hidden="1">{"'Sheet1'!$L$16"}</definedName>
    <definedName name="dgsgsg" localSheetId="2" hidden="1">{"'Sheet1'!$L$16"}</definedName>
    <definedName name="dgsgsg" hidden="1">{"'Sheet1'!$L$16"}</definedName>
    <definedName name="dgtt" localSheetId="11" hidden="1">{"'Sheet1'!$L$16"}</definedName>
    <definedName name="dgtt" localSheetId="1" hidden="1">{"'Sheet1'!$L$16"}</definedName>
    <definedName name="dgtt" localSheetId="15" hidden="1">{"'Sheet1'!$L$16"}</definedName>
    <definedName name="dgtt" localSheetId="2" hidden="1">{"'Sheet1'!$L$16"}</definedName>
    <definedName name="dgtt" hidden="1">{"'Sheet1'!$L$16"}</definedName>
    <definedName name="dhdhd" localSheetId="11" hidden="1">{"'Sheet1'!$L$16"}</definedName>
    <definedName name="dhdhd" localSheetId="1" hidden="1">{"'Sheet1'!$L$16"}</definedName>
    <definedName name="dhdhd" localSheetId="15" hidden="1">{"'Sheet1'!$L$16"}</definedName>
    <definedName name="dhdhd" localSheetId="2" hidden="1">{"'Sheet1'!$L$16"}</definedName>
    <definedName name="dhdhd" hidden="1">{"'Sheet1'!$L$16"}</definedName>
    <definedName name="dhdhdh" localSheetId="11" hidden="1">{#N/A,#N/A,TRUE,"BT M200 da 10x20"}</definedName>
    <definedName name="dhdhdh" localSheetId="1" hidden="1">{#N/A,#N/A,TRUE,"BT M200 da 10x20"}</definedName>
    <definedName name="dhdhdh" localSheetId="15" hidden="1">{#N/A,#N/A,TRUE,"BT M200 da 10x20"}</definedName>
    <definedName name="dhdhdh" localSheetId="2" hidden="1">{#N/A,#N/A,TRUE,"BT M200 da 10x20"}</definedName>
    <definedName name="dhdhdh" hidden="1">{#N/A,#N/A,TRUE,"BT M200 da 10x20"}</definedName>
    <definedName name="đhf" localSheetId="11" hidden="1">{"'Sheet1'!$L$16"}</definedName>
    <definedName name="đhf" localSheetId="1" hidden="1">{"'Sheet1'!$L$16"}</definedName>
    <definedName name="đhf" localSheetId="15" hidden="1">{"'Sheet1'!$L$16"}</definedName>
    <definedName name="đhf" localSheetId="2" hidden="1">{"'Sheet1'!$L$16"}</definedName>
    <definedName name="đhf" hidden="1">{"'Sheet1'!$L$16"}</definedName>
    <definedName name="dhfsg" localSheetId="15" hidden="1">#REF!</definedName>
    <definedName name="dhfsg" localSheetId="6" hidden="1">[5]FitOutConfCentre!#REF!</definedName>
    <definedName name="dhfsg" hidden="1">[5]FitOutConfCentre!#REF!</definedName>
    <definedName name="dhj" localSheetId="11" hidden="1">{"'용역비'!$A$4:$C$8"}</definedName>
    <definedName name="dhj" localSheetId="1" hidden="1">{"'용역비'!$A$4:$C$8"}</definedName>
    <definedName name="dhj" localSheetId="15" hidden="1">{"'용역비'!$A$4:$C$8"}</definedName>
    <definedName name="dhj" localSheetId="2" hidden="1">{"'용역비'!$A$4:$C$8"}</definedName>
    <definedName name="dhj" hidden="1">{"'용역비'!$A$4:$C$8"}</definedName>
    <definedName name="dhtdh" localSheetId="11" hidden="1">{"Offgrid",#N/A,FALSE,"OFFGRID";"Region",#N/A,FALSE,"REGION";"Offgrid -2",#N/A,FALSE,"OFFGRID";"WTP",#N/A,FALSE,"WTP";"WTP -2",#N/A,FALSE,"WTP";"Project",#N/A,FALSE,"PROJECT";"Summary -2",#N/A,FALSE,"SUMMARY"}</definedName>
    <definedName name="dhtdh" localSheetId="1" hidden="1">{"Offgrid",#N/A,FALSE,"OFFGRID";"Region",#N/A,FALSE,"REGION";"Offgrid -2",#N/A,FALSE,"OFFGRID";"WTP",#N/A,FALSE,"WTP";"WTP -2",#N/A,FALSE,"WTP";"Project",#N/A,FALSE,"PROJECT";"Summary -2",#N/A,FALSE,"SUMMARY"}</definedName>
    <definedName name="dhtdh" localSheetId="15" hidden="1">{"Offgrid",#N/A,FALSE,"OFFGRID";"Region",#N/A,FALSE,"REGION";"Offgrid -2",#N/A,FALSE,"OFFGRID";"WTP",#N/A,FALSE,"WTP";"WTP -2",#N/A,FALSE,"WTP";"Project",#N/A,FALSE,"PROJECT";"Summary -2",#N/A,FALSE,"SUMMARY"}</definedName>
    <definedName name="dhtdh" localSheetId="2" hidden="1">{"Offgrid",#N/A,FALSE,"OFFGRID";"Region",#N/A,FALSE,"REGION";"Offgrid -2",#N/A,FALSE,"OFFGRID";"WTP",#N/A,FALSE,"WTP";"WTP -2",#N/A,FALSE,"WTP";"Project",#N/A,FALSE,"PROJECT";"Summary -2",#N/A,FALSE,"SUMMARY"}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localSheetId="11" hidden="1">{"'Sheet1'!$L$16"}</definedName>
    <definedName name="dien" localSheetId="1" hidden="1">{"'Sheet1'!$L$16"}</definedName>
    <definedName name="dien" localSheetId="15" hidden="1">{"'Sheet1'!$L$16"}</definedName>
    <definedName name="dien" localSheetId="2" hidden="1">{"'Sheet1'!$L$16"}</definedName>
    <definedName name="dien" hidden="1">{"'Sheet1'!$L$16"}</definedName>
    <definedName name="dieùn" localSheetId="11" hidden="1">{"'Sheet1'!$L$16"}</definedName>
    <definedName name="dieùn" localSheetId="1" hidden="1">{"'Sheet1'!$L$16"}</definedName>
    <definedName name="dieùn" localSheetId="15" hidden="1">{"'Sheet1'!$L$16"}</definedName>
    <definedName name="dieùn" localSheetId="2" hidden="1">{"'Sheet1'!$L$16"}</definedName>
    <definedName name="dieùn" hidden="1">{"'Sheet1'!$L$16"}</definedName>
    <definedName name="Discount" localSheetId="6" hidden="1">#REF!</definedName>
    <definedName name="Discount" hidden="1">#REF!</definedName>
    <definedName name="display_area_2" localSheetId="6" hidden="1">#REF!</definedName>
    <definedName name="display_area_2" hidden="1">#REF!</definedName>
    <definedName name="dj" localSheetId="11" hidden="1">{"'Sheet1'!$L$16"}</definedName>
    <definedName name="dj" localSheetId="1" hidden="1">{"'Sheet1'!$L$16"}</definedName>
    <definedName name="dj" localSheetId="15" hidden="1">{"'Sheet1'!$L$16"}</definedName>
    <definedName name="dj" localSheetId="2" hidden="1">{"'Sheet1'!$L$16"}</definedName>
    <definedName name="dj" hidden="1">{"'Sheet1'!$L$16"}</definedName>
    <definedName name="djkfajkd" localSheetId="11" hidden="1">{"'용역비'!$A$4:$C$8"}</definedName>
    <definedName name="djkfajkd" localSheetId="1" hidden="1">{"'용역비'!$A$4:$C$8"}</definedName>
    <definedName name="djkfajkd" localSheetId="15" hidden="1">{"'용역비'!$A$4:$C$8"}</definedName>
    <definedName name="djkfajkd" localSheetId="2" hidden="1">{"'용역비'!$A$4:$C$8"}</definedName>
    <definedName name="djkfajkd" hidden="1">{"'용역비'!$A$4:$C$8"}</definedName>
    <definedName name="djkgklsdfgj" localSheetId="11" hidden="1">{"'Sheet1'!$L$16"}</definedName>
    <definedName name="djkgklsdfgj" localSheetId="1" hidden="1">{"'Sheet1'!$L$16"}</definedName>
    <definedName name="djkgklsdfgj" localSheetId="15" hidden="1">{"'Sheet1'!$L$16"}</definedName>
    <definedName name="djkgklsdfgj" localSheetId="2" hidden="1">{"'Sheet1'!$L$16"}</definedName>
    <definedName name="djkgklsdfgj" hidden="1">{"'Sheet1'!$L$16"}</definedName>
    <definedName name="dkhhgkl" localSheetId="11" hidden="1">{"'Sheet1'!$L$16"}</definedName>
    <definedName name="dkhhgkl" localSheetId="1" hidden="1">{"'Sheet1'!$L$16"}</definedName>
    <definedName name="dkhhgkl" localSheetId="15" hidden="1">{"'Sheet1'!$L$16"}</definedName>
    <definedName name="dkhhgkl" localSheetId="2" hidden="1">{"'Sheet1'!$L$16"}</definedName>
    <definedName name="dkhhgkl" hidden="1">{"'Sheet1'!$L$16"}</definedName>
    <definedName name="dldldldll" localSheetId="15" hidden="1">#REF!</definedName>
    <definedName name="dldldldll" localSheetId="6" hidden="1">[28]조명시설!#REF!</definedName>
    <definedName name="dldldldll" hidden="1">[28]조명시설!#REF!</definedName>
    <definedName name="dmxl2" localSheetId="11" hidden="1">{"'Sheet1'!$L$16"}</definedName>
    <definedName name="dmxl2" localSheetId="1" hidden="1">{"'Sheet1'!$L$16"}</definedName>
    <definedName name="dmxl2" localSheetId="15" hidden="1">{"'Sheet1'!$L$16"}</definedName>
    <definedName name="dmxl2" localSheetId="2" hidden="1">{"'Sheet1'!$L$16"}</definedName>
    <definedName name="dmxl2" hidden="1">{"'Sheet1'!$L$16"}</definedName>
    <definedName name="DN1_CT5" localSheetId="11" hidden="1">{"'Sheet1'!$L$16"}</definedName>
    <definedName name="DN1_CT5" localSheetId="1" hidden="1">{"'Sheet1'!$L$16"}</definedName>
    <definedName name="DN1_CT5" localSheetId="15" hidden="1">{"'Sheet1'!$L$16"}</definedName>
    <definedName name="DN1_CT5" localSheetId="6" hidden="1">{"'Sheet1'!$L$16"}</definedName>
    <definedName name="DN1_CT5" localSheetId="2" hidden="1">{"'Sheet1'!$L$16"}</definedName>
    <definedName name="DN1_CT5" hidden="1">{"'Sheet1'!$L$16"}</definedName>
    <definedName name="dntt10" localSheetId="11" hidden="1">{"'Sheet1'!$L$16"}</definedName>
    <definedName name="dntt10" localSheetId="1" hidden="1">{"'Sheet1'!$L$16"}</definedName>
    <definedName name="dntt10" localSheetId="15" hidden="1">{"'Sheet1'!$L$16"}</definedName>
    <definedName name="dntt10" localSheetId="2" hidden="1">{"'Sheet1'!$L$16"}</definedName>
    <definedName name="dntt10" hidden="1">{"'Sheet1'!$L$16"}</definedName>
    <definedName name="dntt9" localSheetId="11" hidden="1">{"'Sheet1'!$L$16"}</definedName>
    <definedName name="dntt9" localSheetId="1" hidden="1">{"'Sheet1'!$L$16"}</definedName>
    <definedName name="dntt9" localSheetId="15" hidden="1">{"'Sheet1'!$L$16"}</definedName>
    <definedName name="dntt9" localSheetId="2" hidden="1">{"'Sheet1'!$L$16"}</definedName>
    <definedName name="dntt9" hidden="1">{"'Sheet1'!$L$16"}</definedName>
    <definedName name="doc" localSheetId="11" hidden="1">{"'Sheet1'!$L$16"}</definedName>
    <definedName name="doc" localSheetId="1" hidden="1">{"'Sheet1'!$L$16"}</definedName>
    <definedName name="doc" localSheetId="15" hidden="1">{"'Sheet1'!$L$16"}</definedName>
    <definedName name="doc" localSheetId="2" hidden="1">{"'Sheet1'!$L$16"}</definedName>
    <definedName name="doc" hidden="1">{"'Sheet1'!$L$16"}</definedName>
    <definedName name="Doi" localSheetId="11" hidden="1">{"'Sheet1'!$L$16"}</definedName>
    <definedName name="Doi" localSheetId="1" hidden="1">{"'Sheet1'!$L$16"}</definedName>
    <definedName name="Doi" localSheetId="15" hidden="1">{"'Sheet1'!$L$16"}</definedName>
    <definedName name="Doi" localSheetId="2" hidden="1">{"'Sheet1'!$L$16"}</definedName>
    <definedName name="Doi" hidden="1">{"'Sheet1'!$L$16"}</definedName>
    <definedName name="doll" localSheetId="11" hidden="1">{"'Sheet1'!$L$16"}</definedName>
    <definedName name="doll" localSheetId="1" hidden="1">{"'Sheet1'!$L$16"}</definedName>
    <definedName name="doll" localSheetId="15" hidden="1">{"'Sheet1'!$L$16"}</definedName>
    <definedName name="doll" localSheetId="2" hidden="1">{"'Sheet1'!$L$16"}</definedName>
    <definedName name="doll" hidden="1">{"'Sheet1'!$L$16"}</definedName>
    <definedName name="Domain" localSheetId="6" hidden="1">#REF!</definedName>
    <definedName name="Domain" hidden="1">#REF!</definedName>
    <definedName name="dongianhanuoc" localSheetId="11" hidden="1">{"'Sheet1'!$L$16"}</definedName>
    <definedName name="dongianhanuoc" localSheetId="1" hidden="1">{"'Sheet1'!$L$16"}</definedName>
    <definedName name="dongianhanuoc" localSheetId="15" hidden="1">{"'Sheet1'!$L$16"}</definedName>
    <definedName name="dongianhanuoc" localSheetId="2" hidden="1">{"'Sheet1'!$L$16"}</definedName>
    <definedName name="dongianhanuoc" hidden="1">{"'Sheet1'!$L$16"}</definedName>
    <definedName name="DR" localSheetId="6" hidden="1">#REF!</definedName>
    <definedName name="DR" hidden="1">#REF!</definedName>
    <definedName name="drfgh" localSheetId="11" hidden="1">{#N/A,#N/A,FALSE,"Chi tiÆt"}</definedName>
    <definedName name="drfgh" localSheetId="1" hidden="1">{#N/A,#N/A,FALSE,"Chi tiÆt"}</definedName>
    <definedName name="drfgh" localSheetId="15" hidden="1">{#N/A,#N/A,FALSE,"Chi tiÆt"}</definedName>
    <definedName name="drfgh" localSheetId="6" hidden="1">{#N/A,#N/A,FALSE,"Chi tiÆt"}</definedName>
    <definedName name="drfgh" localSheetId="2" hidden="1">{#N/A,#N/A,FALSE,"Chi tiÆt"}</definedName>
    <definedName name="drfgh" hidden="1">{#N/A,#N/A,FALSE,"Chi tiÆt"}</definedName>
    <definedName name="dsa" localSheetId="11" hidden="1">{"'Sheet1'!$L$16"}</definedName>
    <definedName name="dsa" localSheetId="1" hidden="1">{"'Sheet1'!$L$16"}</definedName>
    <definedName name="dsa" localSheetId="15" hidden="1">{"'Sheet1'!$L$16"}</definedName>
    <definedName name="dsa" localSheetId="2" hidden="1">{"'Sheet1'!$L$16"}</definedName>
    <definedName name="dsa" hidden="1">{"'Sheet1'!$L$16"}</definedName>
    <definedName name="dsaaee" localSheetId="11" hidden="1">{"'Sheet1'!$L$16"}</definedName>
    <definedName name="dsaaee" localSheetId="1" hidden="1">{"'Sheet1'!$L$16"}</definedName>
    <definedName name="dsaaee" localSheetId="15" hidden="1">{"'Sheet1'!$L$16"}</definedName>
    <definedName name="dsaaee" localSheetId="6" hidden="1">{"'Sheet1'!$L$16"}</definedName>
    <definedName name="dsaaee" localSheetId="2" hidden="1">{"'Sheet1'!$L$16"}</definedName>
    <definedName name="dsaaee" hidden="1">{"'Sheet1'!$L$16"}</definedName>
    <definedName name="dsadsa" localSheetId="11" hidden="1">{"'Sheet1'!$L$16"}</definedName>
    <definedName name="dsadsa" localSheetId="1" hidden="1">{"'Sheet1'!$L$16"}</definedName>
    <definedName name="dsadsa" localSheetId="15" hidden="1">{"'Sheet1'!$L$16"}</definedName>
    <definedName name="dsadsa" localSheetId="2" hidden="1">{"'Sheet1'!$L$16"}</definedName>
    <definedName name="dsadsa" hidden="1">{"'Sheet1'!$L$16"}</definedName>
    <definedName name="DSDS" localSheetId="11" hidden="1">{#N/A,#N/A,FALSE,"SITE INSTALLATIONS"}</definedName>
    <definedName name="DSDS" localSheetId="1" hidden="1">{#N/A,#N/A,FALSE,"SITE INSTALLATIONS"}</definedName>
    <definedName name="DSDS" localSheetId="15" hidden="1">{#N/A,#N/A,FALSE,"SITE INSTALLATIONS"}</definedName>
    <definedName name="DSDS" localSheetId="2" hidden="1">{#N/A,#N/A,FALSE,"SITE INSTALLATIONS"}</definedName>
    <definedName name="DSDS" hidden="1">{#N/A,#N/A,FALSE,"SITE INSTALLATIONS"}</definedName>
    <definedName name="dsdsdsd" localSheetId="15" hidden="1">#REF!</definedName>
    <definedName name="dsdsdsd" localSheetId="6" hidden="1">[34]Earthwork!#REF!</definedName>
    <definedName name="dsdsdsd" hidden="1">[34]Earthwork!#REF!</definedName>
    <definedName name="DSE" localSheetId="11" hidden="1">{"'Sheet1'!$L$16"}</definedName>
    <definedName name="DSE" localSheetId="1" hidden="1">{"'Sheet1'!$L$16"}</definedName>
    <definedName name="DSE" localSheetId="15" hidden="1">{"'Sheet1'!$L$16"}</definedName>
    <definedName name="DSE" localSheetId="2" hidden="1">{"'Sheet1'!$L$16"}</definedName>
    <definedName name="DSE" hidden="1">{"'Sheet1'!$L$16"}</definedName>
    <definedName name="DSFADF" localSheetId="11" hidden="1">{#N/A,#N/A,FALSE,"特殊室（ＢＱ表）"}</definedName>
    <definedName name="DSFADF" localSheetId="1" hidden="1">{#N/A,#N/A,FALSE,"特殊室（ＢＱ表）"}</definedName>
    <definedName name="DSFADF" localSheetId="15" hidden="1">{#N/A,#N/A,FALSE,"特殊室（ＢＱ表）"}</definedName>
    <definedName name="DSFADF" localSheetId="6" hidden="1">{#N/A,#N/A,FALSE,"特殊室（ＢＱ表）"}</definedName>
    <definedName name="DSFADF" localSheetId="2" hidden="1">{#N/A,#N/A,FALSE,"特殊室（ＢＱ表）"}</definedName>
    <definedName name="DSFADF" hidden="1">{#N/A,#N/A,FALSE,"特殊室（ＢＱ表）"}</definedName>
    <definedName name="DSFDS" localSheetId="11" hidden="1">{"'Sheet1'!$L$16"}</definedName>
    <definedName name="DSFDS" localSheetId="1" hidden="1">{"'Sheet1'!$L$16"}</definedName>
    <definedName name="DSFDS" localSheetId="15" hidden="1">{"'Sheet1'!$L$16"}</definedName>
    <definedName name="DSFDS" localSheetId="6" hidden="1">{"'Sheet1'!$L$16"}</definedName>
    <definedName name="DSFDS" localSheetId="2" hidden="1">{"'Sheet1'!$L$16"}</definedName>
    <definedName name="DSFDS" hidden="1">{"'Sheet1'!$L$16"}</definedName>
    <definedName name="dsfsdf" localSheetId="11" hidden="1">{"'Sheet1'!$L$16"}</definedName>
    <definedName name="dsfsdf" localSheetId="1" hidden="1">{"'Sheet1'!$L$16"}</definedName>
    <definedName name="dsfsdf" localSheetId="15" hidden="1">{"'Sheet1'!$L$16"}</definedName>
    <definedName name="dsfsdf" localSheetId="2" hidden="1">{"'Sheet1'!$L$16"}</definedName>
    <definedName name="dsfsdf" hidden="1">{"'Sheet1'!$L$16"}</definedName>
    <definedName name="dsfvs" localSheetId="6" hidden="1">#REF!</definedName>
    <definedName name="dsfvs" hidden="1">#REF!</definedName>
    <definedName name="dsgfvda" localSheetId="11" hidden="1">{#N/A,#N/A,TRUE,"SUM";#N/A,#N/A,TRUE,"EE";#N/A,#N/A,TRUE,"AC";#N/A,#N/A,TRUE,"SN"}</definedName>
    <definedName name="dsgfvda" localSheetId="1" hidden="1">{#N/A,#N/A,TRUE,"SUM";#N/A,#N/A,TRUE,"EE";#N/A,#N/A,TRUE,"AC";#N/A,#N/A,TRUE,"SN"}</definedName>
    <definedName name="dsgfvda" localSheetId="15" hidden="1">{#N/A,#N/A,TRUE,"SUM";#N/A,#N/A,TRUE,"EE";#N/A,#N/A,TRUE,"AC";#N/A,#N/A,TRUE,"SN"}</definedName>
    <definedName name="dsgfvda" localSheetId="2" hidden="1">{#N/A,#N/A,TRUE,"SUM";#N/A,#N/A,TRUE,"EE";#N/A,#N/A,TRUE,"AC";#N/A,#N/A,TRUE,"SN"}</definedName>
    <definedName name="dsgfvda" hidden="1">{#N/A,#N/A,TRUE,"SUM";#N/A,#N/A,TRUE,"EE";#N/A,#N/A,TRUE,"AC";#N/A,#N/A,TRUE,"SN"}</definedName>
    <definedName name="dsgsdfgdfshfgh" localSheetId="11" hidden="1">{"'Sheet1'!$L$16"}</definedName>
    <definedName name="dsgsdfgdfshfgh" localSheetId="1" hidden="1">{"'Sheet1'!$L$16"}</definedName>
    <definedName name="dsgsdfgdfshfgh" localSheetId="15" hidden="1">{"'Sheet1'!$L$16"}</definedName>
    <definedName name="dsgsdfgdfshfgh" localSheetId="2" hidden="1">{"'Sheet1'!$L$16"}</definedName>
    <definedName name="dsgsdfgdfshfgh" hidden="1">{"'Sheet1'!$L$16"}</definedName>
    <definedName name="dsgsdg" localSheetId="11" hidden="1">{"'Sheet1'!$L$16"}</definedName>
    <definedName name="dsgsdg" localSheetId="1" hidden="1">{"'Sheet1'!$L$16"}</definedName>
    <definedName name="dsgsdg" localSheetId="15" hidden="1">{"'Sheet1'!$L$16"}</definedName>
    <definedName name="dsgsdg" localSheetId="2" hidden="1">{"'Sheet1'!$L$16"}</definedName>
    <definedName name="dsgsdg" hidden="1">{"'Sheet1'!$L$16"}</definedName>
    <definedName name="dsgsw.sgrs.grsg_.sg" localSheetId="11" hidden="1">{#N/A,#N/A,FALSE,"Chi tiÆt"}</definedName>
    <definedName name="dsgsw.sgrs.grsg_.sg" localSheetId="1" hidden="1">{#N/A,#N/A,FALSE,"Chi tiÆt"}</definedName>
    <definedName name="dsgsw.sgrs.grsg_.sg" localSheetId="15" hidden="1">{#N/A,#N/A,FALSE,"Chi tiÆt"}</definedName>
    <definedName name="dsgsw.sgrs.grsg_.sg" localSheetId="2" hidden="1">{#N/A,#N/A,FALSE,"Chi tiÆt"}</definedName>
    <definedName name="dsgsw.sgrs.grsg_.sg" hidden="1">{#N/A,#N/A,FALSE,"Chi tiÆt"}</definedName>
    <definedName name="dsgvdsgs" localSheetId="11" hidden="1">{#N/A,#N/A,TRUE,"SUM";#N/A,#N/A,TRUE,"EE";#N/A,#N/A,TRUE,"AC";#N/A,#N/A,TRUE,"SN"}</definedName>
    <definedName name="dsgvdsgs" localSheetId="1" hidden="1">{#N/A,#N/A,TRUE,"SUM";#N/A,#N/A,TRUE,"EE";#N/A,#N/A,TRUE,"AC";#N/A,#N/A,TRUE,"SN"}</definedName>
    <definedName name="dsgvdsgs" localSheetId="15" hidden="1">{#N/A,#N/A,TRUE,"SUM";#N/A,#N/A,TRUE,"EE";#N/A,#N/A,TRUE,"AC";#N/A,#N/A,TRUE,"SN"}</definedName>
    <definedName name="dsgvdsgs" localSheetId="2" hidden="1">{#N/A,#N/A,TRUE,"SUM";#N/A,#N/A,TRUE,"EE";#N/A,#N/A,TRUE,"AC";#N/A,#N/A,TRUE,"SN"}</definedName>
    <definedName name="dsgvdsgs" hidden="1">{#N/A,#N/A,TRUE,"SUM";#N/A,#N/A,TRUE,"EE";#N/A,#N/A,TRUE,"AC";#N/A,#N/A,TRUE,"SN"}</definedName>
    <definedName name="đsjiybùghhd" localSheetId="11" hidden="1">{"'Sheet1'!$L$16"}</definedName>
    <definedName name="đsjiybùghhd" localSheetId="1" hidden="1">{"'Sheet1'!$L$16"}</definedName>
    <definedName name="đsjiybùghhd" localSheetId="15" hidden="1">{"'Sheet1'!$L$16"}</definedName>
    <definedName name="đsjiybùghhd" localSheetId="2" hidden="1">{"'Sheet1'!$L$16"}</definedName>
    <definedName name="đsjiybùghhd" hidden="1">{"'Sheet1'!$L$16"}</definedName>
    <definedName name="DSJKLDE" localSheetId="11" hidden="1">{#N/A,#N/A,TRUE,"SUM";#N/A,#N/A,TRUE,"EE";#N/A,#N/A,TRUE,"AC";#N/A,#N/A,TRUE,"SN"}</definedName>
    <definedName name="DSJKLDE" localSheetId="1" hidden="1">{#N/A,#N/A,TRUE,"SUM";#N/A,#N/A,TRUE,"EE";#N/A,#N/A,TRUE,"AC";#N/A,#N/A,TRUE,"SN"}</definedName>
    <definedName name="DSJKLDE" localSheetId="15" hidden="1">{#N/A,#N/A,TRUE,"SUM";#N/A,#N/A,TRUE,"EE";#N/A,#N/A,TRUE,"AC";#N/A,#N/A,TRUE,"SN"}</definedName>
    <definedName name="DSJKLDE" localSheetId="6" hidden="1">{#N/A,#N/A,TRUE,"SUM";#N/A,#N/A,TRUE,"EE";#N/A,#N/A,TRUE,"AC";#N/A,#N/A,TRUE,"SN"}</definedName>
    <definedName name="DSJKLDE" localSheetId="2" hidden="1">{#N/A,#N/A,TRUE,"SUM";#N/A,#N/A,TRUE,"EE";#N/A,#N/A,TRUE,"AC";#N/A,#N/A,TRUE,"SN"}</definedName>
    <definedName name="DSJKLDE" hidden="1">{#N/A,#N/A,TRUE,"SUM";#N/A,#N/A,TRUE,"EE";#N/A,#N/A,TRUE,"AC";#N/A,#N/A,TRUE,"SN"}</definedName>
    <definedName name="dss" localSheetId="7" hidden="1">#REF!</definedName>
    <definedName name="dss" hidden="1">#REF!</definedName>
    <definedName name="dssad" localSheetId="11" hidden="1">{"'Sheet1'!$L$16"}</definedName>
    <definedName name="dssad" localSheetId="1" hidden="1">{"'Sheet1'!$L$16"}</definedName>
    <definedName name="dssad" localSheetId="15" hidden="1">{"'Sheet1'!$L$16"}</definedName>
    <definedName name="dssad" localSheetId="2" hidden="1">{"'Sheet1'!$L$16"}</definedName>
    <definedName name="dssad" hidden="1">{"'Sheet1'!$L$16"}</definedName>
    <definedName name="dtctnd" localSheetId="11" hidden="1">{"'Sheet1'!$L$16"}</definedName>
    <definedName name="dtctnd" localSheetId="1" hidden="1">{"'Sheet1'!$L$16"}</definedName>
    <definedName name="dtctnd" localSheetId="15" hidden="1">{"'Sheet1'!$L$16"}</definedName>
    <definedName name="dtctnd" localSheetId="2" hidden="1">{"'Sheet1'!$L$16"}</definedName>
    <definedName name="dtctnd" hidden="1">{"'Sheet1'!$L$16"}</definedName>
    <definedName name="dthft" localSheetId="11" hidden="1">{"'Sheet1'!$L$16"}</definedName>
    <definedName name="dthft" localSheetId="1" hidden="1">{"'Sheet1'!$L$16"}</definedName>
    <definedName name="dthft" localSheetId="15" hidden="1">{"'Sheet1'!$L$16"}</definedName>
    <definedName name="dthft" localSheetId="2" hidden="1">{"'Sheet1'!$L$16"}</definedName>
    <definedName name="dthft" hidden="1">{"'Sheet1'!$L$16"}</definedName>
    <definedName name="DTKT3" localSheetId="11" hidden="1">{"'Sheet1'!$L$16"}</definedName>
    <definedName name="DTKT3" localSheetId="1" hidden="1">{"'Sheet1'!$L$16"}</definedName>
    <definedName name="DTKT3" localSheetId="15" hidden="1">{"'Sheet1'!$L$16"}</definedName>
    <definedName name="DTKT3" localSheetId="2" hidden="1">{"'Sheet1'!$L$16"}</definedName>
    <definedName name="DTKT3" hidden="1">{"'Sheet1'!$L$16"}</definedName>
    <definedName name="DTMG_vumua" localSheetId="11" hidden="1">{#N/A,#N/A,FALSE,"Chi tiÆt"}</definedName>
    <definedName name="DTMG_vumua" localSheetId="1" hidden="1">{#N/A,#N/A,FALSE,"Chi tiÆt"}</definedName>
    <definedName name="DTMG_vumua" localSheetId="15" hidden="1">{#N/A,#N/A,FALSE,"Chi tiÆt"}</definedName>
    <definedName name="DTMG_vumua" localSheetId="2" hidden="1">{#N/A,#N/A,FALSE,"Chi tiÆt"}</definedName>
    <definedName name="DTMG_vumua" hidden="1">{#N/A,#N/A,FALSE,"Chi tiÆt"}</definedName>
    <definedName name="DTTK" localSheetId="11" hidden="1">{"'Sheet1'!$L$16"}</definedName>
    <definedName name="DTTK" localSheetId="1" hidden="1">{"'Sheet1'!$L$16"}</definedName>
    <definedName name="DTTK" localSheetId="15" hidden="1">{"'Sheet1'!$L$16"}</definedName>
    <definedName name="DTTK" localSheetId="2" hidden="1">{"'Sheet1'!$L$16"}</definedName>
    <definedName name="DTTK" hidden="1">{"'Sheet1'!$L$16"}</definedName>
    <definedName name="dư" localSheetId="6" hidden="1">#REF!</definedName>
    <definedName name="dư" hidden="1">#REF!</definedName>
    <definedName name="duc" localSheetId="11" hidden="1">{"'Sheet1'!$L$16"}</definedName>
    <definedName name="duc" localSheetId="1" hidden="1">{"'Sheet1'!$L$16"}</definedName>
    <definedName name="duc" localSheetId="15" hidden="1">{"'Sheet1'!$L$16"}</definedName>
    <definedName name="duc" localSheetId="6" hidden="1">{"'Sheet1'!$L$16"}</definedName>
    <definedName name="duc" localSheetId="2" hidden="1">{"'Sheet1'!$L$16"}</definedName>
    <definedName name="duc" hidden="1">{"'Sheet1'!$L$16"}</definedName>
    <definedName name="DucO" localSheetId="11" hidden="1">{"'Sheet1'!$L$16"}</definedName>
    <definedName name="DucO" localSheetId="1" hidden="1">{"'Sheet1'!$L$16"}</definedName>
    <definedName name="DucO" localSheetId="15" hidden="1">{"'Sheet1'!$L$16"}</definedName>
    <definedName name="DucO" localSheetId="6" hidden="1">{"'Sheet1'!$L$16"}</definedName>
    <definedName name="DucO" localSheetId="2" hidden="1">{"'Sheet1'!$L$16"}</definedName>
    <definedName name="DucO" hidden="1">{"'Sheet1'!$L$16"}</definedName>
    <definedName name="dumbwaiter" localSheetId="11" hidden="1">{#N/A,#N/A,FALSE,"Sheet1";#N/A,#N/A,FALSE,"Sheet3";#N/A,#N/A,FALSE,"Sheet5"}</definedName>
    <definedName name="dumbwaiter" localSheetId="1" hidden="1">{#N/A,#N/A,FALSE,"Sheet1";#N/A,#N/A,FALSE,"Sheet3";#N/A,#N/A,FALSE,"Sheet5"}</definedName>
    <definedName name="dumbwaiter" localSheetId="15" hidden="1">{#N/A,#N/A,FALSE,"Sheet1";#N/A,#N/A,FALSE,"Sheet3";#N/A,#N/A,FALSE,"Sheet5"}</definedName>
    <definedName name="dumbwaiter" localSheetId="2" hidden="1">{#N/A,#N/A,FALSE,"Sheet1";#N/A,#N/A,FALSE,"Sheet3";#N/A,#N/A,FALSE,"Sheet5"}</definedName>
    <definedName name="dumbwaiter" hidden="1">{#N/A,#N/A,FALSE,"Sheet1";#N/A,#N/A,FALSE,"Sheet3";#N/A,#N/A,FALSE,"Sheet5"}</definedName>
    <definedName name="DUNG" localSheetId="11" hidden="1">{"'Sheet1'!$L$16"}</definedName>
    <definedName name="DUNG" localSheetId="1" hidden="1">{"'Sheet1'!$L$16"}</definedName>
    <definedName name="DUNG" localSheetId="15" hidden="1">{"'Sheet1'!$L$16"}</definedName>
    <definedName name="DUNG" localSheetId="2" hidden="1">{"'Sheet1'!$L$16"}</definedName>
    <definedName name="DUNG" hidden="1">{"'Sheet1'!$L$16"}</definedName>
    <definedName name="Duongnaco" localSheetId="11" hidden="1">{"'Sheet1'!$L$16"}</definedName>
    <definedName name="Duongnaco" localSheetId="1" hidden="1">{"'Sheet1'!$L$16"}</definedName>
    <definedName name="Duongnaco" localSheetId="15" hidden="1">{"'Sheet1'!$L$16"}</definedName>
    <definedName name="Duongnaco" localSheetId="2" hidden="1">{"'Sheet1'!$L$16"}</definedName>
    <definedName name="Duongnaco" hidden="1">{"'Sheet1'!$L$16"}</definedName>
    <definedName name="dutoanbenuoc" localSheetId="11" hidden="1">{"'Sheet1'!$L$16"}</definedName>
    <definedName name="dutoanbenuoc" localSheetId="1" hidden="1">{"'Sheet1'!$L$16"}</definedName>
    <definedName name="dutoanbenuoc" localSheetId="15" hidden="1">{"'Sheet1'!$L$16"}</definedName>
    <definedName name="dutoanbenuoc" localSheetId="2" hidden="1">{"'Sheet1'!$L$16"}</definedName>
    <definedName name="dutoanbenuoc" hidden="1">{"'Sheet1'!$L$16"}</definedName>
    <definedName name="dutruchiphi" localSheetId="11" hidden="1">{"NGUYEN QUI THIEP - Personal View",#N/A,FALSE,"XDCB.HT.FUR."}</definedName>
    <definedName name="dutruchiphi" localSheetId="1" hidden="1">{"NGUYEN QUI THIEP - Personal View",#N/A,FALSE,"XDCB.HT.FUR."}</definedName>
    <definedName name="dutruchiphi" localSheetId="15" hidden="1">{"NGUYEN QUI THIEP - Personal View",#N/A,FALSE,"XDCB.HT.FUR."}</definedName>
    <definedName name="dutruchiphi" localSheetId="6" hidden="1">{"NGUYEN QUI THIEP - Personal View",#N/A,FALSE,"XDCB.HT.FUR."}</definedName>
    <definedName name="dutruchiphi" localSheetId="2" hidden="1">{"NGUYEN QUI THIEP - Personal View",#N/A,FALSE,"XDCB.HT.FUR."}</definedName>
    <definedName name="dutruchiphi" hidden="1">{"NGUYEN QUI THIEP - Personal View",#N/A,FALSE,"XDCB.HT.FUR."}</definedName>
    <definedName name="duy" localSheetId="11" hidden="1">{"'Sheet1'!$L$16"}</definedName>
    <definedName name="duy" localSheetId="1" hidden="1">{"'Sheet1'!$L$16"}</definedName>
    <definedName name="duy" localSheetId="15" hidden="1">{"'Sheet1'!$L$16"}</definedName>
    <definedName name="duy" localSheetId="2" hidden="1">{"'Sheet1'!$L$16"}</definedName>
    <definedName name="duy" hidden="1">{"'Sheet1'!$L$16"}</definedName>
    <definedName name="DWPRICE" localSheetId="15" hidden="1">#REF!</definedName>
    <definedName name="DWPRICE" localSheetId="6" hidden="1">[35]Quantity!#REF!</definedName>
    <definedName name="DWPRICE" hidden="1">[36]Quantity!#REF!</definedName>
    <definedName name="ê" localSheetId="11" hidden="1">{"'Sheet1'!$L$16"}</definedName>
    <definedName name="ê" localSheetId="1" hidden="1">{"'Sheet1'!$L$16"}</definedName>
    <definedName name="ê" localSheetId="15" hidden="1">{"'Sheet1'!$L$16"}</definedName>
    <definedName name="ê" localSheetId="2" hidden="1">{"'Sheet1'!$L$16"}</definedName>
    <definedName name="ê" hidden="1">{"'Sheet1'!$L$16"}</definedName>
    <definedName name="E2.1" localSheetId="15" hidden="1">#REF!</definedName>
    <definedName name="E2.1" localSheetId="6" hidden="1">'[8]입찰내역 발주처 양식'!#REF!</definedName>
    <definedName name="E2.1" hidden="1">'[8]입찰내역 발주처 양식'!#REF!</definedName>
    <definedName name="EASDS" localSheetId="1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SDS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SDS" localSheetId="15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SDS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EAWF" localSheetId="6" hidden="1">#REF!</definedName>
    <definedName name="EAWF" hidden="1">#REF!</definedName>
    <definedName name="ẻcedcexe" localSheetId="6" hidden="1">#REF!</definedName>
    <definedName name="ẻcedcexe" hidden="1">#REF!</definedName>
    <definedName name="ecrfrtrgc" localSheetId="6" hidden="1">#REF!</definedName>
    <definedName name="ecrfrtrgc" hidden="1">#REF!</definedName>
    <definedName name="ED" localSheetId="11" hidden="1">{#N/A,#N/A,FALSE,"CCTV"}</definedName>
    <definedName name="ED" localSheetId="1" hidden="1">{#N/A,#N/A,FALSE,"CCTV"}</definedName>
    <definedName name="ED" localSheetId="15" hidden="1">{#N/A,#N/A,FALSE,"CCTV"}</definedName>
    <definedName name="ED" localSheetId="6" hidden="1">{#N/A,#N/A,FALSE,"CCTV"}</definedName>
    <definedName name="ED" localSheetId="2" hidden="1">{#N/A,#N/A,FALSE,"CCTV"}</definedName>
    <definedName name="ED" hidden="1">{#N/A,#N/A,FALSE,"CCTV"}</definedName>
    <definedName name="edd" localSheetId="11" hidden="1">{"'Sheet1'!$L$16"}</definedName>
    <definedName name="edd" localSheetId="1" hidden="1">{"'Sheet1'!$L$16"}</definedName>
    <definedName name="edd" localSheetId="15" hidden="1">{"'Sheet1'!$L$16"}</definedName>
    <definedName name="edd" localSheetId="2" hidden="1">{"'Sheet1'!$L$16"}</definedName>
    <definedName name="edd" hidden="1">{"'Sheet1'!$L$16"}</definedName>
    <definedName name="EE" localSheetId="11" hidden="1">{"'장비'!$A$3:$M$12"}</definedName>
    <definedName name="EE" localSheetId="1" hidden="1">{"'장비'!$A$3:$M$12"}</definedName>
    <definedName name="EE" localSheetId="15" hidden="1">{"'장비'!$A$3:$M$12"}</definedName>
    <definedName name="EE" localSheetId="2" hidden="1">{"'장비'!$A$3:$M$12"}</definedName>
    <definedName name="EE" hidden="1">{"'장비'!$A$3:$M$12"}</definedName>
    <definedName name="eeeee" localSheetId="11" hidden="1">{#N/A,#N/A,TRUE,"SUM";#N/A,#N/A,TRUE,"EE";#N/A,#N/A,TRUE,"AC";#N/A,#N/A,TRUE,"SN"}</definedName>
    <definedName name="eeeee" localSheetId="1" hidden="1">{#N/A,#N/A,TRUE,"SUM";#N/A,#N/A,TRUE,"EE";#N/A,#N/A,TRUE,"AC";#N/A,#N/A,TRUE,"SN"}</definedName>
    <definedName name="eeeee" localSheetId="15" hidden="1">{#N/A,#N/A,TRUE,"SUM";#N/A,#N/A,TRUE,"EE";#N/A,#N/A,TRUE,"AC";#N/A,#N/A,TRUE,"SN"}</definedName>
    <definedName name="eeeee" localSheetId="6" hidden="1">{#N/A,#N/A,TRUE,"SUM";#N/A,#N/A,TRUE,"EE";#N/A,#N/A,TRUE,"AC";#N/A,#N/A,TRUE,"SN"}</definedName>
    <definedName name="eeeee" localSheetId="2" hidden="1">{#N/A,#N/A,TRUE,"SUM";#N/A,#N/A,TRUE,"EE";#N/A,#N/A,TRUE,"AC";#N/A,#N/A,TRUE,"SN"}</definedName>
    <definedName name="eeeee" hidden="1">{#N/A,#N/A,TRUE,"SUM";#N/A,#N/A,TRUE,"EE";#N/A,#N/A,TRUE,"AC";#N/A,#N/A,TRUE,"SN"}</definedName>
    <definedName name="eeeeeeeeeee" localSheetId="15" hidden="1">#REF!</definedName>
    <definedName name="eeeeeeeeeee" localSheetId="6" hidden="1">[3]Earthwork!#REF!</definedName>
    <definedName name="eeeeeeeeeee" hidden="1">[3]Earthwork!#REF!</definedName>
    <definedName name="EEEEEEEEEEEEEEEEEE" localSheetId="11" hidden="1">{#N/A,#N/A,FALSE,"CCTV"}</definedName>
    <definedName name="EEEEEEEEEEEEEEEEEE" localSheetId="1" hidden="1">{#N/A,#N/A,FALSE,"CCTV"}</definedName>
    <definedName name="EEEEEEEEEEEEEEEEEE" localSheetId="15" hidden="1">{#N/A,#N/A,FALSE,"CCTV"}</definedName>
    <definedName name="EEEEEEEEEEEEEEEEEE" localSheetId="2" hidden="1">{#N/A,#N/A,FALSE,"CCTV"}</definedName>
    <definedName name="EEEEEEEEEEEEEEEEEE" hidden="1">{#N/A,#N/A,FALSE,"CCTV"}</definedName>
    <definedName name="eef" localSheetId="11" hidden="1">{"'Sheet1'!$L$16"}</definedName>
    <definedName name="eef" localSheetId="1" hidden="1">{"'Sheet1'!$L$16"}</definedName>
    <definedName name="eef" localSheetId="15" hidden="1">{"'Sheet1'!$L$16"}</definedName>
    <definedName name="eef" localSheetId="2" hidden="1">{"'Sheet1'!$L$16"}</definedName>
    <definedName name="eef" hidden="1">{"'Sheet1'!$L$16"}</definedName>
    <definedName name="EEFEWA" localSheetId="6" hidden="1">#REF!</definedName>
    <definedName name="EEFEWA" hidden="1">#REF!</definedName>
    <definedName name="eerefdg" localSheetId="11" hidden="1">{#N/A,#N/A,FALSE,"CCTV"}</definedName>
    <definedName name="eerefdg" localSheetId="1" hidden="1">{#N/A,#N/A,FALSE,"CCTV"}</definedName>
    <definedName name="eerefdg" localSheetId="15" hidden="1">{#N/A,#N/A,FALSE,"CCTV"}</definedName>
    <definedName name="eerefdg" localSheetId="6" hidden="1">{#N/A,#N/A,FALSE,"CCTV"}</definedName>
    <definedName name="eerefdg" localSheetId="2" hidden="1">{#N/A,#N/A,FALSE,"CCTV"}</definedName>
    <definedName name="eerefdg" hidden="1">{#N/A,#N/A,FALSE,"CCTV"}</definedName>
    <definedName name="EFWTR" localSheetId="6" hidden="1">#REF!</definedName>
    <definedName name="EFWTR" hidden="1">#REF!</definedName>
    <definedName name="EGE" localSheetId="11" hidden="1">{"'용역비'!$A$4:$C$8"}</definedName>
    <definedName name="EGE" localSheetId="1" hidden="1">{"'용역비'!$A$4:$C$8"}</definedName>
    <definedName name="EGE" localSheetId="15" hidden="1">{"'용역비'!$A$4:$C$8"}</definedName>
    <definedName name="EGE" localSheetId="2" hidden="1">{"'용역비'!$A$4:$C$8"}</definedName>
    <definedName name="EGE" hidden="1">{"'용역비'!$A$4:$C$8"}</definedName>
    <definedName name="ẻger" localSheetId="11" hidden="1">{#N/A,#N/A,TRUE,"BT M200 da 10x20"}</definedName>
    <definedName name="ẻger" localSheetId="1" hidden="1">{#N/A,#N/A,TRUE,"BT M200 da 10x20"}</definedName>
    <definedName name="ẻger" localSheetId="15" hidden="1">{#N/A,#N/A,TRUE,"BT M200 da 10x20"}</definedName>
    <definedName name="ẻger" localSheetId="6" hidden="1">{#N/A,#N/A,TRUE,"BT M200 da 10x20"}</definedName>
    <definedName name="ẻger" localSheetId="2" hidden="1">{#N/A,#N/A,TRUE,"BT M200 da 10x20"}</definedName>
    <definedName name="ẻger" hidden="1">{#N/A,#N/A,TRUE,"BT M200 da 10x20"}</definedName>
    <definedName name="ẺGFASFHTUY587" localSheetId="6" hidden="1">#REF!</definedName>
    <definedName name="ẺGFASFHTUY587" hidden="1">#REF!</definedName>
    <definedName name="egw" localSheetId="11" hidden="1">{"Offgrid",#N/A,FALSE,"OFFGRID";"Region",#N/A,FALSE,"REGION";"Offgrid -2",#N/A,FALSE,"OFFGRID";"WTP",#N/A,FALSE,"WTP";"WTP -2",#N/A,FALSE,"WTP";"Project",#N/A,FALSE,"PROJECT";"Summary -2",#N/A,FALSE,"SUMMARY"}</definedName>
    <definedName name="egw" localSheetId="1" hidden="1">{"Offgrid",#N/A,FALSE,"OFFGRID";"Region",#N/A,FALSE,"REGION";"Offgrid -2",#N/A,FALSE,"OFFGRID";"WTP",#N/A,FALSE,"WTP";"WTP -2",#N/A,FALSE,"WTP";"Project",#N/A,FALSE,"PROJECT";"Summary -2",#N/A,FALSE,"SUMMARY"}</definedName>
    <definedName name="egw" localSheetId="15" hidden="1">{"Offgrid",#N/A,FALSE,"OFFGRID";"Region",#N/A,FALSE,"REGION";"Offgrid -2",#N/A,FALSE,"OFFGRID";"WTP",#N/A,FALSE,"WTP";"WTP -2",#N/A,FALSE,"WTP";"Project",#N/A,FALSE,"PROJECT";"Summary -2",#N/A,FALSE,"SUMMARY"}</definedName>
    <definedName name="egw" localSheetId="2" hidden="1">{"Offgrid",#N/A,FALSE,"OFFGRID";"Region",#N/A,FALSE,"REGION";"Offgrid -2",#N/A,FALSE,"OFFGRID";"WTP",#N/A,FALSE,"WTP";"WTP -2",#N/A,FALSE,"WTP";"Project",#N/A,FALSE,"PROJECT";"Summary -2",#N/A,FALSE,"SUMMARY"}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localSheetId="11" hidden="1">{"'Sheet1'!$L$16"}</definedName>
    <definedName name="ẻgwe" localSheetId="1" hidden="1">{"'Sheet1'!$L$16"}</definedName>
    <definedName name="ẻgwe" localSheetId="15" hidden="1">{"'Sheet1'!$L$16"}</definedName>
    <definedName name="ẻgwe" localSheetId="6" hidden="1">{"'Sheet1'!$L$16"}</definedName>
    <definedName name="ẻgwe" localSheetId="2" hidden="1">{"'Sheet1'!$L$16"}</definedName>
    <definedName name="ẻgwe" hidden="1">{"'Sheet1'!$L$16"}</definedName>
    <definedName name="ẻgwrq" localSheetId="6" hidden="1">#REF!</definedName>
    <definedName name="ẻgwrq" hidden="1">#REF!</definedName>
    <definedName name="eheh" localSheetId="11" hidden="1">{"Offgrid",#N/A,FALSE,"OFFGRID";"Region",#N/A,FALSE,"REGION";"Offgrid -2",#N/A,FALSE,"OFFGRID";"WTP",#N/A,FALSE,"WTP";"WTP -2",#N/A,FALSE,"WTP";"Project",#N/A,FALSE,"PROJECT";"Summary -2",#N/A,FALSE,"SUMMARY"}</definedName>
    <definedName name="eheh" localSheetId="1" hidden="1">{"Offgrid",#N/A,FALSE,"OFFGRID";"Region",#N/A,FALSE,"REGION";"Offgrid -2",#N/A,FALSE,"OFFGRID";"WTP",#N/A,FALSE,"WTP";"WTP -2",#N/A,FALSE,"WTP";"Project",#N/A,FALSE,"PROJECT";"Summary -2",#N/A,FALSE,"SUMMARY"}</definedName>
    <definedName name="eheh" localSheetId="15" hidden="1">{"Offgrid",#N/A,FALSE,"OFFGRID";"Region",#N/A,FALSE,"REGION";"Offgrid -2",#N/A,FALSE,"OFFGRID";"WTP",#N/A,FALSE,"WTP";"WTP -2",#N/A,FALSE,"WTP";"Project",#N/A,FALSE,"PROJECT";"Summary -2",#N/A,FALSE,"SUMMARY"}</definedName>
    <definedName name="eheh" localSheetId="2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localSheetId="11" hidden="1">{"'Sheet1'!$L$16"}</definedName>
    <definedName name="eïhd" localSheetId="1" hidden="1">{"'Sheet1'!$L$16"}</definedName>
    <definedName name="eïhd" localSheetId="15" hidden="1">{"'Sheet1'!$L$16"}</definedName>
    <definedName name="eïhd" localSheetId="2" hidden="1">{"'Sheet1'!$L$16"}</definedName>
    <definedName name="eïhd" hidden="1">{"'Sheet1'!$L$16"}</definedName>
    <definedName name="ej" localSheetId="11" hidden="1">{"'용역비'!$A$4:$C$8"}</definedName>
    <definedName name="ej" localSheetId="1" hidden="1">{"'용역비'!$A$4:$C$8"}</definedName>
    <definedName name="ej" localSheetId="15" hidden="1">{"'용역비'!$A$4:$C$8"}</definedName>
    <definedName name="ej" localSheetId="2" hidden="1">{"'용역비'!$A$4:$C$8"}</definedName>
    <definedName name="ej" hidden="1">{"'용역비'!$A$4:$C$8"}</definedName>
    <definedName name="EK" localSheetId="6" hidden="1">#REF!</definedName>
    <definedName name="EK" hidden="1">#REF!</definedName>
    <definedName name="ElectricWork" localSheetId="6" hidden="1">#REF!</definedName>
    <definedName name="ElectricWork" hidden="1">#REF!</definedName>
    <definedName name="ELLEN1" localSheetId="11" hidden="1">{#N/A,#N/A,FALSE,"CCTV"}</definedName>
    <definedName name="ELLEN1" localSheetId="1" hidden="1">{#N/A,#N/A,FALSE,"CCTV"}</definedName>
    <definedName name="ELLEN1" localSheetId="15" hidden="1">{#N/A,#N/A,FALSE,"CCTV"}</definedName>
    <definedName name="ELLEN1" localSheetId="6" hidden="1">{#N/A,#N/A,FALSE,"CCTV"}</definedName>
    <definedName name="ELLEN1" localSheetId="2" hidden="1">{#N/A,#N/A,FALSE,"CCTV"}</definedName>
    <definedName name="ELLEN1" hidden="1">{#N/A,#N/A,FALSE,"CCTV"}</definedName>
    <definedName name="ELLEN10" localSheetId="11" hidden="1">{#N/A,#N/A,FALSE,"CCTV"}</definedName>
    <definedName name="ELLEN10" localSheetId="1" hidden="1">{#N/A,#N/A,FALSE,"CCTV"}</definedName>
    <definedName name="ELLEN10" localSheetId="15" hidden="1">{#N/A,#N/A,FALSE,"CCTV"}</definedName>
    <definedName name="ELLEN10" localSheetId="6" hidden="1">{#N/A,#N/A,FALSE,"CCTV"}</definedName>
    <definedName name="ELLEN10" localSheetId="2" hidden="1">{#N/A,#N/A,FALSE,"CCTV"}</definedName>
    <definedName name="ELLEN10" hidden="1">{#N/A,#N/A,FALSE,"CCTV"}</definedName>
    <definedName name="ELLEN11" localSheetId="11" hidden="1">{#N/A,#N/A,FALSE,"CCTV"}</definedName>
    <definedName name="ELLEN11" localSheetId="1" hidden="1">{#N/A,#N/A,FALSE,"CCTV"}</definedName>
    <definedName name="ELLEN11" localSheetId="15" hidden="1">{#N/A,#N/A,FALSE,"CCTV"}</definedName>
    <definedName name="ELLEN11" localSheetId="6" hidden="1">{#N/A,#N/A,FALSE,"CCTV"}</definedName>
    <definedName name="ELLEN11" localSheetId="2" hidden="1">{#N/A,#N/A,FALSE,"CCTV"}</definedName>
    <definedName name="ELLEN11" hidden="1">{#N/A,#N/A,FALSE,"CCTV"}</definedName>
    <definedName name="ELLEN12" localSheetId="11" hidden="1">{#N/A,#N/A,FALSE,"CCTV"}</definedName>
    <definedName name="ELLEN12" localSheetId="1" hidden="1">{#N/A,#N/A,FALSE,"CCTV"}</definedName>
    <definedName name="ELLEN12" localSheetId="15" hidden="1">{#N/A,#N/A,FALSE,"CCTV"}</definedName>
    <definedName name="ELLEN12" localSheetId="6" hidden="1">{#N/A,#N/A,FALSE,"CCTV"}</definedName>
    <definedName name="ELLEN12" localSheetId="2" hidden="1">{#N/A,#N/A,FALSE,"CCTV"}</definedName>
    <definedName name="ELLEN12" hidden="1">{#N/A,#N/A,FALSE,"CCTV"}</definedName>
    <definedName name="ELLEN13" localSheetId="11" hidden="1">{#N/A,#N/A,FALSE,"CCTV"}</definedName>
    <definedName name="ELLEN13" localSheetId="1" hidden="1">{#N/A,#N/A,FALSE,"CCTV"}</definedName>
    <definedName name="ELLEN13" localSheetId="15" hidden="1">{#N/A,#N/A,FALSE,"CCTV"}</definedName>
    <definedName name="ELLEN13" localSheetId="6" hidden="1">{#N/A,#N/A,FALSE,"CCTV"}</definedName>
    <definedName name="ELLEN13" localSheetId="2" hidden="1">{#N/A,#N/A,FALSE,"CCTV"}</definedName>
    <definedName name="ELLEN13" hidden="1">{#N/A,#N/A,FALSE,"CCTV"}</definedName>
    <definedName name="ELLEN14" localSheetId="11" hidden="1">{#N/A,#N/A,FALSE,"CCTV"}</definedName>
    <definedName name="ELLEN14" localSheetId="1" hidden="1">{#N/A,#N/A,FALSE,"CCTV"}</definedName>
    <definedName name="ELLEN14" localSheetId="15" hidden="1">{#N/A,#N/A,FALSE,"CCTV"}</definedName>
    <definedName name="ELLEN14" localSheetId="6" hidden="1">{#N/A,#N/A,FALSE,"CCTV"}</definedName>
    <definedName name="ELLEN14" localSheetId="2" hidden="1">{#N/A,#N/A,FALSE,"CCTV"}</definedName>
    <definedName name="ELLEN14" hidden="1">{#N/A,#N/A,FALSE,"CCTV"}</definedName>
    <definedName name="ELLEN15" localSheetId="11" hidden="1">{#N/A,#N/A,FALSE,"CCTV"}</definedName>
    <definedName name="ELLEN15" localSheetId="1" hidden="1">{#N/A,#N/A,FALSE,"CCTV"}</definedName>
    <definedName name="ELLEN15" localSheetId="15" hidden="1">{#N/A,#N/A,FALSE,"CCTV"}</definedName>
    <definedName name="ELLEN15" localSheetId="6" hidden="1">{#N/A,#N/A,FALSE,"CCTV"}</definedName>
    <definedName name="ELLEN15" localSheetId="2" hidden="1">{#N/A,#N/A,FALSE,"CCTV"}</definedName>
    <definedName name="ELLEN15" hidden="1">{#N/A,#N/A,FALSE,"CCTV"}</definedName>
    <definedName name="ELLEN16" localSheetId="11" hidden="1">{#N/A,#N/A,FALSE,"CCTV"}</definedName>
    <definedName name="ELLEN16" localSheetId="1" hidden="1">{#N/A,#N/A,FALSE,"CCTV"}</definedName>
    <definedName name="ELLEN16" localSheetId="15" hidden="1">{#N/A,#N/A,FALSE,"CCTV"}</definedName>
    <definedName name="ELLEN16" localSheetId="6" hidden="1">{#N/A,#N/A,FALSE,"CCTV"}</definedName>
    <definedName name="ELLEN16" localSheetId="2" hidden="1">{#N/A,#N/A,FALSE,"CCTV"}</definedName>
    <definedName name="ELLEN16" hidden="1">{#N/A,#N/A,FALSE,"CCTV"}</definedName>
    <definedName name="ELLEN17" localSheetId="11" hidden="1">{#N/A,#N/A,FALSE,"CCTV"}</definedName>
    <definedName name="ELLEN17" localSheetId="1" hidden="1">{#N/A,#N/A,FALSE,"CCTV"}</definedName>
    <definedName name="ELLEN17" localSheetId="15" hidden="1">{#N/A,#N/A,FALSE,"CCTV"}</definedName>
    <definedName name="ELLEN17" localSheetId="6" hidden="1">{#N/A,#N/A,FALSE,"CCTV"}</definedName>
    <definedName name="ELLEN17" localSheetId="2" hidden="1">{#N/A,#N/A,FALSE,"CCTV"}</definedName>
    <definedName name="ELLEN17" hidden="1">{#N/A,#N/A,FALSE,"CCTV"}</definedName>
    <definedName name="ELLEN18" localSheetId="11" hidden="1">{#N/A,#N/A,FALSE,"CCTV"}</definedName>
    <definedName name="ELLEN18" localSheetId="1" hidden="1">{#N/A,#N/A,FALSE,"CCTV"}</definedName>
    <definedName name="ELLEN18" localSheetId="15" hidden="1">{#N/A,#N/A,FALSE,"CCTV"}</definedName>
    <definedName name="ELLEN18" localSheetId="6" hidden="1">{#N/A,#N/A,FALSE,"CCTV"}</definedName>
    <definedName name="ELLEN18" localSheetId="2" hidden="1">{#N/A,#N/A,FALSE,"CCTV"}</definedName>
    <definedName name="ELLEN18" hidden="1">{#N/A,#N/A,FALSE,"CCTV"}</definedName>
    <definedName name="ELLEN19" localSheetId="11" hidden="1">{#N/A,#N/A,FALSE,"CCTV"}</definedName>
    <definedName name="ELLEN19" localSheetId="1" hidden="1">{#N/A,#N/A,FALSE,"CCTV"}</definedName>
    <definedName name="ELLEN19" localSheetId="15" hidden="1">{#N/A,#N/A,FALSE,"CCTV"}</definedName>
    <definedName name="ELLEN19" localSheetId="6" hidden="1">{#N/A,#N/A,FALSE,"CCTV"}</definedName>
    <definedName name="ELLEN19" localSheetId="2" hidden="1">{#N/A,#N/A,FALSE,"CCTV"}</definedName>
    <definedName name="ELLEN19" hidden="1">{#N/A,#N/A,FALSE,"CCTV"}</definedName>
    <definedName name="ELLEN2" localSheetId="11" hidden="1">{#N/A,#N/A,FALSE,"CCTV"}</definedName>
    <definedName name="ELLEN2" localSheetId="1" hidden="1">{#N/A,#N/A,FALSE,"CCTV"}</definedName>
    <definedName name="ELLEN2" localSheetId="15" hidden="1">{#N/A,#N/A,FALSE,"CCTV"}</definedName>
    <definedName name="ELLEN2" localSheetId="6" hidden="1">{#N/A,#N/A,FALSE,"CCTV"}</definedName>
    <definedName name="ELLEN2" localSheetId="2" hidden="1">{#N/A,#N/A,FALSE,"CCTV"}</definedName>
    <definedName name="ELLEN2" hidden="1">{#N/A,#N/A,FALSE,"CCTV"}</definedName>
    <definedName name="ELLEN3" localSheetId="11" hidden="1">{#N/A,#N/A,FALSE,"CCTV"}</definedName>
    <definedName name="ELLEN3" localSheetId="1" hidden="1">{#N/A,#N/A,FALSE,"CCTV"}</definedName>
    <definedName name="ELLEN3" localSheetId="15" hidden="1">{#N/A,#N/A,FALSE,"CCTV"}</definedName>
    <definedName name="ELLEN3" localSheetId="6" hidden="1">{#N/A,#N/A,FALSE,"CCTV"}</definedName>
    <definedName name="ELLEN3" localSheetId="2" hidden="1">{#N/A,#N/A,FALSE,"CCTV"}</definedName>
    <definedName name="ELLEN3" hidden="1">{#N/A,#N/A,FALSE,"CCTV"}</definedName>
    <definedName name="ELLEN4" localSheetId="11" hidden="1">{#N/A,#N/A,FALSE,"CCTV"}</definedName>
    <definedName name="ELLEN4" localSheetId="1" hidden="1">{#N/A,#N/A,FALSE,"CCTV"}</definedName>
    <definedName name="ELLEN4" localSheetId="15" hidden="1">{#N/A,#N/A,FALSE,"CCTV"}</definedName>
    <definedName name="ELLEN4" localSheetId="6" hidden="1">{#N/A,#N/A,FALSE,"CCTV"}</definedName>
    <definedName name="ELLEN4" localSheetId="2" hidden="1">{#N/A,#N/A,FALSE,"CCTV"}</definedName>
    <definedName name="ELLEN4" hidden="1">{#N/A,#N/A,FALSE,"CCTV"}</definedName>
    <definedName name="ELLEN5" localSheetId="11" hidden="1">{#N/A,#N/A,FALSE,"CCTV"}</definedName>
    <definedName name="ELLEN5" localSheetId="1" hidden="1">{#N/A,#N/A,FALSE,"CCTV"}</definedName>
    <definedName name="ELLEN5" localSheetId="15" hidden="1">{#N/A,#N/A,FALSE,"CCTV"}</definedName>
    <definedName name="ELLEN5" localSheetId="6" hidden="1">{#N/A,#N/A,FALSE,"CCTV"}</definedName>
    <definedName name="ELLEN5" localSheetId="2" hidden="1">{#N/A,#N/A,FALSE,"CCTV"}</definedName>
    <definedName name="ELLEN5" hidden="1">{#N/A,#N/A,FALSE,"CCTV"}</definedName>
    <definedName name="ELLEN6" localSheetId="11" hidden="1">{#N/A,#N/A,FALSE,"CCTV"}</definedName>
    <definedName name="ELLEN6" localSheetId="1" hidden="1">{#N/A,#N/A,FALSE,"CCTV"}</definedName>
    <definedName name="ELLEN6" localSheetId="15" hidden="1">{#N/A,#N/A,FALSE,"CCTV"}</definedName>
    <definedName name="ELLEN6" localSheetId="6" hidden="1">{#N/A,#N/A,FALSE,"CCTV"}</definedName>
    <definedName name="ELLEN6" localSheetId="2" hidden="1">{#N/A,#N/A,FALSE,"CCTV"}</definedName>
    <definedName name="ELLEN6" hidden="1">{#N/A,#N/A,FALSE,"CCTV"}</definedName>
    <definedName name="ELLEN7" localSheetId="11" hidden="1">{#N/A,#N/A,FALSE,"CCTV"}</definedName>
    <definedName name="ELLEN7" localSheetId="1" hidden="1">{#N/A,#N/A,FALSE,"CCTV"}</definedName>
    <definedName name="ELLEN7" localSheetId="15" hidden="1">{#N/A,#N/A,FALSE,"CCTV"}</definedName>
    <definedName name="ELLEN7" localSheetId="6" hidden="1">{#N/A,#N/A,FALSE,"CCTV"}</definedName>
    <definedName name="ELLEN7" localSheetId="2" hidden="1">{#N/A,#N/A,FALSE,"CCTV"}</definedName>
    <definedName name="ELLEN7" hidden="1">{#N/A,#N/A,FALSE,"CCTV"}</definedName>
    <definedName name="ELLEN8" localSheetId="11" hidden="1">{#N/A,#N/A,FALSE,"CCTV"}</definedName>
    <definedName name="ELLEN8" localSheetId="1" hidden="1">{#N/A,#N/A,FALSE,"CCTV"}</definedName>
    <definedName name="ELLEN8" localSheetId="15" hidden="1">{#N/A,#N/A,FALSE,"CCTV"}</definedName>
    <definedName name="ELLEN8" localSheetId="6" hidden="1">{#N/A,#N/A,FALSE,"CCTV"}</definedName>
    <definedName name="ELLEN8" localSheetId="2" hidden="1">{#N/A,#N/A,FALSE,"CCTV"}</definedName>
    <definedName name="ELLEN8" hidden="1">{#N/A,#N/A,FALSE,"CCTV"}</definedName>
    <definedName name="ELLEN9" localSheetId="11" hidden="1">{#N/A,#N/A,FALSE,"CCTV"}</definedName>
    <definedName name="ELLEN9" localSheetId="1" hidden="1">{#N/A,#N/A,FALSE,"CCTV"}</definedName>
    <definedName name="ELLEN9" localSheetId="15" hidden="1">{#N/A,#N/A,FALSE,"CCTV"}</definedName>
    <definedName name="ELLEN9" localSheetId="6" hidden="1">{#N/A,#N/A,FALSE,"CCTV"}</definedName>
    <definedName name="ELLEN9" localSheetId="2" hidden="1">{#N/A,#N/A,FALSE,"CCTV"}</definedName>
    <definedName name="ELLEN9" hidden="1">{#N/A,#N/A,FALSE,"CCTV"}</definedName>
    <definedName name="ENJ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trwy" localSheetId="11" hidden="1">{"'Sheet1'!$L$16"}</definedName>
    <definedName name="eqtrwy" localSheetId="1" hidden="1">{"'Sheet1'!$L$16"}</definedName>
    <definedName name="eqtrwy" localSheetId="15" hidden="1">{"'Sheet1'!$L$16"}</definedName>
    <definedName name="eqtrwy" localSheetId="2" hidden="1">{"'Sheet1'!$L$16"}</definedName>
    <definedName name="eqtrwy" hidden="1">{"'Sheet1'!$L$16"}</definedName>
    <definedName name="er" localSheetId="11" hidden="1">{#N/A,#N/A,FALSE,"特殊室（ＢＱ表）"}</definedName>
    <definedName name="er" localSheetId="1" hidden="1">{#N/A,#N/A,FALSE,"特殊室（ＢＱ表）"}</definedName>
    <definedName name="er" localSheetId="15" hidden="1">{#N/A,#N/A,FALSE,"特殊室（ＢＱ表）"}</definedName>
    <definedName name="er" localSheetId="2" hidden="1">{#N/A,#N/A,FALSE,"特殊室（ＢＱ表）"}</definedName>
    <definedName name="er" hidden="1">{#N/A,#N/A,FALSE,"特殊室（ＢＱ表）"}</definedName>
    <definedName name="ERT" localSheetId="11" hidden="1">{"'Sheet1'!$L$16"}</definedName>
    <definedName name="ERT" localSheetId="1" hidden="1">{"'Sheet1'!$L$16"}</definedName>
    <definedName name="ERT" localSheetId="15" hidden="1">{"'Sheet1'!$L$16"}</definedName>
    <definedName name="ERT" localSheetId="2" hidden="1">{"'Sheet1'!$L$16"}</definedName>
    <definedName name="ERT" hidden="1">{"'Sheet1'!$L$16"}</definedName>
    <definedName name="ertwqtg" localSheetId="11" hidden="1">{"'Sheet1'!$L$16"}</definedName>
    <definedName name="ertwqtg" localSheetId="1" hidden="1">{"'Sheet1'!$L$16"}</definedName>
    <definedName name="ertwqtg" localSheetId="15" hidden="1">{"'Sheet1'!$L$16"}</definedName>
    <definedName name="ertwqtg" localSheetId="2" hidden="1">{"'Sheet1'!$L$16"}</definedName>
    <definedName name="ertwqtg" hidden="1">{"'Sheet1'!$L$16"}</definedName>
    <definedName name="ertyertye" localSheetId="11" hidden="1">{"'용역비'!$A$4:$C$8"}</definedName>
    <definedName name="ertyertye" localSheetId="1" hidden="1">{"'용역비'!$A$4:$C$8"}</definedName>
    <definedName name="ertyertye" localSheetId="15" hidden="1">{"'용역비'!$A$4:$C$8"}</definedName>
    <definedName name="ertyertye" localSheetId="2" hidden="1">{"'용역비'!$A$4:$C$8"}</definedName>
    <definedName name="ertyertye" hidden="1">{"'용역비'!$A$4:$C$8"}</definedName>
    <definedName name="erw" localSheetId="6" hidden="1">#REF!</definedName>
    <definedName name="erw" hidden="1">#REF!</definedName>
    <definedName name="eryhrtgabqergerggbvrth" localSheetId="15" hidden="1">#REF!</definedName>
    <definedName name="eryhrtgabqergerggbvrth" localSheetId="6" hidden="1">[5]FitOutConfCentre!#REF!</definedName>
    <definedName name="eryhrtgabqergerggbvrth" hidden="1">[5]FitOutConfCentre!#REF!</definedName>
    <definedName name="es" localSheetId="11" hidden="1">{"'Sheet1'!$L$16"}</definedName>
    <definedName name="es" localSheetId="1" hidden="1">{"'Sheet1'!$L$16"}</definedName>
    <definedName name="es" localSheetId="15" hidden="1">{"'Sheet1'!$L$16"}</definedName>
    <definedName name="es" localSheetId="6" hidden="1">{"'Sheet1'!$L$16"}</definedName>
    <definedName name="es" localSheetId="2" hidden="1">{"'Sheet1'!$L$16"}</definedName>
    <definedName name="es" localSheetId="7" hidden="1">{"'Sheet1'!$L$16"}</definedName>
    <definedName name="es" hidden="1">{"'Sheet1'!$L$16"}</definedName>
    <definedName name="esgtew" localSheetId="11" hidden="1">{#N/A,#N/A,FALSE,"Chi tiÆt"}</definedName>
    <definedName name="esgtew" localSheetId="1" hidden="1">{#N/A,#N/A,FALSE,"Chi tiÆt"}</definedName>
    <definedName name="esgtew" localSheetId="15" hidden="1">{#N/A,#N/A,FALSE,"Chi tiÆt"}</definedName>
    <definedName name="esgtew" localSheetId="2" hidden="1">{#N/A,#N/A,FALSE,"Chi tiÆt"}</definedName>
    <definedName name="esgtew" hidden="1">{#N/A,#N/A,FALSE,"Chi tiÆt"}</definedName>
    <definedName name="et" localSheetId="11" hidden="1">{"'Sheet1'!$L$16"}</definedName>
    <definedName name="et" localSheetId="1" hidden="1">{"'Sheet1'!$L$16"}</definedName>
    <definedName name="et" localSheetId="15" hidden="1">{"'Sheet1'!$L$16"}</definedName>
    <definedName name="et" localSheetId="2" hidden="1">{"'Sheet1'!$L$16"}</definedName>
    <definedName name="et" hidden="1">{"'Sheet1'!$L$16"}</definedName>
    <definedName name="etethtehbdex" localSheetId="11" hidden="1">{#N/A,#N/A,FALSE,"Chi tiÆt"}</definedName>
    <definedName name="etethtehbdex" localSheetId="1" hidden="1">{#N/A,#N/A,FALSE,"Chi tiÆt"}</definedName>
    <definedName name="etethtehbdex" localSheetId="15" hidden="1">{#N/A,#N/A,FALSE,"Chi tiÆt"}</definedName>
    <definedName name="etethtehbdex" localSheetId="2" hidden="1">{#N/A,#N/A,FALSE,"Chi tiÆt"}</definedName>
    <definedName name="etethtehbdex" hidden="1">{#N/A,#N/A,FALSE,"Chi tiÆt"}</definedName>
    <definedName name="êthtêt" localSheetId="11" hidden="1">{"Offgrid",#N/A,FALSE,"OFFGRID";"Region",#N/A,FALSE,"REGION";"Offgrid -2",#N/A,FALSE,"OFFGRID";"WTP",#N/A,FALSE,"WTP";"WTP -2",#N/A,FALSE,"WTP";"Project",#N/A,FALSE,"PROJECT";"Summary -2",#N/A,FALSE,"SUMMARY"}</definedName>
    <definedName name="êthtêt" localSheetId="1" hidden="1">{"Offgrid",#N/A,FALSE,"OFFGRID";"Region",#N/A,FALSE,"REGION";"Offgrid -2",#N/A,FALSE,"OFFGRID";"WTP",#N/A,FALSE,"WTP";"WTP -2",#N/A,FALSE,"WTP";"Project",#N/A,FALSE,"PROJECT";"Summary -2",#N/A,FALSE,"SUMMARY"}</definedName>
    <definedName name="êthtêt" localSheetId="15" hidden="1">{"Offgrid",#N/A,FALSE,"OFFGRID";"Region",#N/A,FALSE,"REGION";"Offgrid -2",#N/A,FALSE,"OFFGRID";"WTP",#N/A,FALSE,"WTP";"WTP -2",#N/A,FALSE,"WTP";"Project",#N/A,FALSE,"PROJECT";"Summary -2",#N/A,FALSE,"SUMMARY"}</definedName>
    <definedName name="êthtêt" localSheetId="2" hidden="1">{"Offgrid",#N/A,FALSE,"OFFGRID";"Region",#N/A,FALSE,"REGION";"Offgrid -2",#N/A,FALSE,"OFFGRID";"WTP",#N/A,FALSE,"WTP";"WTP -2",#N/A,FALSE,"WTP";"Project",#N/A,FALSE,"PROJECT";"Summary -2",#N/A,FALSE,"SUMMARY"}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localSheetId="11" hidden="1">{"'Sheet1'!$L$16"}</definedName>
    <definedName name="etqgsg_đhs" localSheetId="1" hidden="1">{"'Sheet1'!$L$16"}</definedName>
    <definedName name="etqgsg_đhs" localSheetId="15" hidden="1">{"'Sheet1'!$L$16"}</definedName>
    <definedName name="etqgsg_đhs" localSheetId="2" hidden="1">{"'Sheet1'!$L$16"}</definedName>
    <definedName name="etqgsg_đhs" hidden="1">{"'Sheet1'!$L$16"}</definedName>
    <definedName name="etrw45.đ" localSheetId="11" hidden="1">{"Offgrid",#N/A,FALSE,"OFFGRID";"Region",#N/A,FALSE,"REGION";"Offgrid -2",#N/A,FALSE,"OFFGRID";"WTP",#N/A,FALSE,"WTP";"WTP -2",#N/A,FALSE,"WTP";"Project",#N/A,FALSE,"PROJECT";"Summary -2",#N/A,FALSE,"SUMMARY"}</definedName>
    <definedName name="etrw45.đ" localSheetId="1" hidden="1">{"Offgrid",#N/A,FALSE,"OFFGRID";"Region",#N/A,FALSE,"REGION";"Offgrid -2",#N/A,FALSE,"OFFGRID";"WTP",#N/A,FALSE,"WTP";"WTP -2",#N/A,FALSE,"WTP";"Project",#N/A,FALSE,"PROJECT";"Summary -2",#N/A,FALSE,"SUMMARY"}</definedName>
    <definedName name="etrw45.đ" localSheetId="15" hidden="1">{"Offgrid",#N/A,FALSE,"OFFGRID";"Region",#N/A,FALSE,"REGION";"Offgrid -2",#N/A,FALSE,"OFFGRID";"WTP",#N/A,FALSE,"WTP";"WTP -2",#N/A,FALSE,"WTP";"Project",#N/A,FALSE,"PROJECT";"Summary -2",#N/A,FALSE,"SUMMARY"}</definedName>
    <definedName name="etrw45.đ" localSheetId="2" hidden="1">{"Offgrid",#N/A,FALSE,"OFFGRID";"Region",#N/A,FALSE,"REGION";"Offgrid -2",#N/A,FALSE,"OFFGRID";"WTP",#N/A,FALSE,"WTP";"WTP -2",#N/A,FALSE,"WTP";"Project",#N/A,FALSE,"PROJECT";"Summary -2",#N/A,FALSE,"SUMMARY"}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tuiuti" localSheetId="11" hidden="1">{"'Sheet1'!$L$16"}</definedName>
    <definedName name="etuiuti" localSheetId="1" hidden="1">{"'Sheet1'!$L$16"}</definedName>
    <definedName name="etuiuti" localSheetId="15" hidden="1">{"'Sheet1'!$L$16"}</definedName>
    <definedName name="etuiuti" localSheetId="2" hidden="1">{"'Sheet1'!$L$16"}</definedName>
    <definedName name="etuiuti" hidden="1">{"'Sheet1'!$L$16"}</definedName>
    <definedName name="ETYETY" localSheetId="11" hidden="1">{"'용역비'!$A$4:$C$8"}</definedName>
    <definedName name="ETYETY" localSheetId="1" hidden="1">{"'용역비'!$A$4:$C$8"}</definedName>
    <definedName name="ETYETY" localSheetId="15" hidden="1">{"'용역비'!$A$4:$C$8"}</definedName>
    <definedName name="ETYETY" localSheetId="2" hidden="1">{"'용역비'!$A$4:$C$8"}</definedName>
    <definedName name="ETYETY" hidden="1">{"'용역비'!$A$4:$C$8"}</definedName>
    <definedName name="etyj" localSheetId="11" hidden="1">{"'용역비'!$A$4:$C$8"}</definedName>
    <definedName name="etyj" localSheetId="1" hidden="1">{"'용역비'!$A$4:$C$8"}</definedName>
    <definedName name="etyj" localSheetId="15" hidden="1">{"'용역비'!$A$4:$C$8"}</definedName>
    <definedName name="etyj" localSheetId="2" hidden="1">{"'용역비'!$A$4:$C$8"}</definedName>
    <definedName name="etyj" hidden="1">{"'용역비'!$A$4:$C$8"}</definedName>
    <definedName name="etyjj" localSheetId="11" hidden="1">{"'용역비'!$A$4:$C$8"}</definedName>
    <definedName name="etyjj" localSheetId="1" hidden="1">{"'용역비'!$A$4:$C$8"}</definedName>
    <definedName name="etyjj" localSheetId="15" hidden="1">{"'용역비'!$A$4:$C$8"}</definedName>
    <definedName name="etyjj" localSheetId="2" hidden="1">{"'용역비'!$A$4:$C$8"}</definedName>
    <definedName name="etyjj" hidden="1">{"'용역비'!$A$4:$C$8"}</definedName>
    <definedName name="ETYJTYJ" localSheetId="11" hidden="1">{"'용역비'!$A$4:$C$8"}</definedName>
    <definedName name="ETYJTYJ" localSheetId="1" hidden="1">{"'용역비'!$A$4:$C$8"}</definedName>
    <definedName name="ETYJTYJ" localSheetId="15" hidden="1">{"'용역비'!$A$4:$C$8"}</definedName>
    <definedName name="ETYJTYJ" localSheetId="2" hidden="1">{"'용역비'!$A$4:$C$8"}</definedName>
    <definedName name="ETYJTYJ" hidden="1">{"'용역비'!$A$4:$C$8"}</definedName>
    <definedName name="eûtheí" localSheetId="11" hidden="1">{"'Sheet1'!$L$16"}</definedName>
    <definedName name="eûtheí" localSheetId="1" hidden="1">{"'Sheet1'!$L$16"}</definedName>
    <definedName name="eûtheí" localSheetId="15" hidden="1">{"'Sheet1'!$L$16"}</definedName>
    <definedName name="eûtheí" localSheetId="2" hidden="1">{"'Sheet1'!$L$16"}</definedName>
    <definedName name="eûtheí" hidden="1">{"'Sheet1'!$L$16"}</definedName>
    <definedName name="EWE" localSheetId="11" hidden="1">{"'Sheet1'!$L$16"}</definedName>
    <definedName name="EWE" localSheetId="1" hidden="1">{"'Sheet1'!$L$16"}</definedName>
    <definedName name="EWE" localSheetId="15" hidden="1">{"'Sheet1'!$L$16"}</definedName>
    <definedName name="EWE" localSheetId="2" hidden="1">{"'Sheet1'!$L$16"}</definedName>
    <definedName name="EWE" hidden="1">{"'Sheet1'!$L$16"}</definedName>
    <definedName name="EWEW" localSheetId="11" hidden="1">{"'Sheet1'!$L$16"}</definedName>
    <definedName name="EWEW" localSheetId="1" hidden="1">{"'Sheet1'!$L$16"}</definedName>
    <definedName name="EWEW" localSheetId="15" hidden="1">{"'Sheet1'!$L$16"}</definedName>
    <definedName name="EWEW" localSheetId="2" hidden="1">{"'Sheet1'!$L$16"}</definedName>
    <definedName name="EWEW" hidden="1">{"'Sheet1'!$L$16"}</definedName>
    <definedName name="ewfawg" localSheetId="6" hidden="1">#REF!</definedName>
    <definedName name="ewfawg" hidden="1">#REF!</definedName>
    <definedName name="ewrfqewrrefeqrftr" localSheetId="11" hidden="1">{"'Sheet1'!$L$16"}</definedName>
    <definedName name="ewrfqewrrefeqrftr" localSheetId="1" hidden="1">{"'Sheet1'!$L$16"}</definedName>
    <definedName name="ewrfqewrrefeqrftr" localSheetId="15" hidden="1">{"'Sheet1'!$L$16"}</definedName>
    <definedName name="ewrfqewrrefeqrftr" localSheetId="2" hidden="1">{"'Sheet1'!$L$16"}</definedName>
    <definedName name="ewrfqewrrefeqrftr" hidden="1">{"'Sheet1'!$L$16"}</definedName>
    <definedName name="EWRWE" localSheetId="11" hidden="1">{"'장비'!$A$3:$M$12"}</definedName>
    <definedName name="EWRWE" localSheetId="1" hidden="1">{"'장비'!$A$3:$M$12"}</definedName>
    <definedName name="EWRWE" localSheetId="15" hidden="1">{"'장비'!$A$3:$M$12"}</definedName>
    <definedName name="EWRWE" localSheetId="2" hidden="1">{"'장비'!$A$3:$M$12"}</definedName>
    <definedName name="EWRWE" hidden="1">{"'장비'!$A$3:$M$12"}</definedName>
    <definedName name="ewrweq" localSheetId="11" hidden="1">{"'장비'!$A$3:$M$12"}</definedName>
    <definedName name="ewrweq" localSheetId="1" hidden="1">{"'장비'!$A$3:$M$12"}</definedName>
    <definedName name="ewrweq" localSheetId="15" hidden="1">{"'장비'!$A$3:$M$12"}</definedName>
    <definedName name="ewrweq" localSheetId="2" hidden="1">{"'장비'!$A$3:$M$12"}</definedName>
    <definedName name="ewrweq" hidden="1">{"'장비'!$A$3:$M$12"}</definedName>
    <definedName name="ews" localSheetId="11" hidden="1">{0}</definedName>
    <definedName name="ews" localSheetId="1" hidden="1">{0}</definedName>
    <definedName name="ews" localSheetId="15" hidden="1">{0}</definedName>
    <definedName name="ews" localSheetId="2" hidden="1">{0}</definedName>
    <definedName name="ews" hidden="1">{0}</definedName>
    <definedName name="eygswgq" localSheetId="11" hidden="1">{#N/A,#N/A,FALSE,"Chi tiÆt"}</definedName>
    <definedName name="eygswgq" localSheetId="1" hidden="1">{#N/A,#N/A,FALSE,"Chi tiÆt"}</definedName>
    <definedName name="eygswgq" localSheetId="15" hidden="1">{#N/A,#N/A,FALSE,"Chi tiÆt"}</definedName>
    <definedName name="eygswgq" localSheetId="2" hidden="1">{#N/A,#N/A,FALSE,"Chi tiÆt"}</definedName>
    <definedName name="eygswgq" hidden="1">{#N/A,#N/A,FALSE,"Chi tiÆt"}</definedName>
    <definedName name="êyh" localSheetId="11" hidden="1">{"Offgrid",#N/A,FALSE,"OFFGRID";"Region",#N/A,FALSE,"REGION";"Offgrid -2",#N/A,FALSE,"OFFGRID";"WTP",#N/A,FALSE,"WTP";"WTP -2",#N/A,FALSE,"WTP";"Project",#N/A,FALSE,"PROJECT";"Summary -2",#N/A,FALSE,"SUMMARY"}</definedName>
    <definedName name="êyh" localSheetId="1" hidden="1">{"Offgrid",#N/A,FALSE,"OFFGRID";"Region",#N/A,FALSE,"REGION";"Offgrid -2",#N/A,FALSE,"OFFGRID";"WTP",#N/A,FALSE,"WTP";"WTP -2",#N/A,FALSE,"WTP";"Project",#N/A,FALSE,"PROJECT";"Summary -2",#N/A,FALSE,"SUMMARY"}</definedName>
    <definedName name="êyh" localSheetId="15" hidden="1">{"Offgrid",#N/A,FALSE,"OFFGRID";"Region",#N/A,FALSE,"REGION";"Offgrid -2",#N/A,FALSE,"OFFGRID";"WTP",#N/A,FALSE,"WTP";"WTP -2",#N/A,FALSE,"WTP";"Project",#N/A,FALSE,"PROJECT";"Summary -2",#N/A,FALSE,"SUMMARY"}</definedName>
    <definedName name="êyh" localSheetId="2" hidden="1">{"Offgrid",#N/A,FALSE,"OFFGRID";"Region",#N/A,FALSE,"REGION";"Offgrid -2",#N/A,FALSE,"OFFGRID";"WTP",#N/A,FALSE,"WTP";"WTP -2",#N/A,FALSE,"WTP";"Project",#N/A,FALSE,"PROJECT";"Summary -2",#N/A,FALSE,"SUMMARY"}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5TF" localSheetId="15" hidden="1">#REF!</definedName>
    <definedName name="F5TF" localSheetId="6" hidden="1">[37]FAB별!#REF!</definedName>
    <definedName name="F5TF" hidden="1">[37]FAB별!#REF!</definedName>
    <definedName name="fáaafafaf" localSheetId="11" hidden="1">{"'Sheet1'!$L$16"}</definedName>
    <definedName name="fáaafafaf" localSheetId="1" hidden="1">{"'Sheet1'!$L$16"}</definedName>
    <definedName name="fáaafafaf" localSheetId="15" hidden="1">{"'Sheet1'!$L$16"}</definedName>
    <definedName name="fáaafafaf" localSheetId="2" hidden="1">{"'Sheet1'!$L$16"}</definedName>
    <definedName name="fáaafafaf" hidden="1">{"'Sheet1'!$L$16"}</definedName>
    <definedName name="factory4" localSheetId="11" hidden="1">{"'Sheet1'!$L$16"}</definedName>
    <definedName name="factory4" localSheetId="1" hidden="1">{"'Sheet1'!$L$16"}</definedName>
    <definedName name="factory4" localSheetId="15" hidden="1">{"'Sheet1'!$L$16"}</definedName>
    <definedName name="factory4" localSheetId="2" hidden="1">{"'Sheet1'!$L$16"}</definedName>
    <definedName name="factory4" hidden="1">{"'Sheet1'!$L$16"}</definedName>
    <definedName name="FADHAFH" localSheetId="6" hidden="1">#REF!</definedName>
    <definedName name="FADHAFH" hidden="1">#REF!</definedName>
    <definedName name="faefeaw" localSheetId="6" hidden="1">#REF!</definedName>
    <definedName name="faefeaw" hidden="1">#REF!</definedName>
    <definedName name="fafsda" localSheetId="6" hidden="1">#REF!</definedName>
    <definedName name="fafsda" hidden="1">#REF!</definedName>
    <definedName name="FAGAG" localSheetId="15" hidden="1">#REF!</definedName>
    <definedName name="FAGAG" localSheetId="6" hidden="1">[38]토공!#REF!</definedName>
    <definedName name="FAGAG" hidden="1">[38]토공!#REF!</definedName>
    <definedName name="FASD" localSheetId="15" hidden="1">#REF!</definedName>
    <definedName name="FASD" localSheetId="6" hidden="1">[39]갑지!#REF!</definedName>
    <definedName name="FASD" hidden="1">[39]갑지!#REF!</definedName>
    <definedName name="fasdf" localSheetId="15" hidden="1">#REF!</definedName>
    <definedName name="fasdf" localSheetId="6" hidden="1">#REF!</definedName>
    <definedName name="fasdf" hidden="1">#REF!</definedName>
    <definedName name="fasfaga" localSheetId="11" hidden="1">{"'Sheet1'!$L$16"}</definedName>
    <definedName name="fasfaga" localSheetId="1" hidden="1">{"'Sheet1'!$L$16"}</definedName>
    <definedName name="fasfaga" localSheetId="15" hidden="1">{"'Sheet1'!$L$16"}</definedName>
    <definedName name="fasfaga" localSheetId="2" hidden="1">{"'Sheet1'!$L$16"}</definedName>
    <definedName name="fasfaga" hidden="1">{"'Sheet1'!$L$16"}</definedName>
    <definedName name="FASG" localSheetId="15" hidden="1">#REF!</definedName>
    <definedName name="FASG" localSheetId="6" hidden="1">'[15]6PILE  (돌출)'!#REF!</definedName>
    <definedName name="FASG" hidden="1">'[15]6PILE  (돌출)'!#REF!</definedName>
    <definedName name="fÇ" localSheetId="11" hidden="1">{"'Sheet1'!$L$16"}</definedName>
    <definedName name="fÇ" localSheetId="1" hidden="1">{"'Sheet1'!$L$16"}</definedName>
    <definedName name="fÇ" localSheetId="15" hidden="1">{"'Sheet1'!$L$16"}</definedName>
    <definedName name="fÇ" localSheetId="2" hidden="1">{"'Sheet1'!$L$16"}</definedName>
    <definedName name="fÇ" hidden="1">{"'Sheet1'!$L$16"}</definedName>
    <definedName name="FCode" localSheetId="6" hidden="1">#REF!</definedName>
    <definedName name="FCode" hidden="1">#REF!</definedName>
    <definedName name="fcxbv" localSheetId="6" hidden="1">#REF!</definedName>
    <definedName name="fcxbv" hidden="1">#REF!</definedName>
    <definedName name="fđ1" localSheetId="6" hidden="1">#REF!</definedName>
    <definedName name="fđ1" hidden="1">#REF!</definedName>
    <definedName name="FDA" localSheetId="6" hidden="1">#REF!</definedName>
    <definedName name="FDA" hidden="1">#REF!</definedName>
    <definedName name="fdasfa" localSheetId="11" hidden="1">{"'Sheet1'!$L$16"}</definedName>
    <definedName name="fdasfa" localSheetId="1" hidden="1">{"'Sheet1'!$L$16"}</definedName>
    <definedName name="fdasfa" localSheetId="15" hidden="1">{"'Sheet1'!$L$16"}</definedName>
    <definedName name="fdasfa" localSheetId="2" hidden="1">{"'Sheet1'!$L$16"}</definedName>
    <definedName name="fdasfa" hidden="1">{"'Sheet1'!$L$16"}</definedName>
    <definedName name="fdasfadf" localSheetId="15" hidden="1">#REF!</definedName>
    <definedName name="fdasfadf" localSheetId="6" hidden="1">[38]토공!#REF!</definedName>
    <definedName name="fdasfadf" hidden="1">[38]토공!#REF!</definedName>
    <definedName name="fddh" localSheetId="11" hidden="1">{"'Sheet1'!$L$16"}</definedName>
    <definedName name="fddh" localSheetId="1" hidden="1">{"'Sheet1'!$L$16"}</definedName>
    <definedName name="fddh" localSheetId="15" hidden="1">{"'Sheet1'!$L$16"}</definedName>
    <definedName name="fddh" localSheetId="2" hidden="1">{"'Sheet1'!$L$16"}</definedName>
    <definedName name="fddh" hidden="1">{"'Sheet1'!$L$16"}</definedName>
    <definedName name="fdds" localSheetId="11" hidden="1">{"'Sheet1'!$L$16"}</definedName>
    <definedName name="fdds" localSheetId="1" hidden="1">{"'Sheet1'!$L$16"}</definedName>
    <definedName name="fdds" localSheetId="15" hidden="1">{"'Sheet1'!$L$16"}</definedName>
    <definedName name="fdds" localSheetId="2" hidden="1">{"'Sheet1'!$L$16"}</definedName>
    <definedName name="fdds" hidden="1">{"'Sheet1'!$L$16"}</definedName>
    <definedName name="fdf" localSheetId="11" hidden="1">{"'Sheet1'!$L$16"}</definedName>
    <definedName name="fdf" localSheetId="1" hidden="1">{"'Sheet1'!$L$16"}</definedName>
    <definedName name="fdf" localSheetId="15" hidden="1">{"'Sheet1'!$L$16"}</definedName>
    <definedName name="fdf" localSheetId="2" hidden="1">{"'Sheet1'!$L$16"}</definedName>
    <definedName name="fdf" hidden="1">{"'Sheet1'!$L$16"}</definedName>
    <definedName name="FDFDSF" localSheetId="11" hidden="1">{#N/A,#N/A,TRUE,"SUM";#N/A,#N/A,TRUE,"EE";#N/A,#N/A,TRUE,"AC";#N/A,#N/A,TRUE,"SN"}</definedName>
    <definedName name="FDFDSF" localSheetId="1" hidden="1">{#N/A,#N/A,TRUE,"SUM";#N/A,#N/A,TRUE,"EE";#N/A,#N/A,TRUE,"AC";#N/A,#N/A,TRUE,"SN"}</definedName>
    <definedName name="FDFDSF" localSheetId="15" hidden="1">{#N/A,#N/A,TRUE,"SUM";#N/A,#N/A,TRUE,"EE";#N/A,#N/A,TRUE,"AC";#N/A,#N/A,TRUE,"SN"}</definedName>
    <definedName name="FDFDSF" localSheetId="6" hidden="1">{#N/A,#N/A,TRUE,"SUM";#N/A,#N/A,TRUE,"EE";#N/A,#N/A,TRUE,"AC";#N/A,#N/A,TRUE,"SN"}</definedName>
    <definedName name="FDFDSF" localSheetId="2" hidden="1">{#N/A,#N/A,TRUE,"SUM";#N/A,#N/A,TRUE,"EE";#N/A,#N/A,TRUE,"AC";#N/A,#N/A,TRUE,"SN"}</definedName>
    <definedName name="FDFDSF" hidden="1">{#N/A,#N/A,TRUE,"SUM";#N/A,#N/A,TRUE,"EE";#N/A,#N/A,TRUE,"AC";#N/A,#N/A,TRUE,"SN"}</definedName>
    <definedName name="fdfdsv" localSheetId="11" hidden="1">{"'Sheet1'!$L$16"}</definedName>
    <definedName name="fdfdsv" localSheetId="1" hidden="1">{"'Sheet1'!$L$16"}</definedName>
    <definedName name="fdfdsv" localSheetId="15" hidden="1">{"'Sheet1'!$L$16"}</definedName>
    <definedName name="fdfdsv" localSheetId="2" hidden="1">{"'Sheet1'!$L$16"}</definedName>
    <definedName name="fdfdsv" hidden="1">{"'Sheet1'!$L$16"}</definedName>
    <definedName name="fdfs" localSheetId="11" hidden="1">{#N/A,#N/A,TRUE,"SUM";#N/A,#N/A,TRUE,"EE";#N/A,#N/A,TRUE,"AC";#N/A,#N/A,TRUE,"SN"}</definedName>
    <definedName name="fdfs" localSheetId="1" hidden="1">{#N/A,#N/A,TRUE,"SUM";#N/A,#N/A,TRUE,"EE";#N/A,#N/A,TRUE,"AC";#N/A,#N/A,TRUE,"SN"}</definedName>
    <definedName name="fdfs" localSheetId="15" hidden="1">{#N/A,#N/A,TRUE,"SUM";#N/A,#N/A,TRUE,"EE";#N/A,#N/A,TRUE,"AC";#N/A,#N/A,TRUE,"SN"}</definedName>
    <definedName name="fdfs" localSheetId="6" hidden="1">{#N/A,#N/A,TRUE,"SUM";#N/A,#N/A,TRUE,"EE";#N/A,#N/A,TRUE,"AC";#N/A,#N/A,TRUE,"SN"}</definedName>
    <definedName name="fdfs" localSheetId="2" hidden="1">{#N/A,#N/A,TRUE,"SUM";#N/A,#N/A,TRUE,"EE";#N/A,#N/A,TRUE,"AC";#N/A,#N/A,TRUE,"SN"}</definedName>
    <definedName name="fdfs" hidden="1">{#N/A,#N/A,TRUE,"SUM";#N/A,#N/A,TRUE,"EE";#N/A,#N/A,TRUE,"AC";#N/A,#N/A,TRUE,"SN"}</definedName>
    <definedName name="fdfs2" localSheetId="11" hidden="1">{#N/A,#N/A,TRUE,"SUM";#N/A,#N/A,TRUE,"EE";#N/A,#N/A,TRUE,"AC";#N/A,#N/A,TRUE,"SN"}</definedName>
    <definedName name="fdfs2" localSheetId="1" hidden="1">{#N/A,#N/A,TRUE,"SUM";#N/A,#N/A,TRUE,"EE";#N/A,#N/A,TRUE,"AC";#N/A,#N/A,TRUE,"SN"}</definedName>
    <definedName name="fdfs2" localSheetId="15" hidden="1">{#N/A,#N/A,TRUE,"SUM";#N/A,#N/A,TRUE,"EE";#N/A,#N/A,TRUE,"AC";#N/A,#N/A,TRUE,"SN"}</definedName>
    <definedName name="fdfs2" localSheetId="6" hidden="1">{#N/A,#N/A,TRUE,"SUM";#N/A,#N/A,TRUE,"EE";#N/A,#N/A,TRUE,"AC";#N/A,#N/A,TRUE,"SN"}</definedName>
    <definedName name="fdfs2" localSheetId="2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localSheetId="11" hidden="1">{#N/A,#N/A,FALSE,"Chi tiÆt"}</definedName>
    <definedName name="fdfsdfdsfd" localSheetId="1" hidden="1">{#N/A,#N/A,FALSE,"Chi tiÆt"}</definedName>
    <definedName name="fdfsdfdsfd" localSheetId="15" hidden="1">{#N/A,#N/A,FALSE,"Chi tiÆt"}</definedName>
    <definedName name="fdfsdfdsfd" localSheetId="2" hidden="1">{#N/A,#N/A,FALSE,"Chi tiÆt"}</definedName>
    <definedName name="fdfsdfdsfd" hidden="1">{#N/A,#N/A,FALSE,"Chi tiÆt"}</definedName>
    <definedName name="fdfsdfs" localSheetId="11" hidden="1">{#N/A,#N/A,TRUE,"SUM";#N/A,#N/A,TRUE,"EE";#N/A,#N/A,TRUE,"AC";#N/A,#N/A,TRUE,"SN"}</definedName>
    <definedName name="fdfsdfs" localSheetId="1" hidden="1">{#N/A,#N/A,TRUE,"SUM";#N/A,#N/A,TRUE,"EE";#N/A,#N/A,TRUE,"AC";#N/A,#N/A,TRUE,"SN"}</definedName>
    <definedName name="fdfsdfs" localSheetId="15" hidden="1">{#N/A,#N/A,TRUE,"SUM";#N/A,#N/A,TRUE,"EE";#N/A,#N/A,TRUE,"AC";#N/A,#N/A,TRUE,"SN"}</definedName>
    <definedName name="fdfsdfs" localSheetId="6" hidden="1">{#N/A,#N/A,TRUE,"SUM";#N/A,#N/A,TRUE,"EE";#N/A,#N/A,TRUE,"AC";#N/A,#N/A,TRUE,"SN"}</definedName>
    <definedName name="fdfsdfs" localSheetId="2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localSheetId="11" hidden="1">{#N/A,#N/A,FALSE,"Chi tiÆt"}</definedName>
    <definedName name="fdfsf" localSheetId="1" hidden="1">{#N/A,#N/A,FALSE,"Chi tiÆt"}</definedName>
    <definedName name="fdfsf" localSheetId="15" hidden="1">{#N/A,#N/A,FALSE,"Chi tiÆt"}</definedName>
    <definedName name="fdfsf" localSheetId="2" hidden="1">{#N/A,#N/A,FALSE,"Chi tiÆt"}</definedName>
    <definedName name="fdfsf" hidden="1">{#N/A,#N/A,FALSE,"Chi tiÆt"}</definedName>
    <definedName name="fdfsfsdfsdf" localSheetId="11" hidden="1">{"'Sheet1'!$L$16"}</definedName>
    <definedName name="fdfsfsdfsdf" localSheetId="1" hidden="1">{"'Sheet1'!$L$16"}</definedName>
    <definedName name="fdfsfsdfsdf" localSheetId="15" hidden="1">{"'Sheet1'!$L$16"}</definedName>
    <definedName name="fdfsfsdfsdf" localSheetId="2" hidden="1">{"'Sheet1'!$L$16"}</definedName>
    <definedName name="fdfsfsdfsdf" hidden="1">{"'Sheet1'!$L$16"}</definedName>
    <definedName name="fdg" localSheetId="11" hidden="1">{"'Sheet1'!$L$16"}</definedName>
    <definedName name="fdg" localSheetId="1" hidden="1">{"'Sheet1'!$L$16"}</definedName>
    <definedName name="fdg" localSheetId="15" hidden="1">{"'Sheet1'!$L$16"}</definedName>
    <definedName name="fdg" localSheetId="2" hidden="1">{"'Sheet1'!$L$16"}</definedName>
    <definedName name="fdg" hidden="1">{"'Sheet1'!$L$16"}</definedName>
    <definedName name="fdgfg" localSheetId="11" hidden="1">{"'Sheet1'!$L$16"}</definedName>
    <definedName name="fdgfg" localSheetId="1" hidden="1">{"'Sheet1'!$L$16"}</definedName>
    <definedName name="fdgfg" localSheetId="15" hidden="1">{"'Sheet1'!$L$16"}</definedName>
    <definedName name="fdgfg" localSheetId="2" hidden="1">{"'Sheet1'!$L$16"}</definedName>
    <definedName name="fdgfg" hidden="1">{"'Sheet1'!$L$16"}</definedName>
    <definedName name="fdgk" localSheetId="11" hidden="1">{"'Sheet1'!$L$16"}</definedName>
    <definedName name="fdgk" localSheetId="1" hidden="1">{"'Sheet1'!$L$16"}</definedName>
    <definedName name="fdgk" localSheetId="15" hidden="1">{"'Sheet1'!$L$16"}</definedName>
    <definedName name="fdgk" localSheetId="2" hidden="1">{"'Sheet1'!$L$16"}</definedName>
    <definedName name="fdgk" hidden="1">{"'Sheet1'!$L$16"}</definedName>
    <definedName name="fdgssda" localSheetId="11" hidden="1">{"'Sheet1'!$L$16"}</definedName>
    <definedName name="fdgssda" localSheetId="1" hidden="1">{"'Sheet1'!$L$16"}</definedName>
    <definedName name="fdgssda" localSheetId="15" hidden="1">{"'Sheet1'!$L$16"}</definedName>
    <definedName name="fdgssda" localSheetId="6" hidden="1">{"'Sheet1'!$L$16"}</definedName>
    <definedName name="fdgssda" localSheetId="2" hidden="1">{"'Sheet1'!$L$16"}</definedName>
    <definedName name="fdgssda" hidden="1">{"'Sheet1'!$L$16"}</definedName>
    <definedName name="fđhbfbd" localSheetId="11" hidden="1">{#N/A,#N/A,FALSE,"Chi tiÆt"}</definedName>
    <definedName name="fđhbfbd" localSheetId="1" hidden="1">{#N/A,#N/A,FALSE,"Chi tiÆt"}</definedName>
    <definedName name="fđhbfbd" localSheetId="15" hidden="1">{#N/A,#N/A,FALSE,"Chi tiÆt"}</definedName>
    <definedName name="fđhbfbd" localSheetId="2" hidden="1">{#N/A,#N/A,FALSE,"Chi tiÆt"}</definedName>
    <definedName name="fđhbfbd" hidden="1">{#N/A,#N/A,FALSE,"Chi tiÆt"}</definedName>
    <definedName name="fdhdh" localSheetId="11" hidden="1">{#N/A,#N/A,FALSE,"Chi tiÆt"}</definedName>
    <definedName name="fdhdh" localSheetId="1" hidden="1">{#N/A,#N/A,FALSE,"Chi tiÆt"}</definedName>
    <definedName name="fdhdh" localSheetId="15" hidden="1">{#N/A,#N/A,FALSE,"Chi tiÆt"}</definedName>
    <definedName name="fdhdh" localSheetId="2" hidden="1">{#N/A,#N/A,FALSE,"Chi tiÆt"}</definedName>
    <definedName name="fdhdh" hidden="1">{#N/A,#N/A,FALSE,"Chi tiÆt"}</definedName>
    <definedName name="fdhgf" localSheetId="11" hidden="1">{"'Sheet1'!$L$16"}</definedName>
    <definedName name="fdhgf" localSheetId="1" hidden="1">{"'Sheet1'!$L$16"}</definedName>
    <definedName name="fdhgf" localSheetId="15" hidden="1">{"'Sheet1'!$L$16"}</definedName>
    <definedName name="fdhgf" localSheetId="2" hidden="1">{"'Sheet1'!$L$16"}</definedName>
    <definedName name="fdhgf" hidden="1">{"'Sheet1'!$L$16"}</definedName>
    <definedName name="fđhh" localSheetId="11" hidden="1">{"'Sheet1'!$L$16"}</definedName>
    <definedName name="fđhh" localSheetId="1" hidden="1">{"'Sheet1'!$L$16"}</definedName>
    <definedName name="fđhh" localSheetId="15" hidden="1">{"'Sheet1'!$L$16"}</definedName>
    <definedName name="fđhh" localSheetId="2" hidden="1">{"'Sheet1'!$L$16"}</definedName>
    <definedName name="fđhh" hidden="1">{"'Sheet1'!$L$16"}</definedName>
    <definedName name="FDS" localSheetId="11" hidden="1">{#N/A,#N/A,FALSE,"제목"}</definedName>
    <definedName name="FDS" localSheetId="1" hidden="1">{#N/A,#N/A,FALSE,"제목"}</definedName>
    <definedName name="FDS" localSheetId="15" hidden="1">{#N/A,#N/A,FALSE,"제목"}</definedName>
    <definedName name="FDS" localSheetId="2" hidden="1">{#N/A,#N/A,FALSE,"제목"}</definedName>
    <definedName name="FDS" hidden="1">{#N/A,#N/A,FALSE,"제목"}</definedName>
    <definedName name="fdsc" localSheetId="11" hidden="1">{"'Sheet1'!$L$16"}</definedName>
    <definedName name="fdsc" localSheetId="1" hidden="1">{"'Sheet1'!$L$16"}</definedName>
    <definedName name="fdsc" localSheetId="15" hidden="1">{"'Sheet1'!$L$16"}</definedName>
    <definedName name="fdsc" localSheetId="2" hidden="1">{"'Sheet1'!$L$16"}</definedName>
    <definedName name="fdsc" hidden="1">{"'Sheet1'!$L$16"}</definedName>
    <definedName name="fdsf" localSheetId="11" hidden="1">{"'Sheet1'!$L$16"}</definedName>
    <definedName name="fdsf" localSheetId="1" hidden="1">{"'Sheet1'!$L$16"}</definedName>
    <definedName name="fdsf" localSheetId="15" hidden="1">{"'Sheet1'!$L$16"}</definedName>
    <definedName name="fdsf" localSheetId="2" hidden="1">{"'Sheet1'!$L$16"}</definedName>
    <definedName name="fdsf" hidden="1">{"'Sheet1'!$L$16"}</definedName>
    <definedName name="fdsfsdfd" localSheetId="11" hidden="1">{"'Sheet1'!$L$16"}</definedName>
    <definedName name="fdsfsdfd" localSheetId="1" hidden="1">{"'Sheet1'!$L$16"}</definedName>
    <definedName name="fdsfsdfd" localSheetId="15" hidden="1">{"'Sheet1'!$L$16"}</definedName>
    <definedName name="fdsfsdfd" localSheetId="2" hidden="1">{"'Sheet1'!$L$16"}</definedName>
    <definedName name="fdsfsdfd" hidden="1">{"'Sheet1'!$L$16"}</definedName>
    <definedName name="FEE" localSheetId="15" hidden="1">#REF!</definedName>
    <definedName name="FEE" localSheetId="6" hidden="1">[3]Earthwork!#REF!</definedName>
    <definedName name="FEE" hidden="1">[3]Earthwork!#REF!</definedName>
    <definedName name="ff" localSheetId="15" hidden="1">#REF!</definedName>
    <definedName name="ff" localSheetId="6" hidden="1">#REF!</definedName>
    <definedName name="ff" hidden="1">#REF!</definedName>
    <definedName name="ffas" localSheetId="11" hidden="1">{"'Sheet1'!$L$16"}</definedName>
    <definedName name="ffas" localSheetId="1" hidden="1">{"'Sheet1'!$L$16"}</definedName>
    <definedName name="ffas" localSheetId="15" hidden="1">{"'Sheet1'!$L$16"}</definedName>
    <definedName name="ffas" localSheetId="2" hidden="1">{"'Sheet1'!$L$16"}</definedName>
    <definedName name="ffas" hidden="1">{"'Sheet1'!$L$16"}</definedName>
    <definedName name="ffd" localSheetId="11" hidden="1">{"Offgrid",#N/A,FALSE,"OFFGRID";"Region",#N/A,FALSE,"REGION";"Offgrid -2",#N/A,FALSE,"OFFGRID";"WTP",#N/A,FALSE,"WTP";"WTP -2",#N/A,FALSE,"WTP";"Project",#N/A,FALSE,"PROJECT";"Summary -2",#N/A,FALSE,"SUMMARY"}</definedName>
    <definedName name="ffd" localSheetId="1" hidden="1">{"Offgrid",#N/A,FALSE,"OFFGRID";"Region",#N/A,FALSE,"REGION";"Offgrid -2",#N/A,FALSE,"OFFGRID";"WTP",#N/A,FALSE,"WTP";"WTP -2",#N/A,FALSE,"WTP";"Project",#N/A,FALSE,"PROJECT";"Summary -2",#N/A,FALSE,"SUMMARY"}</definedName>
    <definedName name="ffd" localSheetId="15" hidden="1">{"Offgrid",#N/A,FALSE,"OFFGRID";"Region",#N/A,FALSE,"REGION";"Offgrid -2",#N/A,FALSE,"OFFGRID";"WTP",#N/A,FALSE,"WTP";"WTP -2",#N/A,FALSE,"WTP";"Project",#N/A,FALSE,"PROJECT";"Summary -2",#N/A,FALSE,"SUMMARY"}</definedName>
    <definedName name="ffd" localSheetId="2" hidden="1">{"Offgrid",#N/A,FALSE,"OFFGRID";"Region",#N/A,FALSE,"REGION";"Offgrid -2",#N/A,FALSE,"OFFGRID";"WTP",#N/A,FALSE,"WTP";"WTP -2",#N/A,FALSE,"WTP";"Project",#N/A,FALSE,"PROJECT";"Summary -2",#N/A,FALSE,"SUMMARY"}</definedName>
    <definedName name="ffd" hidden="1">{"Offgrid",#N/A,FALSE,"OFFGRID";"Region",#N/A,FALSE,"REGION";"Offgrid -2",#N/A,FALSE,"OFFGRID";"WTP",#N/A,FALSE,"WTP";"WTP -2",#N/A,FALSE,"WTP";"Project",#N/A,FALSE,"PROJECT";"Summary -2",#N/A,FALSE,"SUMMARY"}</definedName>
    <definedName name="ffff" localSheetId="11" hidden="1">{"'Sheet1'!$L$16"}</definedName>
    <definedName name="ffff" localSheetId="1" hidden="1">{"'Sheet1'!$L$16"}</definedName>
    <definedName name="ffff" localSheetId="15" hidden="1">{"'Sheet1'!$L$16"}</definedName>
    <definedName name="ffff" localSheetId="2" hidden="1">{"'Sheet1'!$L$16"}</definedName>
    <definedName name="ffff" hidden="1">{"'Sheet1'!$L$16"}</definedName>
    <definedName name="ffffd" localSheetId="11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localSheetId="15" hidden="1">{#N/A,#N/A,TRUE,"SUM";#N/A,#N/A,TRUE,"EE";#N/A,#N/A,TRUE,"AC";#N/A,#N/A,TRUE,"SN"}</definedName>
    <definedName name="ffffd" localSheetId="6" hidden="1">{#N/A,#N/A,TRUE,"SUM";#N/A,#N/A,TRUE,"EE";#N/A,#N/A,TRUE,"AC";#N/A,#N/A,TRUE,"SN"}</definedName>
    <definedName name="ffffd" localSheetId="2" hidden="1">{#N/A,#N/A,TRUE,"SUM";#N/A,#N/A,TRUE,"EE";#N/A,#N/A,TRUE,"AC";#N/A,#N/A,TRUE,"SN"}</definedName>
    <definedName name="ffffd" hidden="1">{#N/A,#N/A,TRUE,"SUM";#N/A,#N/A,TRUE,"EE";#N/A,#N/A,TRUE,"AC";#N/A,#N/A,TRUE,"SN"}</definedName>
    <definedName name="fffff" localSheetId="11" hidden="1">{"'Sheet1'!$L$16"}</definedName>
    <definedName name="fffff" localSheetId="1" hidden="1">{"'Sheet1'!$L$16"}</definedName>
    <definedName name="fffff" localSheetId="15" hidden="1">{"'Sheet1'!$L$16"}</definedName>
    <definedName name="fffff" localSheetId="2" hidden="1">{"'Sheet1'!$L$16"}</definedName>
    <definedName name="fffff" hidden="1">{"'Sheet1'!$L$16"}</definedName>
    <definedName name="fffffffffffffff" localSheetId="11" hidden="1">{"'Sheet1'!$L$16"}</definedName>
    <definedName name="fffffffffffffff" localSheetId="1" hidden="1">{"'Sheet1'!$L$16"}</definedName>
    <definedName name="fffffffffffffff" localSheetId="15" hidden="1">{"'Sheet1'!$L$16"}</definedName>
    <definedName name="fffffffffffffff" localSheetId="2" hidden="1">{"'Sheet1'!$L$16"}</definedName>
    <definedName name="fffffffffffffff" hidden="1">{"'Sheet1'!$L$16"}</definedName>
    <definedName name="fg" localSheetId="11" hidden="1">{"'Sheet1'!$L$16"}</definedName>
    <definedName name="fg" localSheetId="1" hidden="1">{"'Sheet1'!$L$16"}</definedName>
    <definedName name="fg" localSheetId="15" hidden="1">{"'Sheet1'!$L$16"}</definedName>
    <definedName name="fg" localSheetId="2" hidden="1">{"'Sheet1'!$L$16"}</definedName>
    <definedName name="fg" hidden="1">{"'Sheet1'!$L$16"}</definedName>
    <definedName name="fgaergrea" localSheetId="6" hidden="1">#REF!</definedName>
    <definedName name="fgaergrea" hidden="1">#REF!</definedName>
    <definedName name="FGF" localSheetId="11" hidden="1">{#N/A,#N/A,FALSE,"Sheet2";#N/A,#N/A,FALSE,"Sheet4";#N/A,#N/A,FALSE,"Sheet6"}</definedName>
    <definedName name="FGF" localSheetId="1" hidden="1">{#N/A,#N/A,FALSE,"Sheet2";#N/A,#N/A,FALSE,"Sheet4";#N/A,#N/A,FALSE,"Sheet6"}</definedName>
    <definedName name="FGF" localSheetId="15" hidden="1">{#N/A,#N/A,FALSE,"Sheet2";#N/A,#N/A,FALSE,"Sheet4";#N/A,#N/A,FALSE,"Sheet6"}</definedName>
    <definedName name="FGF" localSheetId="2" hidden="1">{#N/A,#N/A,FALSE,"Sheet2";#N/A,#N/A,FALSE,"Sheet4";#N/A,#N/A,FALSE,"Sheet6"}</definedName>
    <definedName name="fgf" localSheetId="7" hidden="1">{"'Sheet1'!$L$16"}</definedName>
    <definedName name="FGF" hidden="1">{#N/A,#N/A,FALSE,"Sheet2";#N/A,#N/A,FALSE,"Sheet4";#N/A,#N/A,FALSE,"Sheet6"}</definedName>
    <definedName name="fgff" localSheetId="11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ff" localSheetId="15" hidden="1">{#N/A,#N/A,TRUE,"SUM";#N/A,#N/A,TRUE,"EE";#N/A,#N/A,TRUE,"AC";#N/A,#N/A,TRUE,"SN"}</definedName>
    <definedName name="fgff" localSheetId="6" hidden="1">{#N/A,#N/A,TRUE,"SUM";#N/A,#N/A,TRUE,"EE";#N/A,#N/A,TRUE,"AC";#N/A,#N/A,TRUE,"SN"}</definedName>
    <definedName name="fgff" localSheetId="2" hidden="1">{#N/A,#N/A,TRUE,"SUM";#N/A,#N/A,TRUE,"EE";#N/A,#N/A,TRUE,"AC";#N/A,#N/A,TRUE,"SN"}</definedName>
    <definedName name="fgff" hidden="1">{#N/A,#N/A,TRUE,"SUM";#N/A,#N/A,TRUE,"EE";#N/A,#N/A,TRUE,"AC";#N/A,#N/A,TRUE,"SN"}</definedName>
    <definedName name="fgfg" localSheetId="6" hidden="1">#REF!</definedName>
    <definedName name="fgfg" localSheetId="7" hidden="1">#REF!</definedName>
    <definedName name="fgfg" hidden="1">#REF!</definedName>
    <definedName name="fgfgfgfg" localSheetId="11" hidden="1">{#N/A,#N/A,FALSE,"Chi tiÆt"}</definedName>
    <definedName name="fgfgfgfg" localSheetId="1" hidden="1">{#N/A,#N/A,FALSE,"Chi tiÆt"}</definedName>
    <definedName name="fgfgfgfg" localSheetId="15" hidden="1">{#N/A,#N/A,FALSE,"Chi tiÆt"}</definedName>
    <definedName name="fgfgfgfg" localSheetId="2" hidden="1">{#N/A,#N/A,FALSE,"Chi tiÆt"}</definedName>
    <definedName name="fgfgfgfg" hidden="1">{#N/A,#N/A,FALSE,"Chi tiÆt"}</definedName>
    <definedName name="fgfgfgfgf" localSheetId="11" hidden="1">{"'Sheet1'!$L$16"}</definedName>
    <definedName name="fgfgfgfgf" localSheetId="1" hidden="1">{"'Sheet1'!$L$16"}</definedName>
    <definedName name="fgfgfgfgf" localSheetId="15" hidden="1">{"'Sheet1'!$L$16"}</definedName>
    <definedName name="fgfgfgfgf" localSheetId="2" hidden="1">{"'Sheet1'!$L$16"}</definedName>
    <definedName name="fgfgfgfgf" hidden="1">{"'Sheet1'!$L$16"}</definedName>
    <definedName name="fgfhjjkfded" localSheetId="6" hidden="1">#REF!</definedName>
    <definedName name="fgfhjjkfded" hidden="1">#REF!</definedName>
    <definedName name="fgg" localSheetId="11" hidden="1">{"'장비'!$A$3:$M$12"}</definedName>
    <definedName name="fgg" localSheetId="1" hidden="1">{"'장비'!$A$3:$M$12"}</definedName>
    <definedName name="fgg" localSheetId="15" hidden="1">{"'장비'!$A$3:$M$12"}</definedName>
    <definedName name="fgg" localSheetId="2" hidden="1">{"'장비'!$A$3:$M$12"}</definedName>
    <definedName name="fgg" hidden="1">{"'장비'!$A$3:$M$12"}</definedName>
    <definedName name="fggfgfgfg" localSheetId="11" hidden="1">{"'Sheet1'!$L$16"}</definedName>
    <definedName name="fggfgfgfg" localSheetId="1" hidden="1">{"'Sheet1'!$L$16"}</definedName>
    <definedName name="fggfgfgfg" localSheetId="15" hidden="1">{"'Sheet1'!$L$16"}</definedName>
    <definedName name="fggfgfgfg" localSheetId="2" hidden="1">{"'Sheet1'!$L$16"}</definedName>
    <definedName name="fggfgfgfg" hidden="1">{"'Sheet1'!$L$16"}</definedName>
    <definedName name="fgh" localSheetId="6" hidden="1">#REF!</definedName>
    <definedName name="fgh" hidden="1">#REF!</definedName>
    <definedName name="fghfhfg" localSheetId="7" hidden="1">#REF!</definedName>
    <definedName name="fghfhfg" hidden="1">#REF!</definedName>
    <definedName name="fghhk" localSheetId="11" hidden="1">{0}</definedName>
    <definedName name="fghhk" localSheetId="1" hidden="1">{0}</definedName>
    <definedName name="fghhk" localSheetId="15" hidden="1">{0}</definedName>
    <definedName name="fghhk" localSheetId="2" hidden="1">{0}</definedName>
    <definedName name="fghhk" hidden="1">{0}</definedName>
    <definedName name="fgkjmgky.yulyu." localSheetId="11" hidden="1">{"Offgrid",#N/A,FALSE,"OFFGRID";"Region",#N/A,FALSE,"REGION";"Offgrid -2",#N/A,FALSE,"OFFGRID";"WTP",#N/A,FALSE,"WTP";"WTP -2",#N/A,FALSE,"WTP";"Project",#N/A,FALSE,"PROJECT";"Summary -2",#N/A,FALSE,"SUMMARY"}</definedName>
    <definedName name="fgkjmgky.yulyu." localSheetId="1" hidden="1">{"Offgrid",#N/A,FALSE,"OFFGRID";"Region",#N/A,FALSE,"REGION";"Offgrid -2",#N/A,FALSE,"OFFGRID";"WTP",#N/A,FALSE,"WTP";"WTP -2",#N/A,FALSE,"WTP";"Project",#N/A,FALSE,"PROJECT";"Summary -2",#N/A,FALSE,"SUMMARY"}</definedName>
    <definedName name="fgkjmgky.yulyu." localSheetId="15" hidden="1">{"Offgrid",#N/A,FALSE,"OFFGRID";"Region",#N/A,FALSE,"REGION";"Offgrid -2",#N/A,FALSE,"OFFGRID";"WTP",#N/A,FALSE,"WTP";"WTP -2",#N/A,FALSE,"WTP";"Project",#N/A,FALSE,"PROJECT";"Summary -2",#N/A,FALSE,"SUMMARY"}</definedName>
    <definedName name="fgkjmgky.yulyu." localSheetId="2" hidden="1">{"Offgrid",#N/A,FALSE,"OFFGRID";"Region",#N/A,FALSE,"REGION";"Offgrid -2",#N/A,FALSE,"OFFGRID";"WTP",#N/A,FALSE,"WTP";"WTP -2",#N/A,FALSE,"WTP";"Project",#N/A,FALSE,"PROJECT";"Summary -2",#N/A,FALSE,"SUMMARY"}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localSheetId="11" hidden="1">{"'Sheet1'!$L$16"}</definedName>
    <definedName name="fgn" localSheetId="1" hidden="1">{"'Sheet1'!$L$16"}</definedName>
    <definedName name="fgn" localSheetId="15" hidden="1">{"'Sheet1'!$L$16"}</definedName>
    <definedName name="fgn" localSheetId="2" hidden="1">{"'Sheet1'!$L$16"}</definedName>
    <definedName name="fgn" hidden="1">{"'Sheet1'!$L$16"}</definedName>
    <definedName name="FGNHGFH" localSheetId="6" hidden="1">#REF!</definedName>
    <definedName name="FGNHGFH" hidden="1">#REF!</definedName>
    <definedName name="fgrtr45" localSheetId="11" hidden="1">{0}</definedName>
    <definedName name="fgrtr45" localSheetId="1" hidden="1">{0}</definedName>
    <definedName name="fgrtr45" localSheetId="15" hidden="1">{0}</definedName>
    <definedName name="fgrtr45" localSheetId="2" hidden="1">{0}</definedName>
    <definedName name="fgrtr45" hidden="1">{0}</definedName>
    <definedName name="fgsdaa" localSheetId="11" hidden="1">{#N/A,#N/A,TRUE,"BT M200 da 10x20"}</definedName>
    <definedName name="fgsdaa" localSheetId="1" hidden="1">{#N/A,#N/A,TRUE,"BT M200 da 10x20"}</definedName>
    <definedName name="fgsdaa" localSheetId="15" hidden="1">{#N/A,#N/A,TRUE,"BT M200 da 10x20"}</definedName>
    <definedName name="fgsdaa" localSheetId="6" hidden="1">{#N/A,#N/A,TRUE,"BT M200 da 10x20"}</definedName>
    <definedName name="fgsdaa" localSheetId="2" hidden="1">{#N/A,#N/A,TRUE,"BT M200 da 10x20"}</definedName>
    <definedName name="fgsdaa" hidden="1">{#N/A,#N/A,TRUE,"BT M200 da 10x20"}</definedName>
    <definedName name="fhdhdh" localSheetId="11" hidden="1">{#N/A,#N/A,FALSE,"Chi tiÆt"}</definedName>
    <definedName name="fhdhdh" localSheetId="1" hidden="1">{#N/A,#N/A,FALSE,"Chi tiÆt"}</definedName>
    <definedName name="fhdhdh" localSheetId="15" hidden="1">{#N/A,#N/A,FALSE,"Chi tiÆt"}</definedName>
    <definedName name="fhdhdh" localSheetId="2" hidden="1">{#N/A,#N/A,FALSE,"Chi tiÆt"}</definedName>
    <definedName name="fhdhdh" hidden="1">{#N/A,#N/A,FALSE,"Chi tiÆt"}</definedName>
    <definedName name="fhf" localSheetId="11" hidden="1">{0,0,0,0}</definedName>
    <definedName name="fhf" localSheetId="1" hidden="1">{0,0,0,0}</definedName>
    <definedName name="fhf" localSheetId="15" hidden="1">{0,0,0,0}</definedName>
    <definedName name="fhf" localSheetId="2" hidden="1">{0,0,0,0}</definedName>
    <definedName name="fhf" hidden="1">{0,0,0,0}</definedName>
    <definedName name="fhfgh" localSheetId="7" hidden="1">#REF!</definedName>
    <definedName name="fhfgh" hidden="1">#REF!</definedName>
    <definedName name="fhfghfg" localSheetId="7" hidden="1">#REF!</definedName>
    <definedName name="fhfghfg" hidden="1">#REF!</definedName>
    <definedName name="fhgj" localSheetId="11" hidden="1">{"'Sheet1'!$L$16"}</definedName>
    <definedName name="fhgj" localSheetId="1" hidden="1">{"'Sheet1'!$L$16"}</definedName>
    <definedName name="fhgj" localSheetId="15" hidden="1">{"'Sheet1'!$L$16"}</definedName>
    <definedName name="fhgj" localSheetId="2" hidden="1">{"'Sheet1'!$L$16"}</definedName>
    <definedName name="fhgj" hidden="1">{"'Sheet1'!$L$16"}</definedName>
    <definedName name="fhjjh" localSheetId="11" hidden="1">{"'Sheet1'!$L$16"}</definedName>
    <definedName name="fhjjh" localSheetId="1" hidden="1">{"'Sheet1'!$L$16"}</definedName>
    <definedName name="fhjjh" localSheetId="15" hidden="1">{"'Sheet1'!$L$16"}</definedName>
    <definedName name="fhjjh" localSheetId="2" hidden="1">{"'Sheet1'!$L$16"}</definedName>
    <definedName name="fhjjh" hidden="1">{"'Sheet1'!$L$16"}</definedName>
    <definedName name="fhk" localSheetId="11" hidden="1">{0}</definedName>
    <definedName name="fhk" localSheetId="1" hidden="1">{0}</definedName>
    <definedName name="fhk" localSheetId="15" hidden="1">{0}</definedName>
    <definedName name="fhk" localSheetId="2" hidden="1">{0}</definedName>
    <definedName name="fhk" hidden="1">{0}</definedName>
    <definedName name="fhtđhêhd" localSheetId="11" hidden="1">{"Offgrid",#N/A,FALSE,"OFFGRID";"Region",#N/A,FALSE,"REGION";"Offgrid -2",#N/A,FALSE,"OFFGRID";"WTP",#N/A,FALSE,"WTP";"WTP -2",#N/A,FALSE,"WTP";"Project",#N/A,FALSE,"PROJECT";"Summary -2",#N/A,FALSE,"SUMMARY"}</definedName>
    <definedName name="fhtđhêhd" localSheetId="1" hidden="1">{"Offgrid",#N/A,FALSE,"OFFGRID";"Region",#N/A,FALSE,"REGION";"Offgrid -2",#N/A,FALSE,"OFFGRID";"WTP",#N/A,FALSE,"WTP";"WTP -2",#N/A,FALSE,"WTP";"Project",#N/A,FALSE,"PROJECT";"Summary -2",#N/A,FALSE,"SUMMARY"}</definedName>
    <definedName name="fhtđhêhd" localSheetId="15" hidden="1">{"Offgrid",#N/A,FALSE,"OFFGRID";"Region",#N/A,FALSE,"REGION";"Offgrid -2",#N/A,FALSE,"OFFGRID";"WTP",#N/A,FALSE,"WTP";"WTP -2",#N/A,FALSE,"WTP";"Project",#N/A,FALSE,"PROJECT";"Summary -2",#N/A,FALSE,"SUMMARY"}</definedName>
    <definedName name="fhtđhêhd" localSheetId="2" hidden="1">{"Offgrid",#N/A,FALSE,"OFFGRID";"Region",#N/A,FALSE,"REGION";"Offgrid -2",#N/A,FALSE,"OFFGRID";"WTP",#N/A,FALSE,"WTP";"WTP -2",#N/A,FALSE,"WTP";"Project",#N/A,FALSE,"PROJECT";"Summary -2",#N/A,FALSE,"SUMMARY"}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localSheetId="6" hidden="1">#REF!</definedName>
    <definedName name="fill" hidden="1">#REF!</definedName>
    <definedName name="FILLL" localSheetId="6" hidden="1">#REF!</definedName>
    <definedName name="FILLL" hidden="1">#REF!</definedName>
    <definedName name="fjgjjhl" localSheetId="11" hidden="1">{"'용역비'!$A$4:$C$8"}</definedName>
    <definedName name="fjgjjhl" localSheetId="1" hidden="1">{"'용역비'!$A$4:$C$8"}</definedName>
    <definedName name="fjgjjhl" localSheetId="15" hidden="1">{"'용역비'!$A$4:$C$8"}</definedName>
    <definedName name="fjgjjhl" localSheetId="2" hidden="1">{"'용역비'!$A$4:$C$8"}</definedName>
    <definedName name="fjgjjhl" hidden="1">{"'용역비'!$A$4:$C$8"}</definedName>
    <definedName name="FK" localSheetId="11" hidden="1">{"'용역비'!$A$4:$C$8"}</definedName>
    <definedName name="FK" localSheetId="1" hidden="1">{"'용역비'!$A$4:$C$8"}</definedName>
    <definedName name="FK" localSheetId="15" hidden="1">{"'용역비'!$A$4:$C$8"}</definedName>
    <definedName name="FK" localSheetId="2" hidden="1">{"'용역비'!$A$4:$C$8"}</definedName>
    <definedName name="FK" hidden="1">{"'용역비'!$A$4:$C$8"}</definedName>
    <definedName name="fkdkglgl" localSheetId="11" hidden="1">{"'용역비'!$A$4:$C$8"}</definedName>
    <definedName name="fkdkglgl" localSheetId="1" hidden="1">{"'용역비'!$A$4:$C$8"}</definedName>
    <definedName name="fkdkglgl" localSheetId="15" hidden="1">{"'용역비'!$A$4:$C$8"}</definedName>
    <definedName name="fkdkglgl" localSheetId="2" hidden="1">{"'용역비'!$A$4:$C$8"}</definedName>
    <definedName name="fkdkglgl" hidden="1">{"'용역비'!$A$4:$C$8"}</definedName>
    <definedName name="fkgjk" localSheetId="11" hidden="1">{"'Sheet1'!$L$16"}</definedName>
    <definedName name="fkgjk" localSheetId="1" hidden="1">{"'Sheet1'!$L$16"}</definedName>
    <definedName name="fkgjk" localSheetId="15" hidden="1">{"'Sheet1'!$L$16"}</definedName>
    <definedName name="fkgjk" localSheetId="2" hidden="1">{"'Sheet1'!$L$16"}</definedName>
    <definedName name="fkgjk" hidden="1">{"'Sheet1'!$L$16"}</definedName>
    <definedName name="FOR" localSheetId="11" hidden="1">{#N/A,#N/A,FALSE,"CCTV"}</definedName>
    <definedName name="FOR" localSheetId="1" hidden="1">{#N/A,#N/A,FALSE,"CCTV"}</definedName>
    <definedName name="FOR" localSheetId="15" hidden="1">{#N/A,#N/A,FALSE,"CCTV"}</definedName>
    <definedName name="FOR" localSheetId="6" hidden="1">{#N/A,#N/A,FALSE,"CCTV"}</definedName>
    <definedName name="FOR" localSheetId="2" hidden="1">{#N/A,#N/A,FALSE,"CCTV"}</definedName>
    <definedName name="FOR" hidden="1">{#N/A,#N/A,FALSE,"CCTV"}</definedName>
    <definedName name="FORMAT" localSheetId="11" hidden="1">{#N/A,#N/A,FALSE,"CCTV"}</definedName>
    <definedName name="FORMAT" localSheetId="1" hidden="1">{#N/A,#N/A,FALSE,"CCTV"}</definedName>
    <definedName name="FORMAT" localSheetId="15" hidden="1">{#N/A,#N/A,FALSE,"CCTV"}</definedName>
    <definedName name="FORMAT" localSheetId="6" hidden="1">{#N/A,#N/A,FALSE,"CCTV"}</definedName>
    <definedName name="FORMAT" localSheetId="2" hidden="1">{#N/A,#N/A,FALSE,"CCTV"}</definedName>
    <definedName name="FORMAT" hidden="1">{#N/A,#N/A,FALSE,"CCTV"}</definedName>
    <definedName name="fqfrqr" localSheetId="6" hidden="1">#REF!</definedName>
    <definedName name="fqfrqr" hidden="1">#REF!</definedName>
    <definedName name="FRERTT" localSheetId="11" hidden="1">{"'Sheet1'!$L$16"}</definedName>
    <definedName name="FRERTT" localSheetId="1" hidden="1">{"'Sheet1'!$L$16"}</definedName>
    <definedName name="FRERTT" localSheetId="15" hidden="1">{"'Sheet1'!$L$16"}</definedName>
    <definedName name="FRERTT" localSheetId="2" hidden="1">{"'Sheet1'!$L$16"}</definedName>
    <definedName name="FRERTT" hidden="1">{"'Sheet1'!$L$16"}</definedName>
    <definedName name="frurt" localSheetId="7" hidden="1">#REF!</definedName>
    <definedName name="frurt" hidden="1">#REF!</definedName>
    <definedName name="fs¸gg" localSheetId="11" hidden="1">{"'Sheet1'!$L$16"}</definedName>
    <definedName name="fs¸gg" localSheetId="1" hidden="1">{"'Sheet1'!$L$16"}</definedName>
    <definedName name="fs¸gg" localSheetId="15" hidden="1">{"'Sheet1'!$L$16"}</definedName>
    <definedName name="fs¸gg" localSheetId="2" hidden="1">{"'Sheet1'!$L$16"}</definedName>
    <definedName name="fs¸gg" hidden="1">{"'Sheet1'!$L$16"}</definedName>
    <definedName name="FSD" localSheetId="11" hidden="1">{#N/A,#N/A,FALSE,"제목"}</definedName>
    <definedName name="FSD" localSheetId="1" hidden="1">{#N/A,#N/A,FALSE,"제목"}</definedName>
    <definedName name="FSD" localSheetId="15" hidden="1">{#N/A,#N/A,FALSE,"제목"}</definedName>
    <definedName name="FSD" localSheetId="2" hidden="1">{#N/A,#N/A,FALSE,"제목"}</definedName>
    <definedName name="FSD" hidden="1">{#N/A,#N/A,FALSE,"제목"}</definedName>
    <definedName name="FSDAF" localSheetId="11" hidden="1">{#N/A,#N/A,FALSE,"제목"}</definedName>
    <definedName name="FSDAF" localSheetId="1" hidden="1">{#N/A,#N/A,FALSE,"제목"}</definedName>
    <definedName name="FSDAF" localSheetId="15" hidden="1">{#N/A,#N/A,FALSE,"제목"}</definedName>
    <definedName name="FSDAF" localSheetId="2" hidden="1">{#N/A,#N/A,FALSE,"제목"}</definedName>
    <definedName name="FSDAF" hidden="1">{#N/A,#N/A,FALSE,"제목"}</definedName>
    <definedName name="fsdf" localSheetId="11" hidden="1">{"'Sheet1'!$L$16"}</definedName>
    <definedName name="fsdf" localSheetId="1" hidden="1">{"'Sheet1'!$L$16"}</definedName>
    <definedName name="fsdf" localSheetId="15" hidden="1">{"'Sheet1'!$L$16"}</definedName>
    <definedName name="fsdf" localSheetId="6" hidden="1">{"'Sheet1'!$L$16"}</definedName>
    <definedName name="fsdf" localSheetId="2" hidden="1">{"'Sheet1'!$L$16"}</definedName>
    <definedName name="fsdf" hidden="1">{"'Sheet1'!$L$16"}</definedName>
    <definedName name="fsdfdsf" localSheetId="11" hidden="1">{"'Sheet1'!$L$16"}</definedName>
    <definedName name="fsdfdsf" localSheetId="1" hidden="1">{"'Sheet1'!$L$16"}</definedName>
    <definedName name="fsdfdsf" localSheetId="15" hidden="1">{"'Sheet1'!$L$16"}</definedName>
    <definedName name="fsdfdsf" localSheetId="2" hidden="1">{"'Sheet1'!$L$16"}</definedName>
    <definedName name="fsdfdsf" hidden="1">{"'Sheet1'!$L$16"}</definedName>
    <definedName name="fsdfs" localSheetId="11" hidden="1">{"'Sheet1'!$L$16"}</definedName>
    <definedName name="fsdfs" localSheetId="1" hidden="1">{"'Sheet1'!$L$16"}</definedName>
    <definedName name="fsdfs" localSheetId="15" hidden="1">{"'Sheet1'!$L$16"}</definedName>
    <definedName name="fsdfs" localSheetId="2" hidden="1">{"'Sheet1'!$L$16"}</definedName>
    <definedName name="fsdfs" hidden="1">{"'Sheet1'!$L$16"}</definedName>
    <definedName name="FSDFSDF" localSheetId="11" hidden="1">{#N/A,#N/A,TRUE,"SUM";#N/A,#N/A,TRUE,"EE";#N/A,#N/A,TRUE,"AC";#N/A,#N/A,TRUE,"SN"}</definedName>
    <definedName name="FSDFSDF" localSheetId="1" hidden="1">{#N/A,#N/A,TRUE,"SUM";#N/A,#N/A,TRUE,"EE";#N/A,#N/A,TRUE,"AC";#N/A,#N/A,TRUE,"SN"}</definedName>
    <definedName name="FSDFSDF" localSheetId="15" hidden="1">{#N/A,#N/A,TRUE,"SUM";#N/A,#N/A,TRUE,"EE";#N/A,#N/A,TRUE,"AC";#N/A,#N/A,TRUE,"SN"}</definedName>
    <definedName name="FSDFSDF" localSheetId="6" hidden="1">{#N/A,#N/A,TRUE,"SUM";#N/A,#N/A,TRUE,"EE";#N/A,#N/A,TRUE,"AC";#N/A,#N/A,TRUE,"SN"}</definedName>
    <definedName name="FSDFSDF" localSheetId="2" hidden="1">{#N/A,#N/A,TRUE,"SUM";#N/A,#N/A,TRUE,"EE";#N/A,#N/A,TRUE,"AC";#N/A,#N/A,TRUE,"SN"}</definedName>
    <definedName name="FSDFSDF" hidden="1">{#N/A,#N/A,TRUE,"SUM";#N/A,#N/A,TRUE,"EE";#N/A,#N/A,TRUE,"AC";#N/A,#N/A,TRUE,"SN"}</definedName>
    <definedName name="FSDFSF" localSheetId="6" hidden="1">#REF!</definedName>
    <definedName name="FSDFSF" hidden="1">#REF!</definedName>
    <definedName name="fserah" localSheetId="6" hidden="1">#REF!</definedName>
    <definedName name="fserah" hidden="1">#REF!</definedName>
    <definedName name="fsfsfdd" localSheetId="11" hidden="1">{"'Sheet1'!$L$16"}</definedName>
    <definedName name="fsfsfdd" localSheetId="1" hidden="1">{"'Sheet1'!$L$16"}</definedName>
    <definedName name="fsfsfdd" localSheetId="15" hidden="1">{"'Sheet1'!$L$16"}</definedName>
    <definedName name="fsfsfdd" localSheetId="6" hidden="1">{"'Sheet1'!$L$16"}</definedName>
    <definedName name="fsfsfdd" localSheetId="2" hidden="1">{"'Sheet1'!$L$16"}</definedName>
    <definedName name="fsfsfdd" hidden="1">{"'Sheet1'!$L$16"}</definedName>
    <definedName name="fsfsgfdh" localSheetId="7" hidden="1">#REF!</definedName>
    <definedName name="fsfsgfdh" hidden="1">#REF!</definedName>
    <definedName name="FSSGS" localSheetId="11" hidden="1">binary</definedName>
    <definedName name="FSSGS" localSheetId="1" hidden="1">binary</definedName>
    <definedName name="FSSGS" localSheetId="15" hidden="1">binary</definedName>
    <definedName name="FSSGS" localSheetId="6" hidden="1">binary</definedName>
    <definedName name="FSSGS" localSheetId="2" hidden="1">binary</definedName>
    <definedName name="FSSGS" localSheetId="16" hidden="1">binary</definedName>
    <definedName name="FSSGS" hidden="1">binary</definedName>
    <definedName name="fwef" localSheetId="1" hidden="1">#REF!</definedName>
    <definedName name="fwef" localSheetId="15" hidden="1">#REF!</definedName>
    <definedName name="fwef" localSheetId="6" hidden="1">#REF!</definedName>
    <definedName name="fwef" localSheetId="2" hidden="1">#REF!</definedName>
    <definedName name="fwef" hidden="1">#REF!</definedName>
    <definedName name="fwq" localSheetId="11" hidden="1">{"'Sheet1'!$L$16"}</definedName>
    <definedName name="fwq" localSheetId="1" hidden="1">{"'Sheet1'!$L$16"}</definedName>
    <definedName name="fwq" localSheetId="15" hidden="1">{"'Sheet1'!$L$16"}</definedName>
    <definedName name="fwq" localSheetId="2" hidden="1">{"'Sheet1'!$L$16"}</definedName>
    <definedName name="fwq" hidden="1">{"'Sheet1'!$L$16"}</definedName>
    <definedName name="GADGAFDH" localSheetId="6" hidden="1">#REF!</definedName>
    <definedName name="GADGAFDH" hidden="1">#REF!</definedName>
    <definedName name="GAGA" localSheetId="6" hidden="1">#REF!</definedName>
    <definedName name="GAGA" hidden="1">#REF!</definedName>
    <definedName name="GAGAGA" localSheetId="15" hidden="1">#REF!</definedName>
    <definedName name="GAGAGA" localSheetId="6" hidden="1">[28]조명시설!#REF!</definedName>
    <definedName name="GAGAGA" hidden="1">[28]조명시설!#REF!</definedName>
    <definedName name="găgawg" localSheetId="15" hidden="1">#REF!</definedName>
    <definedName name="găgawg" localSheetId="6" hidden="1">#REF!</definedName>
    <definedName name="găgawg" hidden="1">#REF!</definedName>
    <definedName name="gbb" localSheetId="11" hidden="1">{"'Sheet1'!$L$16"}</definedName>
    <definedName name="gbb" localSheetId="1" hidden="1">{"'Sheet1'!$L$16"}</definedName>
    <definedName name="gbb" localSheetId="15" hidden="1">{"'Sheet1'!$L$16"}</definedName>
    <definedName name="gbb" localSheetId="2" hidden="1">{"'Sheet1'!$L$16"}</definedName>
    <definedName name="gbb" hidden="1">{"'Sheet1'!$L$16"}</definedName>
    <definedName name="gd" localSheetId="11" hidden="1">{"'Sheet1'!$L$16"}</definedName>
    <definedName name="gd" localSheetId="1" hidden="1">{"'Sheet1'!$L$16"}</definedName>
    <definedName name="gd" localSheetId="15" hidden="1">{"'Sheet1'!$L$16"}</definedName>
    <definedName name="gd" localSheetId="2" hidden="1">{"'Sheet1'!$L$16"}</definedName>
    <definedName name="gd" localSheetId="7" hidden="1">#REF!</definedName>
    <definedName name="gd" hidden="1">{"'Sheet1'!$L$16"}</definedName>
    <definedName name="gdf" localSheetId="6" hidden="1">#REF!</definedName>
    <definedName name="gdf" hidden="1">#REF!</definedName>
    <definedName name="gdfgdfgdf" localSheetId="11" hidden="1">{"'Sheet1'!$L$16"}</definedName>
    <definedName name="gdfgdfgdf" localSheetId="1" hidden="1">{"'Sheet1'!$L$16"}</definedName>
    <definedName name="gdfgdfgdf" localSheetId="15" hidden="1">{"'Sheet1'!$L$16"}</definedName>
    <definedName name="gdfgdfgdf" localSheetId="2" hidden="1">{"'Sheet1'!$L$16"}</definedName>
    <definedName name="gdfgdfgdf" hidden="1">{"'Sheet1'!$L$16"}</definedName>
    <definedName name="gdfgds" localSheetId="6" hidden="1">#REF!</definedName>
    <definedName name="gdfgds" hidden="1">#REF!</definedName>
    <definedName name="gdg" localSheetId="11" hidden="1">{"'Sheet1'!$L$16"}</definedName>
    <definedName name="gdg" localSheetId="1" hidden="1">{"'Sheet1'!$L$16"}</definedName>
    <definedName name="gdg" localSheetId="15" hidden="1">{"'Sheet1'!$L$16"}</definedName>
    <definedName name="gdg" localSheetId="2" hidden="1">{"'Sheet1'!$L$16"}</definedName>
    <definedName name="gdg" hidden="1">{"'Sheet1'!$L$16"}</definedName>
    <definedName name="gdh" localSheetId="11" hidden="1">{"'Sheet1'!$L$16"}</definedName>
    <definedName name="gdh" localSheetId="1" hidden="1">{"'Sheet1'!$L$16"}</definedName>
    <definedName name="gdh" localSheetId="15" hidden="1">{"'Sheet1'!$L$16"}</definedName>
    <definedName name="gdh" localSheetId="2" hidden="1">{"'Sheet1'!$L$16"}</definedName>
    <definedName name="gdh" hidden="1">{"'Sheet1'!$L$16"}</definedName>
    <definedName name="gdhgh" localSheetId="11" hidden="1">{"'Sheet1'!$L$16"}</definedName>
    <definedName name="gdhgh" localSheetId="1" hidden="1">{"'Sheet1'!$L$16"}</definedName>
    <definedName name="gdhgh" localSheetId="15" hidden="1">{"'Sheet1'!$L$16"}</definedName>
    <definedName name="gdhgh" localSheetId="2" hidden="1">{"'Sheet1'!$L$16"}</definedName>
    <definedName name="gdhgh" hidden="1">{"'Sheet1'!$L$16"}</definedName>
    <definedName name="gdjk" localSheetId="11" hidden="1">{"'Sheet1'!$L$16"}</definedName>
    <definedName name="gdjk" localSheetId="1" hidden="1">{"'Sheet1'!$L$16"}</definedName>
    <definedName name="gdjk" localSheetId="15" hidden="1">{"'Sheet1'!$L$16"}</definedName>
    <definedName name="gdjk" localSheetId="2" hidden="1">{"'Sheet1'!$L$16"}</definedName>
    <definedName name="gdjk" hidden="1">{"'Sheet1'!$L$16"}</definedName>
    <definedName name="gdret" localSheetId="11" hidden="1">{"'Sheet1'!$L$16"}</definedName>
    <definedName name="gdret" localSheetId="1" hidden="1">{"'Sheet1'!$L$16"}</definedName>
    <definedName name="gdret" localSheetId="15" hidden="1">{"'Sheet1'!$L$16"}</definedName>
    <definedName name="gdret" localSheetId="2" hidden="1">{"'Sheet1'!$L$16"}</definedName>
    <definedName name="gdret" hidden="1">{"'Sheet1'!$L$16"}</definedName>
    <definedName name="GDS" localSheetId="11" hidden="1">{"'Sheet1'!$L$16"}</definedName>
    <definedName name="GDS" localSheetId="1" hidden="1">{"'Sheet1'!$L$16"}</definedName>
    <definedName name="GDS" localSheetId="15" hidden="1">{"'Sheet1'!$L$16"}</definedName>
    <definedName name="GDS" localSheetId="2" hidden="1">{"'Sheet1'!$L$16"}</definedName>
    <definedName name="GDS" hidden="1">{"'Sheet1'!$L$16"}</definedName>
    <definedName name="gdt5f7y7s5" localSheetId="6" hidden="1">#REF!</definedName>
    <definedName name="gdt5f7y7s5" hidden="1">#REF!</definedName>
    <definedName name="ge" localSheetId="11" hidden="1">{"'Sheet1'!$L$16"}</definedName>
    <definedName name="ge" localSheetId="1" hidden="1">{"'Sheet1'!$L$16"}</definedName>
    <definedName name="ge" localSheetId="15" hidden="1">{"'Sheet1'!$L$16"}</definedName>
    <definedName name="ge" localSheetId="6" hidden="1">{"'Sheet1'!$L$16"}</definedName>
    <definedName name="ge" localSheetId="2" hidden="1">{"'Sheet1'!$L$16"}</definedName>
    <definedName name="ge" hidden="1">{"'Sheet1'!$L$16"}</definedName>
    <definedName name="gegE" localSheetId="15" hidden="1">#REF!</definedName>
    <definedName name="gegE" localSheetId="6" hidden="1">[3]Earthwork!#REF!</definedName>
    <definedName name="gegE" hidden="1">[3]Earthwork!#REF!</definedName>
    <definedName name="gẻgweg" localSheetId="15" hidden="1">#REF!</definedName>
    <definedName name="gẻgweg" localSheetId="6" hidden="1">#REF!</definedName>
    <definedName name="gẻgweg" hidden="1">#REF!</definedName>
    <definedName name="GEMCO" localSheetId="6" hidden="1">#REF!</definedName>
    <definedName name="GEMCO" hidden="1">#REF!</definedName>
    <definedName name="GEUN" localSheetId="11" hidden="1">{#N/A,#N/A,FALSE,"제목"}</definedName>
    <definedName name="GEUN" localSheetId="1" hidden="1">{#N/A,#N/A,FALSE,"제목"}</definedName>
    <definedName name="GEUN" localSheetId="15" hidden="1">{#N/A,#N/A,FALSE,"제목"}</definedName>
    <definedName name="GEUN" localSheetId="2" hidden="1">{#N/A,#N/A,FALSE,"제목"}</definedName>
    <definedName name="GEUN" hidden="1">{#N/A,#N/A,FALSE,"제목"}</definedName>
    <definedName name="gfdg" localSheetId="11" hidden="1">{"'Sheet1'!$L$16"}</definedName>
    <definedName name="gfdg" localSheetId="1" hidden="1">{"'Sheet1'!$L$16"}</definedName>
    <definedName name="gfdg" localSheetId="15" hidden="1">{"'Sheet1'!$L$16"}</definedName>
    <definedName name="gfdg" localSheetId="2" hidden="1">{"'Sheet1'!$L$16"}</definedName>
    <definedName name="gfdg" hidden="1">{"'Sheet1'!$L$16"}</definedName>
    <definedName name="GFF" localSheetId="15" hidden="1">#REF!</definedName>
    <definedName name="GFF" hidden="1">[40]SEX!$P$7:$P$7</definedName>
    <definedName name="gffdff" localSheetId="11" hidden="1">{"'Sheet1'!$L$16"}</definedName>
    <definedName name="gffdff" localSheetId="1" hidden="1">{"'Sheet1'!$L$16"}</definedName>
    <definedName name="gffdff" localSheetId="15" hidden="1">{"'Sheet1'!$L$16"}</definedName>
    <definedName name="gffdff" localSheetId="2" hidden="1">{"'Sheet1'!$L$16"}</definedName>
    <definedName name="gffdff" hidden="1">{"'Sheet1'!$L$16"}</definedName>
    <definedName name="GFFH" localSheetId="6" hidden="1">#REF!</definedName>
    <definedName name="GFFH" hidden="1">#REF!</definedName>
    <definedName name="gfg" localSheetId="6" hidden="1">#REF!</definedName>
    <definedName name="gfg" localSheetId="7" hidden="1">#REF!</definedName>
    <definedName name="gfg" hidden="1">#REF!</definedName>
    <definedName name="gfgdfg" localSheetId="15" hidden="1">#REF!</definedName>
    <definedName name="gfgdfg" localSheetId="6" hidden="1">[41]차액보증!#REF!</definedName>
    <definedName name="gfgdfg" hidden="1">[41]차액보증!#REF!</definedName>
    <definedName name="gfgf" localSheetId="11" hidden="1">{"'Sheet1'!$L$16"}</definedName>
    <definedName name="gfgf" localSheetId="1" hidden="1">{"'Sheet1'!$L$16"}</definedName>
    <definedName name="gfgf" localSheetId="15" hidden="1">{"'Sheet1'!$L$16"}</definedName>
    <definedName name="gfgf" localSheetId="2" hidden="1">{"'Sheet1'!$L$16"}</definedName>
    <definedName name="gfgf" hidden="1">{"'Sheet1'!$L$16"}</definedName>
    <definedName name="gfgfdgfgfg" localSheetId="11" hidden="1">{"Offgrid",#N/A,FALSE,"OFFGRID";"Region",#N/A,FALSE,"REGION";"Offgrid -2",#N/A,FALSE,"OFFGRID";"WTP",#N/A,FALSE,"WTP";"WTP -2",#N/A,FALSE,"WTP";"Project",#N/A,FALSE,"PROJECT";"Summary -2",#N/A,FALSE,"SUMMARY"}</definedName>
    <definedName name="gfgfdgfgfg" localSheetId="1" hidden="1">{"Offgrid",#N/A,FALSE,"OFFGRID";"Region",#N/A,FALSE,"REGION";"Offgrid -2",#N/A,FALSE,"OFFGRID";"WTP",#N/A,FALSE,"WTP";"WTP -2",#N/A,FALSE,"WTP";"Project",#N/A,FALSE,"PROJECT";"Summary -2",#N/A,FALSE,"SUMMARY"}</definedName>
    <definedName name="gfgfdgfgfg" localSheetId="15" hidden="1">{"Offgrid",#N/A,FALSE,"OFFGRID";"Region",#N/A,FALSE,"REGION";"Offgrid -2",#N/A,FALSE,"OFFGRID";"WTP",#N/A,FALSE,"WTP";"WTP -2",#N/A,FALSE,"WTP";"Project",#N/A,FALSE,"PROJECT";"Summary -2",#N/A,FALSE,"SUMMARY"}</definedName>
    <definedName name="gfgfdgfgfg" localSheetId="2" hidden="1">{"Offgrid",#N/A,FALSE,"OFFGRID";"Region",#N/A,FALSE,"REGION";"Offgrid -2",#N/A,FALSE,"OFFGRID";"WTP",#N/A,FALSE,"WTP";"WTP -2",#N/A,FALSE,"WTP";"Project",#N/A,FALSE,"PROJECT";"Summary -2",#N/A,FALSE,"SUMMARY"}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f" localSheetId="11" hidden="1">{"Offgrid",#N/A,FALSE,"OFFGRID";"Region",#N/A,FALSE,"REGION";"Offgrid -2",#N/A,FALSE,"OFFGRID";"WTP",#N/A,FALSE,"WTP";"WTP -2",#N/A,FALSE,"WTP";"Project",#N/A,FALSE,"PROJECT";"Summary -2",#N/A,FALSE,"SUMMARY"}</definedName>
    <definedName name="gfgfgf" localSheetId="1" hidden="1">{"Offgrid",#N/A,FALSE,"OFFGRID";"Region",#N/A,FALSE,"REGION";"Offgrid -2",#N/A,FALSE,"OFFGRID";"WTP",#N/A,FALSE,"WTP";"WTP -2",#N/A,FALSE,"WTP";"Project",#N/A,FALSE,"PROJECT";"Summary -2",#N/A,FALSE,"SUMMARY"}</definedName>
    <definedName name="gfgfgf" localSheetId="15" hidden="1">{"Offgrid",#N/A,FALSE,"OFFGRID";"Region",#N/A,FALSE,"REGION";"Offgrid -2",#N/A,FALSE,"OFFGRID";"WTP",#N/A,FALSE,"WTP";"WTP -2",#N/A,FALSE,"WTP";"Project",#N/A,FALSE,"PROJECT";"Summary -2",#N/A,FALSE,"SUMMARY"}</definedName>
    <definedName name="gfgfg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fg" localSheetId="11" hidden="1">{"'Sheet1'!$L$16"}</definedName>
    <definedName name="gfgfgfgfgfg" localSheetId="1" hidden="1">{"'Sheet1'!$L$16"}</definedName>
    <definedName name="gfgfgfgfgfg" localSheetId="15" hidden="1">{"'Sheet1'!$L$16"}</definedName>
    <definedName name="gfgfgfgfgfg" localSheetId="2" hidden="1">{"'Sheet1'!$L$16"}</definedName>
    <definedName name="gfgfgfgfgfg" hidden="1">{"'Sheet1'!$L$16"}</definedName>
    <definedName name="gfh" localSheetId="11" hidden="1">{"'Sheet1'!$L$16"}</definedName>
    <definedName name="gfh" localSheetId="1" hidden="1">{"'Sheet1'!$L$16"}</definedName>
    <definedName name="gfh" localSheetId="15" hidden="1">{"'Sheet1'!$L$16"}</definedName>
    <definedName name="gfh" localSheetId="2" hidden="1">{"'Sheet1'!$L$16"}</definedName>
    <definedName name="gfh" hidden="1">{"'Sheet1'!$L$16"}</definedName>
    <definedName name="gfhfghfghfgh" localSheetId="11" hidden="1">{"'Sheet1'!$L$16"}</definedName>
    <definedName name="gfhfghfghfgh" localSheetId="1" hidden="1">{"'Sheet1'!$L$16"}</definedName>
    <definedName name="gfhfghfghfgh" localSheetId="15" hidden="1">{"'Sheet1'!$L$16"}</definedName>
    <definedName name="gfhfghfghfgh" localSheetId="2" hidden="1">{"'Sheet1'!$L$16"}</definedName>
    <definedName name="gfhfghfghfgh" hidden="1">{"'Sheet1'!$L$16"}</definedName>
    <definedName name="gfhfghfghfghfghfgh" localSheetId="11" hidden="1">{"'Sheet1'!$L$16"}</definedName>
    <definedName name="gfhfghfghfghfghfgh" localSheetId="1" hidden="1">{"'Sheet1'!$L$16"}</definedName>
    <definedName name="gfhfghfghfghfghfgh" localSheetId="15" hidden="1">{"'Sheet1'!$L$16"}</definedName>
    <definedName name="gfhfghfghfghfghfgh" localSheetId="2" hidden="1">{"'Sheet1'!$L$16"}</definedName>
    <definedName name="gfhfghfghfghfghfgh" hidden="1">{"'Sheet1'!$L$16"}</definedName>
    <definedName name="gfhgj" localSheetId="11" hidden="1">{0}</definedName>
    <definedName name="gfhgj" localSheetId="1" hidden="1">{0}</definedName>
    <definedName name="gfhgj" localSheetId="15" hidden="1">{0}</definedName>
    <definedName name="gfhgj" localSheetId="2" hidden="1">{0}</definedName>
    <definedName name="gfhgj" hidden="1">{0}</definedName>
    <definedName name="gfjgytdrfukd" localSheetId="6" hidden="1">#REF!</definedName>
    <definedName name="gfjgytdrfukd" hidden="1">#REF!</definedName>
    <definedName name="GFJHJ" localSheetId="11" hidden="1">{"'Sheet1'!$L$16"}</definedName>
    <definedName name="GFJHJ" localSheetId="1" hidden="1">{"'Sheet1'!$L$16"}</definedName>
    <definedName name="GFJHJ" localSheetId="15" hidden="1">{"'Sheet1'!$L$16"}</definedName>
    <definedName name="GFJHJ" localSheetId="2" hidden="1">{"'Sheet1'!$L$16"}</definedName>
    <definedName name="GFJHJ" hidden="1">{"'Sheet1'!$L$16"}</definedName>
    <definedName name="gfxhfh" localSheetId="11" hidden="1">{"'Sheet1'!$L$16"}</definedName>
    <definedName name="gfxhfh" localSheetId="1" hidden="1">{"'Sheet1'!$L$16"}</definedName>
    <definedName name="gfxhfh" localSheetId="15" hidden="1">{"'Sheet1'!$L$16"}</definedName>
    <definedName name="gfxhfh" localSheetId="6" hidden="1">{"'Sheet1'!$L$16"}</definedName>
    <definedName name="gfxhfh" localSheetId="2" hidden="1">{"'Sheet1'!$L$16"}</definedName>
    <definedName name="gfxhfh" hidden="1">{"'Sheet1'!$L$16"}</definedName>
    <definedName name="GG" localSheetId="11" hidden="1">{"'Sheet1'!$L$16"}</definedName>
    <definedName name="GG" localSheetId="1" hidden="1">{"'Sheet1'!$L$16"}</definedName>
    <definedName name="GG" localSheetId="15" hidden="1">{"'Sheet1'!$L$16"}</definedName>
    <definedName name="GG" localSheetId="6" hidden="1">{"'Sheet1'!$L$16"}</definedName>
    <definedName name="GG" localSheetId="2" hidden="1">{"'Sheet1'!$L$16"}</definedName>
    <definedName name="GG" hidden="1">{"'Sheet1'!$L$16"}</definedName>
    <definedName name="ggaq" localSheetId="11" hidden="1">{"Offgrid",#N/A,FALSE,"OFFGRID";"Region",#N/A,FALSE,"REGION";"Offgrid -2",#N/A,FALSE,"OFFGRID";"WTP",#N/A,FALSE,"WTP";"WTP -2",#N/A,FALSE,"WTP";"Project",#N/A,FALSE,"PROJECT";"Summary -2",#N/A,FALSE,"SUMMARY"}</definedName>
    <definedName name="ggaq" localSheetId="1" hidden="1">{"Offgrid",#N/A,FALSE,"OFFGRID";"Region",#N/A,FALSE,"REGION";"Offgrid -2",#N/A,FALSE,"OFFGRID";"WTP",#N/A,FALSE,"WTP";"WTP -2",#N/A,FALSE,"WTP";"Project",#N/A,FALSE,"PROJECT";"Summary -2",#N/A,FALSE,"SUMMARY"}</definedName>
    <definedName name="ggaq" localSheetId="15" hidden="1">{"Offgrid",#N/A,FALSE,"OFFGRID";"Region",#N/A,FALSE,"REGION";"Offgrid -2",#N/A,FALSE,"OFFGRID";"WTP",#N/A,FALSE,"WTP";"WTP -2",#N/A,FALSE,"WTP";"Project",#N/A,FALSE,"PROJECT";"Summary -2",#N/A,FALSE,"SUMMARY"}</definedName>
    <definedName name="ggaq" localSheetId="2" hidden="1">{"Offgrid",#N/A,FALSE,"OFFGRID";"Region",#N/A,FALSE,"REGION";"Offgrid -2",#N/A,FALSE,"OFFGRID";"WTP",#N/A,FALSE,"WTP";"WTP -2",#N/A,FALSE,"WTP";"Project",#N/A,FALSE,"PROJECT";"Summary -2",#N/A,FALSE,"SUMMARY"}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df" localSheetId="11" hidden="1">{"'Sheet1'!$L$16"}</definedName>
    <definedName name="ggdf" localSheetId="1" hidden="1">{"'Sheet1'!$L$16"}</definedName>
    <definedName name="ggdf" localSheetId="15" hidden="1">{"'Sheet1'!$L$16"}</definedName>
    <definedName name="ggdf" localSheetId="2" hidden="1">{"'Sheet1'!$L$16"}</definedName>
    <definedName name="ggdf" hidden="1">{"'Sheet1'!$L$16"}</definedName>
    <definedName name="ggf" localSheetId="15" hidden="1">#REF!</definedName>
    <definedName name="ggf" localSheetId="6" hidden="1">'[42]6MONTHS'!$AI$39:$AO$39</definedName>
    <definedName name="ggf" hidden="1">'[14]6MONTHS'!$AI$39:$AO$39</definedName>
    <definedName name="GGG" localSheetId="11" hidden="1">{"'Sheet1'!$L$16"}</definedName>
    <definedName name="GGG" localSheetId="1" hidden="1">{"'Sheet1'!$L$16"}</definedName>
    <definedName name="GGG" localSheetId="15" hidden="1">{"'Sheet1'!$L$16"}</definedName>
    <definedName name="GGG" localSheetId="2" hidden="1">{"'Sheet1'!$L$16"}</definedName>
    <definedName name="GGG" hidden="1">{"'Sheet1'!$L$16"}</definedName>
    <definedName name="gggg" localSheetId="11" hidden="1">{"'Sheet1'!$L$16"}</definedName>
    <definedName name="gggg" localSheetId="1" hidden="1">{"'Sheet1'!$L$16"}</definedName>
    <definedName name="gggg" localSheetId="15" hidden="1">{"'Sheet1'!$L$16"}</definedName>
    <definedName name="gggg" localSheetId="2" hidden="1">{"'Sheet1'!$L$16"}</definedName>
    <definedName name="gggg" hidden="1">{"'Sheet1'!$L$16"}</definedName>
    <definedName name="gggg23232" localSheetId="6" hidden="1">#REF!</definedName>
    <definedName name="gggg23232" hidden="1">#REF!</definedName>
    <definedName name="GGGGG" localSheetId="11" hidden="1">{#N/A,#N/A,TRUE,"SUM";#N/A,#N/A,TRUE,"EE";#N/A,#N/A,TRUE,"AC";#N/A,#N/A,TRUE,"SN"}</definedName>
    <definedName name="GGGGG" localSheetId="1" hidden="1">{#N/A,#N/A,TRUE,"SUM";#N/A,#N/A,TRUE,"EE";#N/A,#N/A,TRUE,"AC";#N/A,#N/A,TRUE,"SN"}</definedName>
    <definedName name="GGGGG" localSheetId="15" hidden="1">{#N/A,#N/A,TRUE,"SUM";#N/A,#N/A,TRUE,"EE";#N/A,#N/A,TRUE,"AC";#N/A,#N/A,TRUE,"SN"}</definedName>
    <definedName name="GGGGG" localSheetId="2" hidden="1">{#N/A,#N/A,TRUE,"SUM";#N/A,#N/A,TRUE,"EE";#N/A,#N/A,TRUE,"AC";#N/A,#N/A,TRUE,"SN"}</definedName>
    <definedName name="GGGGG" hidden="1">{#N/A,#N/A,TRUE,"SUM";#N/A,#N/A,TRUE,"EE";#N/A,#N/A,TRUE,"AC";#N/A,#N/A,TRUE,"SN"}</definedName>
    <definedName name="GGGGGGG" localSheetId="6" hidden="1">#REF!</definedName>
    <definedName name="GGGGGGG" hidden="1">#REF!</definedName>
    <definedName name="GGGTR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RGH" localSheetId="11" hidden="1">{"'Sheet1'!$L$16"}</definedName>
    <definedName name="GGRGH" localSheetId="1" hidden="1">{"'Sheet1'!$L$16"}</definedName>
    <definedName name="GGRGH" localSheetId="15" hidden="1">{"'Sheet1'!$L$16"}</definedName>
    <definedName name="GGRGH" localSheetId="2" hidden="1">{"'Sheet1'!$L$16"}</definedName>
    <definedName name="GGRGH" hidden="1">{"'Sheet1'!$L$16"}</definedName>
    <definedName name="ggsf" localSheetId="6" hidden="1">#REF!</definedName>
    <definedName name="ggsf" hidden="1">#REF!</definedName>
    <definedName name="GGTREW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localSheetId="6" hidden="1">#REF!</definedName>
    <definedName name="GH" hidden="1">#REF!</definedName>
    <definedName name="GHDF" localSheetId="11" hidden="1">{"'Sheet1'!$L$16"}</definedName>
    <definedName name="GHDF" localSheetId="1" hidden="1">{"'Sheet1'!$L$16"}</definedName>
    <definedName name="GHDF" localSheetId="15" hidden="1">{"'Sheet1'!$L$16"}</definedName>
    <definedName name="GHDF" localSheetId="2" hidden="1">{"'Sheet1'!$L$16"}</definedName>
    <definedName name="GHDF" hidden="1">{"'Sheet1'!$L$16"}</definedName>
    <definedName name="ghf" localSheetId="11" hidden="1">{"'Sheet1'!$L$16"}</definedName>
    <definedName name="ghf" localSheetId="1" hidden="1">{"'Sheet1'!$L$16"}</definedName>
    <definedName name="ghf" localSheetId="15" hidden="1">{"'Sheet1'!$L$16"}</definedName>
    <definedName name="ghf" localSheetId="2" hidden="1">{"'Sheet1'!$L$16"}</definedName>
    <definedName name="ghf" hidden="1">{"'Sheet1'!$L$16"}</definedName>
    <definedName name="ghfytr5t" localSheetId="6" hidden="1">#REF!</definedName>
    <definedName name="ghfytr5t" hidden="1">#REF!</definedName>
    <definedName name="ghg" localSheetId="11" hidden="1">{"'Sheet1'!$L$16"}</definedName>
    <definedName name="ghg" localSheetId="1" hidden="1">{"'Sheet1'!$L$16"}</definedName>
    <definedName name="ghg" localSheetId="15" hidden="1">{"'Sheet1'!$L$16"}</definedName>
    <definedName name="ghg" localSheetId="2" hidden="1">{"'Sheet1'!$L$16"}</definedName>
    <definedName name="ghg" localSheetId="7" hidden="1">#REF!</definedName>
    <definedName name="ghg" hidden="1">{"'Sheet1'!$L$16"}</definedName>
    <definedName name="GHG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localSheetId="6" hidden="1">#REF!</definedName>
    <definedName name="GHGHG" hidden="1">#REF!</definedName>
    <definedName name="ghgj" localSheetId="11" hidden="1">{0}</definedName>
    <definedName name="ghgj" localSheetId="1" hidden="1">{0}</definedName>
    <definedName name="ghgj" localSheetId="15" hidden="1">{0}</definedName>
    <definedName name="ghgj" localSheetId="2" hidden="1">{0}</definedName>
    <definedName name="ghgj" hidden="1">{0}</definedName>
    <definedName name="ghgk" localSheetId="11" hidden="1">{0}</definedName>
    <definedName name="ghgk" localSheetId="1" hidden="1">{0}</definedName>
    <definedName name="ghgk" localSheetId="15" hidden="1">{0}</definedName>
    <definedName name="ghgk" localSheetId="2" hidden="1">{0}</definedName>
    <definedName name="ghgk" hidden="1">{0}</definedName>
    <definedName name="ghhdsg" localSheetId="6" hidden="1">#REF!</definedName>
    <definedName name="ghhdsg" hidden="1">#REF!</definedName>
    <definedName name="ghjgj" localSheetId="6" hidden="1">#REF!</definedName>
    <definedName name="ghjgj" hidden="1">#REF!</definedName>
    <definedName name="ghjhgj" localSheetId="11" hidden="1">{"'Sheet1'!$L$16"}</definedName>
    <definedName name="ghjhgj" localSheetId="1" hidden="1">{"'Sheet1'!$L$16"}</definedName>
    <definedName name="ghjhgj" localSheetId="15" hidden="1">{"'Sheet1'!$L$16"}</definedName>
    <definedName name="ghjhgj" localSheetId="2" hidden="1">{"'Sheet1'!$L$16"}</definedName>
    <definedName name="ghjhgj" hidden="1">{"'Sheet1'!$L$16"}</definedName>
    <definedName name="ghjyup" localSheetId="11" hidden="1">{"'Sheet1'!$L$16"}</definedName>
    <definedName name="ghjyup" localSheetId="1" hidden="1">{"'Sheet1'!$L$16"}</definedName>
    <definedName name="ghjyup" localSheetId="15" hidden="1">{"'Sheet1'!$L$16"}</definedName>
    <definedName name="ghjyup" localSheetId="2" hidden="1">{"'Sheet1'!$L$16"}</definedName>
    <definedName name="ghjyup" hidden="1">{"'Sheet1'!$L$16"}</definedName>
    <definedName name="ghkjhk" localSheetId="7" hidden="1">#REF!</definedName>
    <definedName name="ghkjhk" hidden="1">#REF!</definedName>
    <definedName name="gid" localSheetId="11" hidden="1">{"'Sheet1'!$L$16"}</definedName>
    <definedName name="gid" localSheetId="1" hidden="1">{"'Sheet1'!$L$16"}</definedName>
    <definedName name="gid" localSheetId="15" hidden="1">{"'Sheet1'!$L$16"}</definedName>
    <definedName name="gid" localSheetId="2" hidden="1">{"'Sheet1'!$L$16"}</definedName>
    <definedName name="gid" hidden="1">{"'Sheet1'!$L$16"}</definedName>
    <definedName name="gj" localSheetId="6" hidden="1">#REF!</definedName>
    <definedName name="gj" hidden="1">#REF!</definedName>
    <definedName name="gjfgvfh" localSheetId="11" hidden="1">{#N/A,#N/A,FALSE,"特殊室（ＢＱ表）"}</definedName>
    <definedName name="gjfgvfh" localSheetId="1" hidden="1">{#N/A,#N/A,FALSE,"特殊室（ＢＱ表）"}</definedName>
    <definedName name="gjfgvfh" localSheetId="15" hidden="1">{#N/A,#N/A,FALSE,"特殊室（ＢＱ表）"}</definedName>
    <definedName name="gjfgvfh" localSheetId="2" hidden="1">{#N/A,#N/A,FALSE,"特殊室（ＢＱ表）"}</definedName>
    <definedName name="gjfgvfh" hidden="1">{#N/A,#N/A,FALSE,"特殊室（ＢＱ表）"}</definedName>
    <definedName name="gjgh" localSheetId="11" hidden="1">{"'Sheet1'!$L$16"}</definedName>
    <definedName name="gjgh" localSheetId="1" hidden="1">{"'Sheet1'!$L$16"}</definedName>
    <definedName name="gjgh" localSheetId="15" hidden="1">{"'Sheet1'!$L$16"}</definedName>
    <definedName name="gjgh" localSheetId="2" hidden="1">{"'Sheet1'!$L$16"}</definedName>
    <definedName name="gjgh" hidden="1">{"'Sheet1'!$L$16"}</definedName>
    <definedName name="gjghj" localSheetId="7" hidden="1">#REF!</definedName>
    <definedName name="gjghj" hidden="1">#REF!</definedName>
    <definedName name="gjgjghh" localSheetId="6" hidden="1">#REF!</definedName>
    <definedName name="gjgjghh" hidden="1">#REF!</definedName>
    <definedName name="GJH" localSheetId="11" hidden="1">{#N/A,#N/A,FALSE,"제목"}</definedName>
    <definedName name="GJH" localSheetId="1" hidden="1">{#N/A,#N/A,FALSE,"제목"}</definedName>
    <definedName name="GJH" localSheetId="15" hidden="1">{#N/A,#N/A,FALSE,"제목"}</definedName>
    <definedName name="GJH" localSheetId="2" hidden="1">{#N/A,#N/A,FALSE,"제목"}</definedName>
    <definedName name="GJH" hidden="1">{#N/A,#N/A,FALSE,"제목"}</definedName>
    <definedName name="gjhi" localSheetId="11" hidden="1">{"'Sheet1'!$L$16"}</definedName>
    <definedName name="gjhi" localSheetId="1" hidden="1">{"'Sheet1'!$L$16"}</definedName>
    <definedName name="gjhi" localSheetId="15" hidden="1">{"'Sheet1'!$L$16"}</definedName>
    <definedName name="gjhi" localSheetId="2" hidden="1">{"'Sheet1'!$L$16"}</definedName>
    <definedName name="gjhi" hidden="1">{"'Sheet1'!$L$16"}</definedName>
    <definedName name="gjrđjsjs" localSheetId="11" hidden="1">{"'Sheet1'!$L$16"}</definedName>
    <definedName name="gjrđjsjs" localSheetId="1" hidden="1">{"'Sheet1'!$L$16"}</definedName>
    <definedName name="gjrđjsjs" localSheetId="15" hidden="1">{"'Sheet1'!$L$16"}</definedName>
    <definedName name="gjrđjsjs" localSheetId="2" hidden="1">{"'Sheet1'!$L$16"}</definedName>
    <definedName name="gjrđjsjs" hidden="1">{"'Sheet1'!$L$16"}</definedName>
    <definedName name="gk" localSheetId="11" hidden="1">{#N/A,#N/A,FALSE,"제목"}</definedName>
    <definedName name="gk" localSheetId="1" hidden="1">{#N/A,#N/A,FALSE,"제목"}</definedName>
    <definedName name="gk" localSheetId="15" hidden="1">{#N/A,#N/A,FALSE,"제목"}</definedName>
    <definedName name="gk" localSheetId="2" hidden="1">{#N/A,#N/A,FALSE,"제목"}</definedName>
    <definedName name="gk" hidden="1">{#N/A,#N/A,FALSE,"제목"}</definedName>
    <definedName name="gkd" localSheetId="11" hidden="1">{"'Sheet1'!$L$16"}</definedName>
    <definedName name="gkd" localSheetId="1" hidden="1">{"'Sheet1'!$L$16"}</definedName>
    <definedName name="gkd" localSheetId="15" hidden="1">{"'Sheet1'!$L$16"}</definedName>
    <definedName name="gkd" localSheetId="2" hidden="1">{"'Sheet1'!$L$16"}</definedName>
    <definedName name="gkd" hidden="1">{"'Sheet1'!$L$16"}</definedName>
    <definedName name="GMG" localSheetId="11" hidden="1">{#N/A,#N/A,FALSE,"特殊室（ＢＱ表）"}</definedName>
    <definedName name="GMG" localSheetId="1" hidden="1">{#N/A,#N/A,FALSE,"特殊室（ＢＱ表）"}</definedName>
    <definedName name="GMG" localSheetId="15" hidden="1">{#N/A,#N/A,FALSE,"特殊室（ＢＱ表）"}</definedName>
    <definedName name="GMG" localSheetId="2" hidden="1">{#N/A,#N/A,FALSE,"特殊室（ＢＱ表）"}</definedName>
    <definedName name="GMG" hidden="1">{#N/A,#N/A,FALSE,"特殊室（ＢＱ表）"}</definedName>
    <definedName name="GNFKD" localSheetId="11" hidden="1">{#N/A,#N/A,TRUE,"SUM";#N/A,#N/A,TRUE,"EE";#N/A,#N/A,TRUE,"AC";#N/A,#N/A,TRUE,"SN"}</definedName>
    <definedName name="GNFKD" localSheetId="1" hidden="1">{#N/A,#N/A,TRUE,"SUM";#N/A,#N/A,TRUE,"EE";#N/A,#N/A,TRUE,"AC";#N/A,#N/A,TRUE,"SN"}</definedName>
    <definedName name="GNFKD" localSheetId="15" hidden="1">{#N/A,#N/A,TRUE,"SUM";#N/A,#N/A,TRUE,"EE";#N/A,#N/A,TRUE,"AC";#N/A,#N/A,TRUE,"SN"}</definedName>
    <definedName name="GNFKD" localSheetId="6" hidden="1">{#N/A,#N/A,TRUE,"SUM";#N/A,#N/A,TRUE,"EE";#N/A,#N/A,TRUE,"AC";#N/A,#N/A,TRUE,"SN"}</definedName>
    <definedName name="GNFKD" localSheetId="2" hidden="1">{#N/A,#N/A,TRUE,"SUM";#N/A,#N/A,TRUE,"EE";#N/A,#N/A,TRUE,"AC";#N/A,#N/A,TRUE,"SN"}</definedName>
    <definedName name="GNFKD" hidden="1">{#N/A,#N/A,TRUE,"SUM";#N/A,#N/A,TRUE,"EE";#N/A,#N/A,TRUE,"AC";#N/A,#N/A,TRUE,"SN"}</definedName>
    <definedName name="goiduyet" localSheetId="11" hidden="1">{#N/A,#N/A,FALSE,"Chi tiÆt"}</definedName>
    <definedName name="goiduyet" localSheetId="1" hidden="1">{#N/A,#N/A,FALSE,"Chi tiÆt"}</definedName>
    <definedName name="goiduyet" localSheetId="15" hidden="1">{#N/A,#N/A,FALSE,"Chi tiÆt"}</definedName>
    <definedName name="goiduyet" localSheetId="2" hidden="1">{#N/A,#N/A,FALSE,"Chi tiÆt"}</definedName>
    <definedName name="goiduyet" hidden="1">{#N/A,#N/A,FALSE,"Chi tiÆt"}</definedName>
    <definedName name="grap_b" localSheetId="15" hidden="1">#REF!</definedName>
    <definedName name="grap_b" localSheetId="6" hidden="1">[6]tifico!#REF!</definedName>
    <definedName name="grap_b" hidden="1">[6]tifico!#REF!</definedName>
    <definedName name="GREGF" localSheetId="15" hidden="1">#REF!</definedName>
    <definedName name="GREGF" localSheetId="6" hidden="1">#REF!</definedName>
    <definedName name="GREGF" hidden="1">#REF!</definedName>
    <definedName name="gresg" localSheetId="11" hidden="1">{"'Sheet1'!$L$16"}</definedName>
    <definedName name="gresg" localSheetId="1" hidden="1">{"'Sheet1'!$L$16"}</definedName>
    <definedName name="gresg" localSheetId="15" hidden="1">{"'Sheet1'!$L$16"}</definedName>
    <definedName name="gresg" localSheetId="2" hidden="1">{"'Sheet1'!$L$16"}</definedName>
    <definedName name="gresg" hidden="1">{"'Sheet1'!$L$16"}</definedName>
    <definedName name="grew" localSheetId="6" hidden="1">#REF!</definedName>
    <definedName name="grew" hidden="1">#REF!</definedName>
    <definedName name="grgeg" localSheetId="6" hidden="1">#REF!</definedName>
    <definedName name="grgeg" hidden="1">#REF!</definedName>
    <definedName name="gteyhưez" localSheetId="11" hidden="1">{"'Sheet1'!$L$16"}</definedName>
    <definedName name="gteyhưez" localSheetId="1" hidden="1">{"'Sheet1'!$L$16"}</definedName>
    <definedName name="gteyhưez" localSheetId="15" hidden="1">{"'Sheet1'!$L$16"}</definedName>
    <definedName name="gteyhưez" localSheetId="2" hidden="1">{"'Sheet1'!$L$16"}</definedName>
    <definedName name="gteyhưez" hidden="1">{"'Sheet1'!$L$16"}</definedName>
    <definedName name="gtht" localSheetId="11" hidden="1">{"'Sheet1'!$L$16"}</definedName>
    <definedName name="gtht" localSheetId="1" hidden="1">{"'Sheet1'!$L$16"}</definedName>
    <definedName name="gtht" localSheetId="15" hidden="1">{"'Sheet1'!$L$16"}</definedName>
    <definedName name="gtht" localSheetId="2" hidden="1">{"'Sheet1'!$L$16"}</definedName>
    <definedName name="gtht" hidden="1">{"'Sheet1'!$L$16"}</definedName>
    <definedName name="GTOTAL" localSheetId="11" hidden="1">{"'Sheet1'!$L$16"}</definedName>
    <definedName name="GTOTAL" localSheetId="1" hidden="1">{"'Sheet1'!$L$16"}</definedName>
    <definedName name="GTOTAL" localSheetId="15" hidden="1">{"'Sheet1'!$L$16"}</definedName>
    <definedName name="GTOTAL" localSheetId="2" hidden="1">{"'Sheet1'!$L$16"}</definedName>
    <definedName name="GTOTAL" hidden="1">{"'Sheet1'!$L$16"}</definedName>
    <definedName name="GTRV6JB5" localSheetId="11" hidden="1">{#N/A,#N/A,FALSE,"CCTV"}</definedName>
    <definedName name="GTRV6JB5" localSheetId="1" hidden="1">{#N/A,#N/A,FALSE,"CCTV"}</definedName>
    <definedName name="GTRV6JB5" localSheetId="15" hidden="1">{#N/A,#N/A,FALSE,"CCTV"}</definedName>
    <definedName name="GTRV6JB5" localSheetId="2" hidden="1">{#N/A,#N/A,FALSE,"CCTV"}</definedName>
    <definedName name="GTRV6JB5" hidden="1">{#N/A,#N/A,FALSE,"CCTV"}</definedName>
    <definedName name="GƯD" localSheetId="11" hidden="1">{"'Sheet1'!$L$16"}</definedName>
    <definedName name="GƯD" localSheetId="1" hidden="1">{"'Sheet1'!$L$16"}</definedName>
    <definedName name="GƯD" localSheetId="15" hidden="1">{"'Sheet1'!$L$16"}</definedName>
    <definedName name="GƯD" localSheetId="2" hidden="1">{"'Sheet1'!$L$16"}</definedName>
    <definedName name="GƯD" hidden="1">{"'Sheet1'!$L$16"}</definedName>
    <definedName name="gugỳtỳty" localSheetId="11" hidden="1">{"'Sheet1'!$L$16"}</definedName>
    <definedName name="gugỳtỳty" localSheetId="1" hidden="1">{"'Sheet1'!$L$16"}</definedName>
    <definedName name="gugỳtỳty" localSheetId="15" hidden="1">{"'Sheet1'!$L$16"}</definedName>
    <definedName name="gugỳtỳty" localSheetId="2" hidden="1">{"'Sheet1'!$L$16"}</definedName>
    <definedName name="gugỳtỳty" hidden="1">{"'Sheet1'!$L$16"}</definedName>
    <definedName name="gwf" localSheetId="11" hidden="1">{#N/A,#N/A,FALSE,"Chi tiÆt"}</definedName>
    <definedName name="gwf" localSheetId="1" hidden="1">{#N/A,#N/A,FALSE,"Chi tiÆt"}</definedName>
    <definedName name="gwf" localSheetId="15" hidden="1">{#N/A,#N/A,FALSE,"Chi tiÆt"}</definedName>
    <definedName name="gwf" localSheetId="2" hidden="1">{#N/A,#N/A,FALSE,"Chi tiÆt"}</definedName>
    <definedName name="gwf" hidden="1">{#N/A,#N/A,FALSE,"Chi tiÆt"}</definedName>
    <definedName name="GYGY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u" localSheetId="11" hidden="1">{#N/A,#N/A,FALSE,"Chi tiÆt"}</definedName>
    <definedName name="gyu" localSheetId="1" hidden="1">{#N/A,#N/A,FALSE,"Chi tiÆt"}</definedName>
    <definedName name="gyu" localSheetId="15" hidden="1">{#N/A,#N/A,FALSE,"Chi tiÆt"}</definedName>
    <definedName name="gyu" localSheetId="2" hidden="1">{#N/A,#N/A,FALSE,"Chi tiÆt"}</definedName>
    <definedName name="gyu" hidden="1">{#N/A,#N/A,FALSE,"Chi tiÆt"}</definedName>
    <definedName name="h" localSheetId="11" hidden="1">{"'Sheet1'!$L$16"}</definedName>
    <definedName name="h" localSheetId="1" hidden="1">{"'Sheet1'!$L$16"}</definedName>
    <definedName name="h" localSheetId="15" hidden="1">{"'Sheet1'!$L$16"}</definedName>
    <definedName name="h" localSheetId="6" hidden="1">{"'Sheet1'!$L$16"}</definedName>
    <definedName name="h" localSheetId="2" hidden="1">{"'Sheet1'!$L$16"}</definedName>
    <definedName name="h" hidden="1">{"'Sheet1'!$L$16"}</definedName>
    <definedName name="h_xoa" localSheetId="11" hidden="1">{"'Sheet1'!$L$16"}</definedName>
    <definedName name="h_xoa" localSheetId="1" hidden="1">{"'Sheet1'!$L$16"}</definedName>
    <definedName name="h_xoa" localSheetId="15" hidden="1">{"'Sheet1'!$L$16"}</definedName>
    <definedName name="h_xoa" localSheetId="6" hidden="1">{"'Sheet1'!$L$16"}</definedName>
    <definedName name="h_xoa" localSheetId="2" hidden="1">{"'Sheet1'!$L$16"}</definedName>
    <definedName name="h_xoa" hidden="1">{"'Sheet1'!$L$16"}</definedName>
    <definedName name="h_xoa2" localSheetId="11" hidden="1">{"'Sheet1'!$L$16"}</definedName>
    <definedName name="h_xoa2" localSheetId="1" hidden="1">{"'Sheet1'!$L$16"}</definedName>
    <definedName name="h_xoa2" localSheetId="15" hidden="1">{"'Sheet1'!$L$16"}</definedName>
    <definedName name="h_xoa2" localSheetId="6" hidden="1">{"'Sheet1'!$L$16"}</definedName>
    <definedName name="h_xoa2" localSheetId="2" hidden="1">{"'Sheet1'!$L$16"}</definedName>
    <definedName name="h_xoa2" hidden="1">{"'Sheet1'!$L$16"}</definedName>
    <definedName name="HA" localSheetId="11" hidden="1">{"'Sheet1'!$L$16"}</definedName>
    <definedName name="HA" localSheetId="1" hidden="1">{"'Sheet1'!$L$16"}</definedName>
    <definedName name="HA" localSheetId="15" hidden="1">{"'Sheet1'!$L$16"}</definedName>
    <definedName name="HA" localSheetId="6" hidden="1">{"'Sheet1'!$L$16"}</definedName>
    <definedName name="HA" localSheetId="2" hidden="1">{"'Sheet1'!$L$16"}</definedName>
    <definedName name="HA" hidden="1">{"'Sheet1'!$L$16"}</definedName>
    <definedName name="Hà" localSheetId="11" hidden="1">{"'Sheet1'!$L$16"}</definedName>
    <definedName name="Hà" localSheetId="1" hidden="1">{"'Sheet1'!$L$16"}</definedName>
    <definedName name="Hà" localSheetId="15" hidden="1">{"'Sheet1'!$L$16"}</definedName>
    <definedName name="Hà" localSheetId="2" hidden="1">{"'Sheet1'!$L$16"}</definedName>
    <definedName name="Hà" hidden="1">{"'Sheet1'!$L$16"}</definedName>
    <definedName name="halong" localSheetId="11" hidden="1">{"'Sheet1'!$L$16"}</definedName>
    <definedName name="halong" localSheetId="1" hidden="1">{"'Sheet1'!$L$16"}</definedName>
    <definedName name="halong" localSheetId="15" hidden="1">{"'Sheet1'!$L$16"}</definedName>
    <definedName name="halong" localSheetId="2" hidden="1">{"'Sheet1'!$L$16"}</definedName>
    <definedName name="halong" hidden="1">{"'Sheet1'!$L$16"}</definedName>
    <definedName name="han" localSheetId="6" hidden="1">#REF!</definedName>
    <definedName name="han" hidden="1">#REF!</definedName>
    <definedName name="hanh" localSheetId="11" hidden="1">{"'Sheet1'!$L$16"}</definedName>
    <definedName name="hanh" localSheetId="1" hidden="1">{"'Sheet1'!$L$16"}</definedName>
    <definedName name="hanh" localSheetId="15" hidden="1">{"'Sheet1'!$L$16"}</definedName>
    <definedName name="hanh" localSheetId="6" hidden="1">{"'Sheet1'!$L$16"}</definedName>
    <definedName name="hanh" localSheetId="2" hidden="1">{"'Sheet1'!$L$16"}</definedName>
    <definedName name="hanh" hidden="1">{"'Sheet1'!$L$16"}</definedName>
    <definedName name="hardwar" localSheetId="15" hidden="1">#REF!</definedName>
    <definedName name="hardwar" localSheetId="6" hidden="1">[43]Sheet1!#REF!</definedName>
    <definedName name="hardwar" hidden="1">[43]Sheet1!#REF!</definedName>
    <definedName name="haunhmab" localSheetId="15" hidden="1">#REF!</definedName>
    <definedName name="haunhmab" localSheetId="6" hidden="1">#REF!</definedName>
    <definedName name="haunhmab" hidden="1">#REF!</definedName>
    <definedName name="hb" localSheetId="11" hidden="1">{"'Sheet1'!$L$16"}</definedName>
    <definedName name="hb" localSheetId="1" hidden="1">{"'Sheet1'!$L$16"}</definedName>
    <definedName name="hb" localSheetId="15" hidden="1">{"'Sheet1'!$L$16"}</definedName>
    <definedName name="hb" localSheetId="6" hidden="1">{"'Sheet1'!$L$16"}</definedName>
    <definedName name="hb" localSheetId="2" hidden="1">{"'Sheet1'!$L$16"}</definedName>
    <definedName name="hb" hidden="1">{"'Sheet1'!$L$16"}</definedName>
    <definedName name="hbbbbbb" localSheetId="11" hidden="1">{"'Sheet1'!$L$16"}</definedName>
    <definedName name="hbbbbbb" localSheetId="1" hidden="1">{"'Sheet1'!$L$16"}</definedName>
    <definedName name="hbbbbbb" localSheetId="15" hidden="1">{"'Sheet1'!$L$16"}</definedName>
    <definedName name="hbbbbbb" localSheetId="2" hidden="1">{"'Sheet1'!$L$16"}</definedName>
    <definedName name="hbbbbbb" hidden="1">{"'Sheet1'!$L$16"}</definedName>
    <definedName name="HCNA" localSheetId="11" hidden="1">{"'Sheet1'!$L$16"}</definedName>
    <definedName name="HCNA" localSheetId="1" hidden="1">{"'Sheet1'!$L$16"}</definedName>
    <definedName name="HCNA" localSheetId="15" hidden="1">{"'Sheet1'!$L$16"}</definedName>
    <definedName name="HCNA" localSheetId="2" hidden="1">{"'Sheet1'!$L$16"}</definedName>
    <definedName name="HCNA" hidden="1">{"'Sheet1'!$L$16"}</definedName>
    <definedName name="HCTC" localSheetId="11" hidden="1">{"'Sheet1'!$L$16"}</definedName>
    <definedName name="HCTC" localSheetId="1" hidden="1">{"'Sheet1'!$L$16"}</definedName>
    <definedName name="HCTC" localSheetId="15" hidden="1">{"'Sheet1'!$L$16"}</definedName>
    <definedName name="HCTC" localSheetId="2" hidden="1">{"'Sheet1'!$L$16"}</definedName>
    <definedName name="HCTC" hidden="1">{"'Sheet1'!$L$16"}</definedName>
    <definedName name="hdfhdh" localSheetId="6" hidden="1">#REF!</definedName>
    <definedName name="hdfhdh" hidden="1">#REF!</definedName>
    <definedName name="hdghdh" localSheetId="11" hidden="1">{#N/A,#N/A,FALSE,"Tabelle2";#N/A,#N/A,FALSE,"Tabelle1"}</definedName>
    <definedName name="hdghdh" localSheetId="1" hidden="1">{#N/A,#N/A,FALSE,"Tabelle2";#N/A,#N/A,FALSE,"Tabelle1"}</definedName>
    <definedName name="hdghdh" localSheetId="15" hidden="1">{#N/A,#N/A,FALSE,"Tabelle2";#N/A,#N/A,FALSE,"Tabelle1"}</definedName>
    <definedName name="hdghdh" localSheetId="2" hidden="1">{#N/A,#N/A,FALSE,"Tabelle2";#N/A,#N/A,FALSE,"Tabelle1"}</definedName>
    <definedName name="hdghdh" hidden="1">{#N/A,#N/A,FALSE,"Tabelle2";#N/A,#N/A,FALSE,"Tabelle1"}</definedName>
    <definedName name="hdhdhd" localSheetId="11" hidden="1">{#N/A,#N/A,FALSE,"Tabelle2";#N/A,#N/A,FALSE,"Tabelle1"}</definedName>
    <definedName name="hdhdhd" localSheetId="1" hidden="1">{#N/A,#N/A,FALSE,"Tabelle2";#N/A,#N/A,FALSE,"Tabelle1"}</definedName>
    <definedName name="hdhdhd" localSheetId="15" hidden="1">{#N/A,#N/A,FALSE,"Tabelle2";#N/A,#N/A,FALSE,"Tabelle1"}</definedName>
    <definedName name="hdhdhd" localSheetId="2" hidden="1">{#N/A,#N/A,FALSE,"Tabelle2";#N/A,#N/A,FALSE,"Tabelle1"}</definedName>
    <definedName name="hdhdhd" hidden="1">{#N/A,#N/A,FALSE,"Tabelle2";#N/A,#N/A,FALSE,"Tabelle1"}</definedName>
    <definedName name="hdhgd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sfbds" localSheetId="11" hidden="1">{"'Sheet1'!$L$16"}</definedName>
    <definedName name="hdsfbds" localSheetId="1" hidden="1">{"'Sheet1'!$L$16"}</definedName>
    <definedName name="hdsfbds" localSheetId="15" hidden="1">{"'Sheet1'!$L$16"}</definedName>
    <definedName name="hdsfbds" localSheetId="2" hidden="1">{"'Sheet1'!$L$16"}</definedName>
    <definedName name="hdsfbds" hidden="1">{"'Sheet1'!$L$16"}</definedName>
    <definedName name="hdyt" localSheetId="11" hidden="1">{"'Sheet1'!$L$16"}</definedName>
    <definedName name="hdyt" localSheetId="1" hidden="1">{"'Sheet1'!$L$16"}</definedName>
    <definedName name="hdyt" localSheetId="15" hidden="1">{"'Sheet1'!$L$16"}</definedName>
    <definedName name="hdyt" localSheetId="2" hidden="1">{"'Sheet1'!$L$16"}</definedName>
    <definedName name="hdyt" hidden="1">{"'Sheet1'!$L$16"}</definedName>
    <definedName name="he" localSheetId="11" hidden="1">{"'Sheet1'!$L$16"}</definedName>
    <definedName name="he" localSheetId="1" hidden="1">{"'Sheet1'!$L$16"}</definedName>
    <definedName name="he" localSheetId="15" hidden="1">{"'Sheet1'!$L$16"}</definedName>
    <definedName name="he" localSheetId="2" hidden="1">{"'Sheet1'!$L$16"}</definedName>
    <definedName name="he" hidden="1">{"'Sheet1'!$L$16"}</definedName>
    <definedName name="heđbe" localSheetId="11" hidden="1">{"Offgrid",#N/A,FALSE,"OFFGRID";"Region",#N/A,FALSE,"REGION";"Offgrid -2",#N/A,FALSE,"OFFGRID";"WTP",#N/A,FALSE,"WTP";"WTP -2",#N/A,FALSE,"WTP";"Project",#N/A,FALSE,"PROJECT";"Summary -2",#N/A,FALSE,"SUMMARY"}</definedName>
    <definedName name="heđbe" localSheetId="1" hidden="1">{"Offgrid",#N/A,FALSE,"OFFGRID";"Region",#N/A,FALSE,"REGION";"Offgrid -2",#N/A,FALSE,"OFFGRID";"WTP",#N/A,FALSE,"WTP";"WTP -2",#N/A,FALSE,"WTP";"Project",#N/A,FALSE,"PROJECT";"Summary -2",#N/A,FALSE,"SUMMARY"}</definedName>
    <definedName name="heđbe" localSheetId="15" hidden="1">{"Offgrid",#N/A,FALSE,"OFFGRID";"Region",#N/A,FALSE,"REGION";"Offgrid -2",#N/A,FALSE,"OFFGRID";"WTP",#N/A,FALSE,"WTP";"WTP -2",#N/A,FALSE,"WTP";"Project",#N/A,FALSE,"PROJECT";"Summary -2",#N/A,FALSE,"SUMMARY"}</definedName>
    <definedName name="heđbe" localSheetId="2" hidden="1">{"Offgrid",#N/A,FALSE,"OFFGRID";"Region",#N/A,FALSE,"REGION";"Offgrid -2",#N/A,FALSE,"OFFGRID";"WTP",#N/A,FALSE,"WTP";"WTP -2",#N/A,FALSE,"WTP";"Project",#N/A,FALSE,"PROJECT";"Summary -2",#N/A,FALSE,"SUMMARY"}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localSheetId="11" hidden="1">{"'Sheet1'!$L$16"}</definedName>
    <definedName name="hee_opjg" localSheetId="1" hidden="1">{"'Sheet1'!$L$16"}</definedName>
    <definedName name="hee_opjg" localSheetId="15" hidden="1">{"'Sheet1'!$L$16"}</definedName>
    <definedName name="hee_opjg" localSheetId="2" hidden="1">{"'Sheet1'!$L$16"}</definedName>
    <definedName name="hee_opjg" hidden="1">{"'Sheet1'!$L$16"}</definedName>
    <definedName name="hehdhdh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localSheetId="11" hidden="1">{#N/A,#N/A,FALSE,"Chi tiÆt"}</definedName>
    <definedName name="hehehe" localSheetId="1" hidden="1">{#N/A,#N/A,FALSE,"Chi tiÆt"}</definedName>
    <definedName name="hehehe" localSheetId="15" hidden="1">{#N/A,#N/A,FALSE,"Chi tiÆt"}</definedName>
    <definedName name="hehehe" localSheetId="6" hidden="1">{#N/A,#N/A,FALSE,"Chi tiÆt"}</definedName>
    <definedName name="hehehe" localSheetId="2" hidden="1">{#N/A,#N/A,FALSE,"Chi tiÆt"}</definedName>
    <definedName name="hehehe" hidden="1">{#N/A,#N/A,FALSE,"Chi tiÆt"}</definedName>
    <definedName name="hehgeh" localSheetId="6" hidden="1">#REF!</definedName>
    <definedName name="hehgeh" hidden="1">#REF!</definedName>
    <definedName name="hehreh" localSheetId="11" hidden="1">{"'Sheet1'!$L$16"}</definedName>
    <definedName name="hehreh" localSheetId="1" hidden="1">{"'Sheet1'!$L$16"}</definedName>
    <definedName name="hehreh" localSheetId="15" hidden="1">{"'Sheet1'!$L$16"}</definedName>
    <definedName name="hehreh" localSheetId="6" hidden="1">{"'Sheet1'!$L$16"}</definedName>
    <definedName name="hehreh" localSheetId="2" hidden="1">{"'Sheet1'!$L$16"}</definedName>
    <definedName name="hehreh" hidden="1">{"'Sheet1'!$L$16"}</definedName>
    <definedName name="hergyew" localSheetId="11" hidden="1">{"'Sheet1'!$L$16"}</definedName>
    <definedName name="hergyew" localSheetId="1" hidden="1">{"'Sheet1'!$L$16"}</definedName>
    <definedName name="hergyew" localSheetId="15" hidden="1">{"'Sheet1'!$L$16"}</definedName>
    <definedName name="hergyew" localSheetId="6" hidden="1">{"'Sheet1'!$L$16"}</definedName>
    <definedName name="hergyew" localSheetId="2" hidden="1">{"'Sheet1'!$L$16"}</definedName>
    <definedName name="hergyew" hidden="1">{"'Sheet1'!$L$16"}</definedName>
    <definedName name="hery" localSheetId="15" hidden="1">#REF!</definedName>
    <definedName name="hery" hidden="1">[1]Cash2!$G$16:$G$31</definedName>
    <definedName name="hẻy" localSheetId="11" hidden="1">{"'Sheet1'!$L$16"}</definedName>
    <definedName name="hẻy" localSheetId="1" hidden="1">{"'Sheet1'!$L$16"}</definedName>
    <definedName name="hẻy" localSheetId="15" hidden="1">{"'Sheet1'!$L$16"}</definedName>
    <definedName name="hẻy" localSheetId="2" hidden="1">{"'Sheet1'!$L$16"}</definedName>
    <definedName name="hẻy" hidden="1">{"'Sheet1'!$L$16"}</definedName>
    <definedName name="hfdhdhsdrh" localSheetId="6" hidden="1">#REF!</definedName>
    <definedName name="hfdhdhsdrh" hidden="1">#REF!</definedName>
    <definedName name="hfgh" localSheetId="11" hidden="1">{"'Sheet1'!$L$16"}</definedName>
    <definedName name="hfgh" localSheetId="1" hidden="1">{"'Sheet1'!$L$16"}</definedName>
    <definedName name="hfgh" localSheetId="15" hidden="1">{"'Sheet1'!$L$16"}</definedName>
    <definedName name="hfgh" localSheetId="2" hidden="1">{"'Sheet1'!$L$16"}</definedName>
    <definedName name="hfgh" hidden="1">{"'Sheet1'!$L$16"}</definedName>
    <definedName name="hfghgfhfghfg" localSheetId="11" hidden="1">{"'Sheet1'!$L$16"}</definedName>
    <definedName name="hfghgfhfghfg" localSheetId="1" hidden="1">{"'Sheet1'!$L$16"}</definedName>
    <definedName name="hfghgfhfghfg" localSheetId="15" hidden="1">{"'Sheet1'!$L$16"}</definedName>
    <definedName name="hfghgfhfghfg" localSheetId="2" hidden="1">{"'Sheet1'!$L$16"}</definedName>
    <definedName name="hfghgfhfghfg" hidden="1">{"'Sheet1'!$L$16"}</definedName>
    <definedName name="hfgjks" localSheetId="11" hidden="1">{"'Sheet1'!$L$16"}</definedName>
    <definedName name="hfgjks" localSheetId="1" hidden="1">{"'Sheet1'!$L$16"}</definedName>
    <definedName name="hfgjks" localSheetId="15" hidden="1">{"'Sheet1'!$L$16"}</definedName>
    <definedName name="hfgjks" localSheetId="2" hidden="1">{"'Sheet1'!$L$16"}</definedName>
    <definedName name="hfgjks" hidden="1">{"'Sheet1'!$L$16"}</definedName>
    <definedName name="hfgk" localSheetId="11" hidden="1">{#N/A,#N/A,FALSE,"特殊室（ＢＱ表）"}</definedName>
    <definedName name="hfgk" localSheetId="1" hidden="1">{#N/A,#N/A,FALSE,"特殊室（ＢＱ表）"}</definedName>
    <definedName name="hfgk" localSheetId="15" hidden="1">{#N/A,#N/A,FALSE,"特殊室（ＢＱ表）"}</definedName>
    <definedName name="hfgk" localSheetId="2" hidden="1">{#N/A,#N/A,FALSE,"特殊室（ＢＱ表）"}</definedName>
    <definedName name="hfgk" hidden="1">{#N/A,#N/A,FALSE,"特殊室（ＢＱ表）"}</definedName>
    <definedName name="hfgsdf" localSheetId="11" hidden="1">{"'Sheet1'!$L$16"}</definedName>
    <definedName name="hfgsdf" localSheetId="1" hidden="1">{"'Sheet1'!$L$16"}</definedName>
    <definedName name="hfgsdf" localSheetId="15" hidden="1">{"'Sheet1'!$L$16"}</definedName>
    <definedName name="hfgsdf" localSheetId="6" hidden="1">{"'Sheet1'!$L$16"}</definedName>
    <definedName name="hfgsdf" localSheetId="2" hidden="1">{"'Sheet1'!$L$16"}</definedName>
    <definedName name="hfgsdf" hidden="1">{"'Sheet1'!$L$16"}</definedName>
    <definedName name="hfh" localSheetId="6" hidden="1">#REF!</definedName>
    <definedName name="hfh" hidden="1">#REF!</definedName>
    <definedName name="hg" localSheetId="11" hidden="1">{"'Sheet1'!$L$16"}</definedName>
    <definedName name="hg" localSheetId="1" hidden="1">{"'Sheet1'!$L$16"}</definedName>
    <definedName name="hg" localSheetId="15" hidden="1">{"'Sheet1'!$L$16"}</definedName>
    <definedName name="hg" localSheetId="2" hidden="1">{"'Sheet1'!$L$16"}</definedName>
    <definedName name="hg" hidden="1">{"'Sheet1'!$L$16"}</definedName>
    <definedName name="hgadgag" localSheetId="11" hidden="1">{"Offgrid",#N/A,FALSE,"OFFGRID";"Region",#N/A,FALSE,"REGION";"Offgrid -2",#N/A,FALSE,"OFFGRID";"WTP",#N/A,FALSE,"WTP";"WTP -2",#N/A,FALSE,"WTP";"Project",#N/A,FALSE,"PROJECT";"Summary -2",#N/A,FALSE,"SUMMARY"}</definedName>
    <definedName name="hgadgag" localSheetId="1" hidden="1">{"Offgrid",#N/A,FALSE,"OFFGRID";"Region",#N/A,FALSE,"REGION";"Offgrid -2",#N/A,FALSE,"OFFGRID";"WTP",#N/A,FALSE,"WTP";"WTP -2",#N/A,FALSE,"WTP";"Project",#N/A,FALSE,"PROJECT";"Summary -2",#N/A,FALSE,"SUMMARY"}</definedName>
    <definedName name="hgadgag" localSheetId="15" hidden="1">{"Offgrid",#N/A,FALSE,"OFFGRID";"Region",#N/A,FALSE,"REGION";"Offgrid -2",#N/A,FALSE,"OFFGRID";"WTP",#N/A,FALSE,"WTP";"WTP -2",#N/A,FALSE,"WTP";"Project",#N/A,FALSE,"PROJECT";"Summary -2",#N/A,FALSE,"SUMMARY"}</definedName>
    <definedName name="hgadgag" localSheetId="2" hidden="1">{"Offgrid",#N/A,FALSE,"OFFGRID";"Region",#N/A,FALSE,"REGION";"Offgrid -2",#N/A,FALSE,"OFFGRID";"WTP",#N/A,FALSE,"WTP";"WTP -2",#N/A,FALSE,"WTP";"Project",#N/A,FALSE,"PROJECT";"Summary -2",#N/A,FALSE,"SUMMARY"}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ghd" localSheetId="11" hidden="1">{"'Sheet1'!$L$16"}</definedName>
    <definedName name="hgdhdghd" localSheetId="1" hidden="1">{"'Sheet1'!$L$16"}</definedName>
    <definedName name="hgdhdghd" localSheetId="15" hidden="1">{"'Sheet1'!$L$16"}</definedName>
    <definedName name="hgdhdghd" localSheetId="2" hidden="1">{"'Sheet1'!$L$16"}</definedName>
    <definedName name="hgdhdghd" hidden="1">{"'Sheet1'!$L$16"}</definedName>
    <definedName name="hgdkjh" localSheetId="11" hidden="1">{#N/A,#N/A,TRUE,"SUM";#N/A,#N/A,TRUE,"EE";#N/A,#N/A,TRUE,"AC";#N/A,#N/A,TRUE,"SN"}</definedName>
    <definedName name="hgdkjh" localSheetId="1" hidden="1">{#N/A,#N/A,TRUE,"SUM";#N/A,#N/A,TRUE,"EE";#N/A,#N/A,TRUE,"AC";#N/A,#N/A,TRUE,"SN"}</definedName>
    <definedName name="hgdkjh" localSheetId="15" hidden="1">{#N/A,#N/A,TRUE,"SUM";#N/A,#N/A,TRUE,"EE";#N/A,#N/A,TRUE,"AC";#N/A,#N/A,TRUE,"SN"}</definedName>
    <definedName name="hgdkjh" localSheetId="2" hidden="1">{#N/A,#N/A,TRUE,"SUM";#N/A,#N/A,TRUE,"EE";#N/A,#N/A,TRUE,"AC";#N/A,#N/A,TRUE,"SN"}</definedName>
    <definedName name="hgdkjh" hidden="1">{#N/A,#N/A,TRUE,"SUM";#N/A,#N/A,TRUE,"EE";#N/A,#N/A,TRUE,"AC";#N/A,#N/A,TRUE,"SN"}</definedName>
    <definedName name="hgf" localSheetId="11" hidden="1">{"'Sheet1'!$L$16"}</definedName>
    <definedName name="hgf" localSheetId="1" hidden="1">{"'Sheet1'!$L$16"}</definedName>
    <definedName name="hgf" localSheetId="15" hidden="1">{"'Sheet1'!$L$16"}</definedName>
    <definedName name="hgf" localSheetId="2" hidden="1">{"'Sheet1'!$L$16"}</definedName>
    <definedName name="hgf" hidden="1">{"'Sheet1'!$L$16"}</definedName>
    <definedName name="hgfagl" localSheetId="6" hidden="1">#REF!</definedName>
    <definedName name="hgfagl" hidden="1">#REF!</definedName>
    <definedName name="hgff" localSheetId="11" hidden="1">{"'Sheet1'!$L$16"}</definedName>
    <definedName name="hgff" localSheetId="1" hidden="1">{"'Sheet1'!$L$16"}</definedName>
    <definedName name="hgff" localSheetId="15" hidden="1">{"'Sheet1'!$L$16"}</definedName>
    <definedName name="hgff" localSheetId="6" hidden="1">{"'Sheet1'!$L$16"}</definedName>
    <definedName name="hgff" localSheetId="2" hidden="1">{"'Sheet1'!$L$16"}</definedName>
    <definedName name="hgff" hidden="1">{"'Sheet1'!$L$16"}</definedName>
    <definedName name="HGF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fghfghfghfgh" localSheetId="11" hidden="1">{"'Sheet1'!$L$16"}</definedName>
    <definedName name="hgfhfghfghfghfgh" localSheetId="1" hidden="1">{"'Sheet1'!$L$16"}</definedName>
    <definedName name="hgfhfghfghfghfgh" localSheetId="15" hidden="1">{"'Sheet1'!$L$16"}</definedName>
    <definedName name="hgfhfghfghfghfgh" localSheetId="2" hidden="1">{"'Sheet1'!$L$16"}</definedName>
    <definedName name="hgfhfghfghfghfgh" hidden="1">{"'Sheet1'!$L$16"}</definedName>
    <definedName name="hgfhg" localSheetId="6" hidden="1">#REF!</definedName>
    <definedName name="hgfhg" hidden="1">#REF!</definedName>
    <definedName name="hggf" localSheetId="11" hidden="1">{"'Sheet1'!$L$16"}</definedName>
    <definedName name="hggf" localSheetId="1" hidden="1">{"'Sheet1'!$L$16"}</definedName>
    <definedName name="hggf" localSheetId="15" hidden="1">{"'Sheet1'!$L$16"}</definedName>
    <definedName name="hggf" localSheetId="2" hidden="1">{"'Sheet1'!$L$16"}</definedName>
    <definedName name="hggf" hidden="1">{"'Sheet1'!$L$16"}</definedName>
    <definedName name="HGGGG" localSheetId="11" hidden="1">{#N/A,#N/A,FALSE,"제목"}</definedName>
    <definedName name="HGGGG" localSheetId="1" hidden="1">{#N/A,#N/A,FALSE,"제목"}</definedName>
    <definedName name="HGGGG" localSheetId="15" hidden="1">{#N/A,#N/A,FALSE,"제목"}</definedName>
    <definedName name="HGGGG" localSheetId="2" hidden="1">{#N/A,#N/A,FALSE,"제목"}</definedName>
    <definedName name="HGGGG" hidden="1">{#N/A,#N/A,FALSE,"제목"}</definedName>
    <definedName name="HGGGH" localSheetId="11" hidden="1">{#N/A,#N/A,FALSE,"제목"}</definedName>
    <definedName name="HGGGH" localSheetId="1" hidden="1">{#N/A,#N/A,FALSE,"제목"}</definedName>
    <definedName name="HGGGH" localSheetId="15" hidden="1">{#N/A,#N/A,FALSE,"제목"}</definedName>
    <definedName name="HGGGH" localSheetId="2" hidden="1">{#N/A,#N/A,FALSE,"제목"}</definedName>
    <definedName name="HGGGH" hidden="1">{#N/A,#N/A,FALSE,"제목"}</definedName>
    <definedName name="hgh" localSheetId="11" hidden="1">{"'Sheet1'!$L$16"}</definedName>
    <definedName name="hgh" localSheetId="1" hidden="1">{"'Sheet1'!$L$16"}</definedName>
    <definedName name="hgh" localSheetId="15" hidden="1">{"'Sheet1'!$L$16"}</definedName>
    <definedName name="hgh" localSheetId="2" hidden="1">{"'Sheet1'!$L$16"}</definedName>
    <definedName name="hgh" hidden="1">{"'Sheet1'!$L$16"}</definedName>
    <definedName name="hghghg" localSheetId="11" hidden="1">{"'Sheet1'!$L$16"}</definedName>
    <definedName name="hghghg" localSheetId="1" hidden="1">{"'Sheet1'!$L$16"}</definedName>
    <definedName name="hghghg" localSheetId="15" hidden="1">{"'Sheet1'!$L$16"}</definedName>
    <definedName name="hghghg" localSheetId="2" hidden="1">{"'Sheet1'!$L$16"}</definedName>
    <definedName name="hghghg" hidden="1">{"'Sheet1'!$L$16"}</definedName>
    <definedName name="hghhgj" localSheetId="11" hidden="1">{#N/A,#N/A,FALSE,"特殊室（ＢＱ表）"}</definedName>
    <definedName name="hghhgj" localSheetId="1" hidden="1">{#N/A,#N/A,FALSE,"特殊室（ＢＱ表）"}</definedName>
    <definedName name="hghhgj" localSheetId="15" hidden="1">{#N/A,#N/A,FALSE,"特殊室（ＢＱ表）"}</definedName>
    <definedName name="hghhgj" localSheetId="2" hidden="1">{#N/A,#N/A,FALSE,"特殊室（ＢＱ表）"}</definedName>
    <definedName name="hghhgj" hidden="1">{#N/A,#N/A,FALSE,"特殊室（ＢＱ表）"}</definedName>
    <definedName name="hghttt" localSheetId="11" hidden="1">{"'Sheet1'!$L$16"}</definedName>
    <definedName name="hghttt" localSheetId="1" hidden="1">{"'Sheet1'!$L$16"}</definedName>
    <definedName name="hghttt" localSheetId="15" hidden="1">{"'Sheet1'!$L$16"}</definedName>
    <definedName name="hghttt" localSheetId="2" hidden="1">{"'Sheet1'!$L$16"}</definedName>
    <definedName name="hghttt" hidden="1">{"'Sheet1'!$L$16"}</definedName>
    <definedName name="hgj" localSheetId="11" hidden="1">{#N/A,#N/A,FALSE,"Chi tiÆt"}</definedName>
    <definedName name="hgj" localSheetId="1" hidden="1">{#N/A,#N/A,FALSE,"Chi tiÆt"}</definedName>
    <definedName name="hgj" localSheetId="15" hidden="1">{#N/A,#N/A,FALSE,"Chi tiÆt"}</definedName>
    <definedName name="hgj" localSheetId="2" hidden="1">{#N/A,#N/A,FALSE,"Chi tiÆt"}</definedName>
    <definedName name="hgj" hidden="1">{#N/A,#N/A,FALSE,"Chi tiÆt"}</definedName>
    <definedName name="hgjjj" localSheetId="6" hidden="1">#REF!</definedName>
    <definedName name="hgjjj" hidden="1">#REF!</definedName>
    <definedName name="HGKUK" localSheetId="6" hidden="1">#REF!</definedName>
    <definedName name="HGKUK" hidden="1">#REF!</definedName>
    <definedName name="hgre_zdfhgfd" localSheetId="11" hidden="1">{"'Sheet1'!$L$16"}</definedName>
    <definedName name="hgre_zdfhgfd" localSheetId="1" hidden="1">{"'Sheet1'!$L$16"}</definedName>
    <definedName name="hgre_zdfhgfd" localSheetId="15" hidden="1">{"'Sheet1'!$L$16"}</definedName>
    <definedName name="hgre_zdfhgfd" localSheetId="2" hidden="1">{"'Sheet1'!$L$16"}</definedName>
    <definedName name="hgre_zdfhgfd" hidden="1">{"'Sheet1'!$L$16"}</definedName>
    <definedName name="hgrf" localSheetId="11" hidden="1">{"'Sheet1'!$L$16"}</definedName>
    <definedName name="hgrf" localSheetId="1" hidden="1">{"'Sheet1'!$L$16"}</definedName>
    <definedName name="hgrf" localSheetId="15" hidden="1">{"'Sheet1'!$L$16"}</definedName>
    <definedName name="hgrf" localSheetId="2" hidden="1">{"'Sheet1'!$L$16"}</definedName>
    <definedName name="hgrf" hidden="1">{"'Sheet1'!$L$16"}</definedName>
    <definedName name="hguidowe" localSheetId="11" hidden="1">{"'Sheet1'!$L$16"}</definedName>
    <definedName name="hguidowe" localSheetId="1" hidden="1">{"'Sheet1'!$L$16"}</definedName>
    <definedName name="hguidowe" localSheetId="15" hidden="1">{"'Sheet1'!$L$16"}</definedName>
    <definedName name="hguidowe" localSheetId="6" hidden="1">{"'Sheet1'!$L$16"}</definedName>
    <definedName name="hguidowe" localSheetId="2" hidden="1">{"'Sheet1'!$L$16"}</definedName>
    <definedName name="hguidowe" hidden="1">{"'Sheet1'!$L$16"}</definedName>
    <definedName name="hh" localSheetId="11" hidden="1">{"'Sheet1'!$L$16"}</definedName>
    <definedName name="hh" localSheetId="1" hidden="1">{"'Sheet1'!$L$16"}</definedName>
    <definedName name="hh" localSheetId="15" hidden="1">{"'Sheet1'!$L$16"}</definedName>
    <definedName name="hh" localSheetId="6" hidden="1">{"'Sheet1'!$L$16"}</definedName>
    <definedName name="hh" localSheetId="2" hidden="1">{"'Sheet1'!$L$16"}</definedName>
    <definedName name="hh" hidden="1">{"'Sheet1'!$L$16"}</definedName>
    <definedName name="hhb" localSheetId="11" hidden="1">{"'Sheet1'!$L$16"}</definedName>
    <definedName name="hhb" localSheetId="1" hidden="1">{"'Sheet1'!$L$16"}</definedName>
    <definedName name="hhb" localSheetId="15" hidden="1">{"'Sheet1'!$L$16"}</definedName>
    <definedName name="hhb" localSheetId="6" hidden="1">{"'Sheet1'!$L$16"}</definedName>
    <definedName name="hhb" localSheetId="2" hidden="1">{"'Sheet1'!$L$16"}</definedName>
    <definedName name="hhb" hidden="1">{"'Sheet1'!$L$16"}</definedName>
    <definedName name="hhh" localSheetId="11" hidden="1">{"'Sheet1'!$L$16"}</definedName>
    <definedName name="hhh" localSheetId="1" hidden="1">{"'Sheet1'!$L$16"}</definedName>
    <definedName name="hhh" localSheetId="15" hidden="1">{"'Sheet1'!$L$16"}</definedName>
    <definedName name="hhh" localSheetId="2" hidden="1">{"'Sheet1'!$L$16"}</definedName>
    <definedName name="hhh" hidden="1">{"'Sheet1'!$L$16"}</definedName>
    <definedName name="hhhhh" localSheetId="11" hidden="1">{"'Sheet1'!$L$16"}</definedName>
    <definedName name="hhhhh" localSheetId="1" hidden="1">{"'Sheet1'!$L$16"}</definedName>
    <definedName name="hhhhh" localSheetId="15" hidden="1">{"'Sheet1'!$L$16"}</definedName>
    <definedName name="hhhhh" localSheetId="2" hidden="1">{"'Sheet1'!$L$16"}</definedName>
    <definedName name="hhhhh" hidden="1">{"'Sheet1'!$L$16"}</definedName>
    <definedName name="HHHHHH" localSheetId="11" hidden="1">{#N/A,#N/A,TRUE,"SUM";#N/A,#N/A,TRUE,"EE";#N/A,#N/A,TRUE,"AC";#N/A,#N/A,TRUE,"SN"}</definedName>
    <definedName name="HHHHHH" localSheetId="1" hidden="1">{#N/A,#N/A,TRUE,"SUM";#N/A,#N/A,TRUE,"EE";#N/A,#N/A,TRUE,"AC";#N/A,#N/A,TRUE,"SN"}</definedName>
    <definedName name="HHHHHH" localSheetId="15" hidden="1">{#N/A,#N/A,TRUE,"SUM";#N/A,#N/A,TRUE,"EE";#N/A,#N/A,TRUE,"AC";#N/A,#N/A,TRUE,"SN"}</definedName>
    <definedName name="HHHHHH" localSheetId="6" hidden="1">{#N/A,#N/A,TRUE,"SUM";#N/A,#N/A,TRUE,"EE";#N/A,#N/A,TRUE,"AC";#N/A,#N/A,TRUE,"SN"}</definedName>
    <definedName name="HHHHHH" localSheetId="2" hidden="1">{#N/A,#N/A,TRUE,"SUM";#N/A,#N/A,TRUE,"EE";#N/A,#N/A,TRUE,"AC";#N/A,#N/A,TRUE,"SN"}</definedName>
    <definedName name="HHHHHH" hidden="1">{#N/A,#N/A,TRUE,"SUM";#N/A,#N/A,TRUE,"EE";#N/A,#N/A,TRUE,"AC";#N/A,#N/A,TRUE,"SN"}</definedName>
    <definedName name="hhhhhhhhhh" localSheetId="11" hidden="1">{"'Sheet1'!$L$16"}</definedName>
    <definedName name="hhhhhhhhhh" localSheetId="1" hidden="1">{"'Sheet1'!$L$16"}</definedName>
    <definedName name="hhhhhhhhhh" localSheetId="15" hidden="1">{"'Sheet1'!$L$16"}</definedName>
    <definedName name="hhhhhhhhhh" localSheetId="2" hidden="1">{"'Sheet1'!$L$16"}</definedName>
    <definedName name="hhhhhhhhhh" hidden="1">{"'Sheet1'!$L$16"}</definedName>
    <definedName name="hhhhhu" localSheetId="11" hidden="1">{"'Sheet1'!$L$16"}</definedName>
    <definedName name="hhhhhu" localSheetId="1" hidden="1">{"'Sheet1'!$L$16"}</definedName>
    <definedName name="hhhhhu" localSheetId="15" hidden="1">{"'Sheet1'!$L$16"}</definedName>
    <definedName name="hhhhhu" localSheetId="2" hidden="1">{"'Sheet1'!$L$16"}</definedName>
    <definedName name="hhhhhu" hidden="1">{"'Sheet1'!$L$16"}</definedName>
    <definedName name="hhhlll" localSheetId="11" hidden="1">{"'Sheet1'!$L$16"}</definedName>
    <definedName name="hhhlll" localSheetId="1" hidden="1">{"'Sheet1'!$L$16"}</definedName>
    <definedName name="hhhlll" localSheetId="15" hidden="1">{"'Sheet1'!$L$16"}</definedName>
    <definedName name="hhhlll" localSheetId="2" hidden="1">{"'Sheet1'!$L$16"}</definedName>
    <definedName name="hhhlll" hidden="1">{"'Sheet1'!$L$16"}</definedName>
    <definedName name="hhhthrh" localSheetId="11" hidden="1">{#N/A,#N/A,FALSE,"Chi tiÆt"}</definedName>
    <definedName name="hhhthrh" localSheetId="1" hidden="1">{#N/A,#N/A,FALSE,"Chi tiÆt"}</definedName>
    <definedName name="hhhthrh" localSheetId="15" hidden="1">{#N/A,#N/A,FALSE,"Chi tiÆt"}</definedName>
    <definedName name="hhhthrh" localSheetId="2" hidden="1">{#N/A,#N/A,FALSE,"Chi tiÆt"}</definedName>
    <definedName name="hhhthrh" hidden="1">{#N/A,#N/A,FALSE,"Chi tiÆt"}</definedName>
    <definedName name="hhjkkk" localSheetId="11" hidden="1">{"'Sheet1'!$L$16"}</definedName>
    <definedName name="hhjkkk" localSheetId="1" hidden="1">{"'Sheet1'!$L$16"}</definedName>
    <definedName name="hhjkkk" localSheetId="15" hidden="1">{"'Sheet1'!$L$16"}</definedName>
    <definedName name="hhjkkk" localSheetId="2" hidden="1">{"'Sheet1'!$L$16"}</definedName>
    <definedName name="hhjkkk" hidden="1">{"'Sheet1'!$L$16"}</definedName>
    <definedName name="hi" localSheetId="11" hidden="1">{"'Sheet1'!$L$16"}</definedName>
    <definedName name="hi" localSheetId="1" hidden="1">{"'Sheet1'!$L$16"}</definedName>
    <definedName name="hi" localSheetId="15" hidden="1">{"'Sheet1'!$L$16"}</definedName>
    <definedName name="hi" localSheetId="2" hidden="1">{"'Sheet1'!$L$16"}</definedName>
    <definedName name="hi" hidden="1">{"'Sheet1'!$L$16"}</definedName>
    <definedName name="HiddenRows" localSheetId="6" hidden="1">#REF!</definedName>
    <definedName name="HiddenRows" hidden="1">#REF!</definedName>
    <definedName name="hieu" localSheetId="11" hidden="1">{"'Sheet1'!$L$16"}</definedName>
    <definedName name="hieu" localSheetId="1" hidden="1">{"'Sheet1'!$L$16"}</definedName>
    <definedName name="hieu" localSheetId="15" hidden="1">{"'Sheet1'!$L$16"}</definedName>
    <definedName name="hieu" localSheetId="2" hidden="1">{"'Sheet1'!$L$16"}</definedName>
    <definedName name="hieu" hidden="1">{"'Sheet1'!$L$16"}</definedName>
    <definedName name="HJ" localSheetId="11" hidden="1">{"'Sheet1'!$L$16"}</definedName>
    <definedName name="HJ" localSheetId="1" hidden="1">{"'Sheet1'!$L$16"}</definedName>
    <definedName name="HJ" localSheetId="15" hidden="1">{"'Sheet1'!$L$16"}</definedName>
    <definedName name="HJ" localSheetId="2" hidden="1">{"'Sheet1'!$L$16"}</definedName>
    <definedName name="HJ" hidden="1">{"'Sheet1'!$L$16"}</definedName>
    <definedName name="hjfgh" localSheetId="11" hidden="1">{"'Sheet1'!$L$16"}</definedName>
    <definedName name="hjfgh" localSheetId="1" hidden="1">{"'Sheet1'!$L$16"}</definedName>
    <definedName name="hjfgh" localSheetId="15" hidden="1">{"'Sheet1'!$L$16"}</definedName>
    <definedName name="hjfgh" localSheetId="2" hidden="1">{"'Sheet1'!$L$16"}</definedName>
    <definedName name="hjfgh" hidden="1">{"'Sheet1'!$L$16"}</definedName>
    <definedName name="hjgỳđxgy" localSheetId="11" hidden="1">{"'Sheet1'!$L$16"}</definedName>
    <definedName name="hjgỳđxgy" localSheetId="1" hidden="1">{"'Sheet1'!$L$16"}</definedName>
    <definedName name="hjgỳđxgy" localSheetId="15" hidden="1">{"'Sheet1'!$L$16"}</definedName>
    <definedName name="hjgỳđxgy" localSheetId="2" hidden="1">{"'Sheet1'!$L$16"}</definedName>
    <definedName name="hjgỳđxgy" hidden="1">{"'Sheet1'!$L$16"}</definedName>
    <definedName name="hjh" localSheetId="11" hidden="1">{0,0,0,0}</definedName>
    <definedName name="hjh" localSheetId="1" hidden="1">{0,0,0,0}</definedName>
    <definedName name="hjh" localSheetId="15" hidden="1">{0,0,0,0}</definedName>
    <definedName name="hjh" localSheetId="2" hidden="1">{0,0,0,0}</definedName>
    <definedName name="hjh" hidden="1">{0,0,0,0}</definedName>
    <definedName name="HJHH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j" localSheetId="11" hidden="1">{#N/A,#N/A,FALSE,"Chi tiÆt"}</definedName>
    <definedName name="hjhj" localSheetId="1" hidden="1">{#N/A,#N/A,FALSE,"Chi tiÆt"}</definedName>
    <definedName name="hjhj" localSheetId="15" hidden="1">{#N/A,#N/A,FALSE,"Chi tiÆt"}</definedName>
    <definedName name="hjhj" localSheetId="2" hidden="1">{#N/A,#N/A,FALSE,"Chi tiÆt"}</definedName>
    <definedName name="hjhj" hidden="1">{#N/A,#N/A,FALSE,"Chi tiÆt"}</definedName>
    <definedName name="hjjgh" localSheetId="11" hidden="1">{"'Sheet1'!$L$16"}</definedName>
    <definedName name="hjjgh" localSheetId="1" hidden="1">{"'Sheet1'!$L$16"}</definedName>
    <definedName name="hjjgh" localSheetId="15" hidden="1">{"'Sheet1'!$L$16"}</definedName>
    <definedName name="hjjgh" localSheetId="2" hidden="1">{"'Sheet1'!$L$16"}</definedName>
    <definedName name="hjjgh" hidden="1">{"'Sheet1'!$L$16"}</definedName>
    <definedName name="hjjkl" localSheetId="11" hidden="1">{"'Sheet1'!$L$16"}</definedName>
    <definedName name="hjjkl" localSheetId="1" hidden="1">{"'Sheet1'!$L$16"}</definedName>
    <definedName name="hjjkl" localSheetId="15" hidden="1">{"'Sheet1'!$L$16"}</definedName>
    <definedName name="hjjkl" localSheetId="2" hidden="1">{"'Sheet1'!$L$16"}</definedName>
    <definedName name="hjjkl" hidden="1">{"'Sheet1'!$L$16"}</definedName>
    <definedName name="hjk" localSheetId="11" hidden="1">{"'Sheet1'!$L$16"}</definedName>
    <definedName name="hjk" localSheetId="1" hidden="1">{"'Sheet1'!$L$16"}</definedName>
    <definedName name="hjk" localSheetId="15" hidden="1">{"'Sheet1'!$L$16"}</definedName>
    <definedName name="hjk" localSheetId="2" hidden="1">{"'Sheet1'!$L$16"}</definedName>
    <definedName name="hjk" hidden="1">{"'Sheet1'!$L$16"}</definedName>
    <definedName name="hkj" localSheetId="11" hidden="1">{"'Sheet1'!$L$16"}</definedName>
    <definedName name="hkj" localSheetId="1" hidden="1">{"'Sheet1'!$L$16"}</definedName>
    <definedName name="hkj" localSheetId="15" hidden="1">{"'Sheet1'!$L$16"}</definedName>
    <definedName name="hkj" localSheetId="2" hidden="1">{"'Sheet1'!$L$16"}</definedName>
    <definedName name="hkj" hidden="1">{"'Sheet1'!$L$16"}</definedName>
    <definedName name="HKJHJ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l" localSheetId="11" hidden="1">{"'Sheet1'!$L$16"}</definedName>
    <definedName name="hkl" localSheetId="1" hidden="1">{"'Sheet1'!$L$16"}</definedName>
    <definedName name="hkl" localSheetId="15" hidden="1">{"'Sheet1'!$L$16"}</definedName>
    <definedName name="hkl" localSheetId="2" hidden="1">{"'Sheet1'!$L$16"}</definedName>
    <definedName name="hkl" hidden="1">{"'Sheet1'!$L$16"}</definedName>
    <definedName name="hklhj" localSheetId="11" hidden="1">{"'Sheet1'!$L$16"}</definedName>
    <definedName name="hklhj" localSheetId="1" hidden="1">{"'Sheet1'!$L$16"}</definedName>
    <definedName name="hklhj" localSheetId="15" hidden="1">{"'Sheet1'!$L$16"}</definedName>
    <definedName name="hklhj" localSheetId="2" hidden="1">{"'Sheet1'!$L$16"}</definedName>
    <definedName name="hklhj" hidden="1">{"'Sheet1'!$L$16"}</definedName>
    <definedName name="hoa" localSheetId="11" hidden="1">{"'Sheet1'!$L$16"}</definedName>
    <definedName name="hoa" localSheetId="1" hidden="1">{"'Sheet1'!$L$16"}</definedName>
    <definedName name="hoa" localSheetId="15" hidden="1">{"'Sheet1'!$L$16"}</definedName>
    <definedName name="hoa" localSheetId="2" hidden="1">{"'Sheet1'!$L$16"}</definedName>
    <definedName name="hoa" hidden="1">{"'Sheet1'!$L$16"}</definedName>
    <definedName name="hoan1" localSheetId="11" hidden="1">{"'Sheet1'!$L$16"}</definedName>
    <definedName name="hoan1" localSheetId="1" hidden="1">{"'Sheet1'!$L$16"}</definedName>
    <definedName name="hoan1" localSheetId="15" hidden="1">{"'Sheet1'!$L$16"}</definedName>
    <definedName name="hoan1" localSheetId="2" hidden="1">{"'Sheet1'!$L$16"}</definedName>
    <definedName name="hoan1" hidden="1">{"'Sheet1'!$L$16"}</definedName>
    <definedName name="hoanthien" localSheetId="6" hidden="1">#REF!</definedName>
    <definedName name="hoanthien" hidden="1">#REF!</definedName>
    <definedName name="hong" localSheetId="11" hidden="1">{"'Sheet1'!$L$16"}</definedName>
    <definedName name="hong" localSheetId="1" hidden="1">{"'Sheet1'!$L$16"}</definedName>
    <definedName name="hong" localSheetId="15" hidden="1">{"'Sheet1'!$L$16"}</definedName>
    <definedName name="hong" localSheetId="2" hidden="1">{"'Sheet1'!$L$16"}</definedName>
    <definedName name="hong" hidden="1">{"'Sheet1'!$L$16"}</definedName>
    <definedName name="HOTE" localSheetId="11" hidden="1">{"'Sheet1'!$L$16"}</definedName>
    <definedName name="HOTE" localSheetId="1" hidden="1">{"'Sheet1'!$L$16"}</definedName>
    <definedName name="HOTE" localSheetId="15" hidden="1">{"'Sheet1'!$L$16"}</definedName>
    <definedName name="HOTE" localSheetId="2" hidden="1">{"'Sheet1'!$L$16"}</definedName>
    <definedName name="HOTE" hidden="1">{"'Sheet1'!$L$16"}</definedName>
    <definedName name="hp" localSheetId="11" hidden="1">{"'Sheet1'!$L$16"}</definedName>
    <definedName name="hp" localSheetId="1" hidden="1">{"'Sheet1'!$L$16"}</definedName>
    <definedName name="hp" localSheetId="15" hidden="1">{"'Sheet1'!$L$16"}</definedName>
    <definedName name="hp" localSheetId="2" hidden="1">{"'Sheet1'!$L$16"}</definedName>
    <definedName name="hp" hidden="1">{"'Sheet1'!$L$16"}</definedName>
    <definedName name="hrhe" localSheetId="11" hidden="1">{"Offgrid",#N/A,FALSE,"OFFGRID";"Region",#N/A,FALSE,"REGION";"Offgrid -2",#N/A,FALSE,"OFFGRID";"WTP",#N/A,FALSE,"WTP";"WTP -2",#N/A,FALSE,"WTP";"Project",#N/A,FALSE,"PROJECT";"Summary -2",#N/A,FALSE,"SUMMARY"}</definedName>
    <definedName name="hrhe" localSheetId="1" hidden="1">{"Offgrid",#N/A,FALSE,"OFFGRID";"Region",#N/A,FALSE,"REGION";"Offgrid -2",#N/A,FALSE,"OFFGRID";"WTP",#N/A,FALSE,"WTP";"WTP -2",#N/A,FALSE,"WTP";"Project",#N/A,FALSE,"PROJECT";"Summary -2",#N/A,FALSE,"SUMMARY"}</definedName>
    <definedName name="hrhe" localSheetId="15" hidden="1">{"Offgrid",#N/A,FALSE,"OFFGRID";"Region",#N/A,FALSE,"REGION";"Offgrid -2",#N/A,FALSE,"OFFGRID";"WTP",#N/A,FALSE,"WTP";"WTP -2",#N/A,FALSE,"WTP";"Project",#N/A,FALSE,"PROJECT";"Summary -2",#N/A,FALSE,"SUMMARY"}</definedName>
    <definedName name="hrhe" localSheetId="2" hidden="1">{"Offgrid",#N/A,FALSE,"OFFGRID";"Region",#N/A,FALSE,"REGION";"Offgrid -2",#N/A,FALSE,"OFFGRID";"WTP",#N/A,FALSE,"WTP";"WTP -2",#N/A,FALSE,"WTP";"Project",#N/A,FALSE,"PROJECT";"Summary -2",#N/A,FALSE,"SUMMARY"}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localSheetId="6" hidden="1">#REF!</definedName>
    <definedName name="hrtt" hidden="1">#REF!</definedName>
    <definedName name="HSFSAD" localSheetId="11" hidden="1">binary</definedName>
    <definedName name="HSFSAD" localSheetId="1" hidden="1">binary</definedName>
    <definedName name="HSFSAD" localSheetId="15" hidden="1">binary</definedName>
    <definedName name="HSFSAD" localSheetId="6" hidden="1">binary</definedName>
    <definedName name="HSFSAD" localSheetId="2" hidden="1">binary</definedName>
    <definedName name="HSFSAD" localSheetId="16" hidden="1">binary</definedName>
    <definedName name="HSFSAD" hidden="1">binary</definedName>
    <definedName name="hsgbhtgrư" localSheetId="11" hidden="1">{#N/A,#N/A,FALSE,"Chi tiÆt"}</definedName>
    <definedName name="hsgbhtgrư" localSheetId="1" hidden="1">{#N/A,#N/A,FALSE,"Chi tiÆt"}</definedName>
    <definedName name="hsgbhtgrư" localSheetId="15" hidden="1">{#N/A,#N/A,FALSE,"Chi tiÆt"}</definedName>
    <definedName name="hsgbhtgrư" localSheetId="2" hidden="1">{#N/A,#N/A,FALSE,"Chi tiÆt"}</definedName>
    <definedName name="hsgbhtgrư" hidden="1">{#N/A,#N/A,FALSE,"Chi tiÆt"}</definedName>
    <definedName name="HSHH3TGSG" localSheetId="11" hidden="1">{0}</definedName>
    <definedName name="HSHH3TGSG" localSheetId="1" hidden="1">{0}</definedName>
    <definedName name="HSHH3TGSG" localSheetId="15" hidden="1">{0}</definedName>
    <definedName name="HSHH3TGSG" localSheetId="2" hidden="1">{0}</definedName>
    <definedName name="HSHH3TGSG" hidden="1">{0}</definedName>
    <definedName name="HSR" localSheetId="11" hidden="1">{"'용역비'!$A$4:$C$8"}</definedName>
    <definedName name="HSR" localSheetId="1" hidden="1">{"'용역비'!$A$4:$C$8"}</definedName>
    <definedName name="HSR" localSheetId="15" hidden="1">{"'용역비'!$A$4:$C$8"}</definedName>
    <definedName name="HSR" localSheetId="2" hidden="1">{"'용역비'!$A$4:$C$8"}</definedName>
    <definedName name="HSR" hidden="1">{"'용역비'!$A$4:$C$8"}</definedName>
    <definedName name="hsruj" localSheetId="11" hidden="1">{"'Sheet1'!$L$16"}</definedName>
    <definedName name="hsruj" localSheetId="1" hidden="1">{"'Sheet1'!$L$16"}</definedName>
    <definedName name="hsruj" localSheetId="15" hidden="1">{"'Sheet1'!$L$16"}</definedName>
    <definedName name="hsruj" localSheetId="2" hidden="1">{"'Sheet1'!$L$16"}</definedName>
    <definedName name="hsruj" hidden="1">{"'Sheet1'!$L$16"}</definedName>
    <definedName name="hsu" localSheetId="11" hidden="1">{"'Sheet1'!$L$16"}</definedName>
    <definedName name="hsu" localSheetId="1" hidden="1">{"'Sheet1'!$L$16"}</definedName>
    <definedName name="hsu" localSheetId="15" hidden="1">{"'Sheet1'!$L$16"}</definedName>
    <definedName name="hsu" localSheetId="2" hidden="1">{"'Sheet1'!$L$16"}</definedName>
    <definedName name="hsu" hidden="1">{"'Sheet1'!$L$16"}</definedName>
    <definedName name="HTD" localSheetId="11" hidden="1">{#N/A,#N/A,FALSE,"CCTV"}</definedName>
    <definedName name="HTD" localSheetId="1" hidden="1">{#N/A,#N/A,FALSE,"CCTV"}</definedName>
    <definedName name="HTD" localSheetId="15" hidden="1">{#N/A,#N/A,FALSE,"CCTV"}</definedName>
    <definedName name="HTD" localSheetId="6" hidden="1">{#N/A,#N/A,FALSE,"CCTV"}</definedName>
    <definedName name="HTD" localSheetId="2" hidden="1">{#N/A,#N/A,FALSE,"CCTV"}</definedName>
    <definedName name="HTD" hidden="1">{#N/A,#N/A,FALSE,"CCTV"}</definedName>
    <definedName name="htdt" localSheetId="11" hidden="1">{"'Sheet1'!$L$16"}</definedName>
    <definedName name="htdt" localSheetId="1" hidden="1">{"'Sheet1'!$L$16"}</definedName>
    <definedName name="htdt" localSheetId="15" hidden="1">{"'Sheet1'!$L$16"}</definedName>
    <definedName name="htdt" localSheetId="6" hidden="1">{"'Sheet1'!$L$16"}</definedName>
    <definedName name="htdt" localSheetId="2" hidden="1">{"'Sheet1'!$L$16"}</definedName>
    <definedName name="htdt" hidden="1">{"'Sheet1'!$L$16"}</definedName>
    <definedName name="hteye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frju" localSheetId="11" hidden="1">{"'Sheet1'!$L$16"}</definedName>
    <definedName name="htfrju" localSheetId="1" hidden="1">{"'Sheet1'!$L$16"}</definedName>
    <definedName name="htfrju" localSheetId="15" hidden="1">{"'Sheet1'!$L$16"}</definedName>
    <definedName name="htfrju" localSheetId="2" hidden="1">{"'Sheet1'!$L$16"}</definedName>
    <definedName name="htfrju" hidden="1">{"'Sheet1'!$L$16"}</definedName>
    <definedName name="hþ" localSheetId="11" hidden="1">{"'Sheet1'!$L$16"}</definedName>
    <definedName name="hþ" localSheetId="1" hidden="1">{"'Sheet1'!$L$16"}</definedName>
    <definedName name="hþ" localSheetId="15" hidden="1">{"'Sheet1'!$L$16"}</definedName>
    <definedName name="hþ" localSheetId="2" hidden="1">{"'Sheet1'!$L$16"}</definedName>
    <definedName name="hþ" hidden="1">{"'Sheet1'!$L$16"}</definedName>
    <definedName name="hþwr" localSheetId="11" hidden="1">{"'Sheet1'!$L$16"}</definedName>
    <definedName name="hþwr" localSheetId="1" hidden="1">{"'Sheet1'!$L$16"}</definedName>
    <definedName name="hþwr" localSheetId="15" hidden="1">{"'Sheet1'!$L$16"}</definedName>
    <definedName name="hþwr" localSheetId="2" hidden="1">{"'Sheet1'!$L$16"}</definedName>
    <definedName name="hþwr" hidden="1">{"'Sheet1'!$L$16"}</definedName>
    <definedName name="htjhtjftj" localSheetId="11" hidden="1">{#N/A,#N/A,FALSE,"Chi tiÆt"}</definedName>
    <definedName name="htjhtjftj" localSheetId="1" hidden="1">{#N/A,#N/A,FALSE,"Chi tiÆt"}</definedName>
    <definedName name="htjhtjftj" localSheetId="15" hidden="1">{#N/A,#N/A,FALSE,"Chi tiÆt"}</definedName>
    <definedName name="htjhtjftj" localSheetId="2" hidden="1">{#N/A,#N/A,FALSE,"Chi tiÆt"}</definedName>
    <definedName name="htjhtjftj" hidden="1">{#N/A,#N/A,FALSE,"Chi tiÆt"}</definedName>
    <definedName name="htlm" localSheetId="11" hidden="1">{"'Sheet1'!$L$16"}</definedName>
    <definedName name="htlm" localSheetId="1" hidden="1">{"'Sheet1'!$L$16"}</definedName>
    <definedName name="htlm" localSheetId="15" hidden="1">{"'Sheet1'!$L$16"}</definedName>
    <definedName name="htlm" localSheetId="2" hidden="1">{"'Sheet1'!$L$16"}</definedName>
    <definedName name="htlm" hidden="1">{"'Sheet1'!$L$16"}</definedName>
    <definedName name="htm" localSheetId="11" hidden="1">{"'Sheet1'!$L$16"}</definedName>
    <definedName name="htm" localSheetId="1" hidden="1">{"'Sheet1'!$L$16"}</definedName>
    <definedName name="htm" localSheetId="15" hidden="1">{"'Sheet1'!$L$16"}</definedName>
    <definedName name="htm" localSheetId="2" hidden="1">{"'Sheet1'!$L$16"}</definedName>
    <definedName name="htm" hidden="1">{"'Sheet1'!$L$16"}</definedName>
    <definedName name="html" localSheetId="11" hidden="1">{"'Sheet1'!$L$16"}</definedName>
    <definedName name="html" localSheetId="1" hidden="1">{"'Sheet1'!$L$16"}</definedName>
    <definedName name="html" localSheetId="15" hidden="1">{"'Sheet1'!$L$16"}</definedName>
    <definedName name="html" localSheetId="2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1" hidden="1">{"'Sheet1'!$L$16"}</definedName>
    <definedName name="HTML_Control" localSheetId="15" hidden="1">{"'Sheet1'!$L$16"}</definedName>
    <definedName name="HTML_Control" localSheetId="6" hidden="1">{"'Sheet1'!$L$16"}</definedName>
    <definedName name="HTML_Control" localSheetId="2" hidden="1">{"'Sheet1'!$L$16"}</definedName>
    <definedName name="HTML_Control" localSheetId="7" hidden="1">{"'Sheet1'!$L$16"}</definedName>
    <definedName name="HTML_Control" hidden="1">{"'Sheet1'!$L$16"}</definedName>
    <definedName name="html_control_xoa2" localSheetId="11" hidden="1">{"'Sheet1'!$L$16"}</definedName>
    <definedName name="html_control_xoa2" localSheetId="1" hidden="1">{"'Sheet1'!$L$16"}</definedName>
    <definedName name="html_control_xoa2" localSheetId="15" hidden="1">{"'Sheet1'!$L$16"}</definedName>
    <definedName name="html_control_xoa2" localSheetId="6" hidden="1">{"'Sheet1'!$L$16"}</definedName>
    <definedName name="html_control_xoa2" localSheetId="2" hidden="1">{"'Sheet1'!$L$16"}</definedName>
    <definedName name="html_control_xoa2" hidden="1">{"'Sheet1'!$L$16"}</definedName>
    <definedName name="HTML_Control1" localSheetId="11" hidden="1">{"'Sheet1'!$L$16"}</definedName>
    <definedName name="HTML_Control1" localSheetId="1" hidden="1">{"'Sheet1'!$L$16"}</definedName>
    <definedName name="HTML_Control1" localSheetId="15" hidden="1">{"'Sheet1'!$L$16"}</definedName>
    <definedName name="HTML_Control1" localSheetId="6" hidden="1">{"'Sheet1'!$L$16"}</definedName>
    <definedName name="HTML_Control1" localSheetId="2" hidden="1">{"'Sheet1'!$L$16"}</definedName>
    <definedName name="HTML_Control1" hidden="1">{"'Sheet1'!$L$16"}</definedName>
    <definedName name="HTML_Controlmoi" localSheetId="11" hidden="1">{"'Sheet1'!$L$16"}</definedName>
    <definedName name="HTML_Controlmoi" localSheetId="1" hidden="1">{"'Sheet1'!$L$16"}</definedName>
    <definedName name="HTML_Controlmoi" localSheetId="15" hidden="1">{"'Sheet1'!$L$16"}</definedName>
    <definedName name="HTML_Controlmoi" localSheetId="2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2" localSheetId="11" hidden="1">{"'Sheet1'!$L$16"}</definedName>
    <definedName name="html2" localSheetId="1" hidden="1">{"'Sheet1'!$L$16"}</definedName>
    <definedName name="html2" localSheetId="15" hidden="1">{"'Sheet1'!$L$16"}</definedName>
    <definedName name="html2" localSheetId="2" hidden="1">{"'Sheet1'!$L$16"}</definedName>
    <definedName name="html2" hidden="1">{"'Sheet1'!$L$16"}</definedName>
    <definedName name="HTMLCount" hidden="1">1</definedName>
    <definedName name="HTMLcpnmtrol" localSheetId="11" hidden="1">{"'Sheet1'!$L$16"}</definedName>
    <definedName name="HTMLcpnmtrol" localSheetId="1" hidden="1">{"'Sheet1'!$L$16"}</definedName>
    <definedName name="HTMLcpnmtrol" localSheetId="15" hidden="1">{"'Sheet1'!$L$16"}</definedName>
    <definedName name="HTMLcpnmtrol" localSheetId="2" hidden="1">{"'Sheet1'!$L$16"}</definedName>
    <definedName name="HTMLcpnmtrol" hidden="1">{"'Sheet1'!$L$16"}</definedName>
    <definedName name="htmll" localSheetId="11" hidden="1">{"'Sheet1'!$L$16"}</definedName>
    <definedName name="htmll" localSheetId="1" hidden="1">{"'Sheet1'!$L$16"}</definedName>
    <definedName name="htmll" localSheetId="15" hidden="1">{"'Sheet1'!$L$16"}</definedName>
    <definedName name="htmll" localSheetId="2" hidden="1">{"'Sheet1'!$L$16"}</definedName>
    <definedName name="htmll" hidden="1">{"'Sheet1'!$L$16"}</definedName>
    <definedName name="htrdi" localSheetId="11" hidden="1">{"'Sheet1'!$L$16"}</definedName>
    <definedName name="htrdi" localSheetId="1" hidden="1">{"'Sheet1'!$L$16"}</definedName>
    <definedName name="htrdi" localSheetId="15" hidden="1">{"'Sheet1'!$L$16"}</definedName>
    <definedName name="htrdi" localSheetId="2" hidden="1">{"'Sheet1'!$L$16"}</definedName>
    <definedName name="htrdi" hidden="1">{"'Sheet1'!$L$16"}</definedName>
    <definedName name="htriu4" localSheetId="11" hidden="1">{#N/A,#N/A,FALSE,"Chi tiÆt"}</definedName>
    <definedName name="htriu4" localSheetId="1" hidden="1">{#N/A,#N/A,FALSE,"Chi tiÆt"}</definedName>
    <definedName name="htriu4" localSheetId="15" hidden="1">{#N/A,#N/A,FALSE,"Chi tiÆt"}</definedName>
    <definedName name="htriu4" localSheetId="2" hidden="1">{#N/A,#N/A,FALSE,"Chi tiÆt"}</definedName>
    <definedName name="htriu4" hidden="1">{#N/A,#N/A,FALSE,"Chi tiÆt"}</definedName>
    <definedName name="hu" localSheetId="11" hidden="1">{"'Sheet1'!$L$16"}</definedName>
    <definedName name="hu" localSheetId="1" hidden="1">{"'Sheet1'!$L$16"}</definedName>
    <definedName name="hu" localSheetId="15" hidden="1">{"'Sheet1'!$L$16"}</definedName>
    <definedName name="hu" localSheetId="6" hidden="1">{"'Sheet1'!$L$16"}</definedName>
    <definedName name="hu" localSheetId="2" hidden="1">{"'Sheet1'!$L$16"}</definedName>
    <definedName name="hu" hidden="1">{"'Sheet1'!$L$16"}</definedName>
    <definedName name="HU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localSheetId="11" hidden="1">{"'Sheet1'!$L$16"}</definedName>
    <definedName name="hui" localSheetId="1" hidden="1">{"'Sheet1'!$L$16"}</definedName>
    <definedName name="hui" localSheetId="15" hidden="1">{"'Sheet1'!$L$16"}</definedName>
    <definedName name="hui" localSheetId="2" hidden="1">{"'Sheet1'!$L$16"}</definedName>
    <definedName name="hui" hidden="1">{"'Sheet1'!$L$16"}</definedName>
    <definedName name="huk" localSheetId="6" hidden="1">#REF!</definedName>
    <definedName name="huk" hidden="1">#REF!</definedName>
    <definedName name="Hung" localSheetId="11" hidden="1">{"'Sheet1'!$L$16"}</definedName>
    <definedName name="Hung" localSheetId="1" hidden="1">{"'Sheet1'!$L$16"}</definedName>
    <definedName name="Hung" localSheetId="15" hidden="1">{"'Sheet1'!$L$16"}</definedName>
    <definedName name="Hung" localSheetId="2" hidden="1">{"'Sheet1'!$L$16"}</definedName>
    <definedName name="Hung" hidden="1">{"'Sheet1'!$L$16"}</definedName>
    <definedName name="HUU" localSheetId="11" hidden="1">{"'Sheet1'!$L$16"}</definedName>
    <definedName name="HUU" localSheetId="1" hidden="1">{"'Sheet1'!$L$16"}</definedName>
    <definedName name="HUU" localSheetId="15" hidden="1">{"'Sheet1'!$L$16"}</definedName>
    <definedName name="HUU" localSheetId="2" hidden="1">{"'Sheet1'!$L$16"}</definedName>
    <definedName name="HUU" hidden="1">{"'Sheet1'!$L$16"}</definedName>
    <definedName name="huy" localSheetId="11" hidden="1">{"'Sheet1'!$L$16"}</definedName>
    <definedName name="huy" localSheetId="1" hidden="1">{"'Sheet1'!$L$16"}</definedName>
    <definedName name="huy" localSheetId="15" hidden="1">{"'Sheet1'!$L$16"}</definedName>
    <definedName name="huy" localSheetId="6" hidden="1">{"'Sheet1'!$L$16"}</definedName>
    <definedName name="huy" localSheetId="2" hidden="1">{"'Sheet1'!$L$16"}</definedName>
    <definedName name="huy" hidden="1">{"'Sheet1'!$L$16"}</definedName>
    <definedName name="huy_xoa" localSheetId="11" hidden="1">{"'Sheet1'!$L$16"}</definedName>
    <definedName name="huy_xoa" localSheetId="1" hidden="1">{"'Sheet1'!$L$16"}</definedName>
    <definedName name="huy_xoa" localSheetId="15" hidden="1">{"'Sheet1'!$L$16"}</definedName>
    <definedName name="huy_xoa" localSheetId="6" hidden="1">{"'Sheet1'!$L$16"}</definedName>
    <definedName name="huy_xoa" localSheetId="2" hidden="1">{"'Sheet1'!$L$16"}</definedName>
    <definedName name="huy_xoa" hidden="1">{"'Sheet1'!$L$16"}</definedName>
    <definedName name="huy_xoa2" localSheetId="11" hidden="1">{"'Sheet1'!$L$16"}</definedName>
    <definedName name="huy_xoa2" localSheetId="1" hidden="1">{"'Sheet1'!$L$16"}</definedName>
    <definedName name="huy_xoa2" localSheetId="15" hidden="1">{"'Sheet1'!$L$16"}</definedName>
    <definedName name="huy_xoa2" localSheetId="6" hidden="1">{"'Sheet1'!$L$16"}</definedName>
    <definedName name="huy_xoa2" localSheetId="2" hidden="1">{"'Sheet1'!$L$16"}</definedName>
    <definedName name="huy_xoa2" hidden="1">{"'Sheet1'!$L$16"}</definedName>
    <definedName name="huye" localSheetId="11" hidden="1">{"'Sheet1'!$L$16"}</definedName>
    <definedName name="huye" localSheetId="1" hidden="1">{"'Sheet1'!$L$16"}</definedName>
    <definedName name="huye" localSheetId="15" hidden="1">{"'Sheet1'!$L$16"}</definedName>
    <definedName name="huye" localSheetId="6" hidden="1">{"'Sheet1'!$L$16"}</definedName>
    <definedName name="huye" localSheetId="2" hidden="1">{"'Sheet1'!$L$16"}</definedName>
    <definedName name="huye" hidden="1">{"'Sheet1'!$L$16"}</definedName>
    <definedName name="huyen" localSheetId="11" hidden="1">{"'Sheet1'!$L$16"}</definedName>
    <definedName name="huyen" localSheetId="1" hidden="1">{"'Sheet1'!$L$16"}</definedName>
    <definedName name="huyen" localSheetId="15" hidden="1">{"'Sheet1'!$L$16"}</definedName>
    <definedName name="huyen" localSheetId="2" hidden="1">{"'Sheet1'!$L$16"}</definedName>
    <definedName name="huyen" hidden="1">{"'Sheet1'!$L$16"}</definedName>
    <definedName name="huyhoa" localSheetId="11" hidden="1">{"'Sheet1'!$L$16"}</definedName>
    <definedName name="huyhoa" localSheetId="1" hidden="1">{"'Sheet1'!$L$16"}</definedName>
    <definedName name="huyhoa" localSheetId="15" hidden="1">{"'Sheet1'!$L$16"}</definedName>
    <definedName name="huyhoa" localSheetId="2" hidden="1">{"'Sheet1'!$L$16"}</definedName>
    <definedName name="huyhoa" hidden="1">{"'Sheet1'!$L$16"}</definedName>
    <definedName name="huymoi" localSheetId="11" hidden="1">{"'Sheet1'!$L$16"}</definedName>
    <definedName name="huymoi" localSheetId="1" hidden="1">{"'Sheet1'!$L$16"}</definedName>
    <definedName name="huymoi" localSheetId="15" hidden="1">{"'Sheet1'!$L$16"}</definedName>
    <definedName name="huymoi" localSheetId="2" hidden="1">{"'Sheet1'!$L$16"}</definedName>
    <definedName name="huymoi" hidden="1">{"'Sheet1'!$L$16"}</definedName>
    <definedName name="HUYØ" localSheetId="11" hidden="1">{"'Sheet1'!$L$16"}</definedName>
    <definedName name="HUYØ" localSheetId="1" hidden="1">{"'Sheet1'!$L$16"}</definedName>
    <definedName name="HUYØ" localSheetId="15" hidden="1">{"'Sheet1'!$L$16"}</definedName>
    <definedName name="HUYØ" localSheetId="6" hidden="1">{"'Sheet1'!$L$16"}</definedName>
    <definedName name="HUYØ" localSheetId="2" hidden="1">{"'Sheet1'!$L$16"}</definedName>
    <definedName name="HUYØ" hidden="1">{"'Sheet1'!$L$16"}</definedName>
    <definedName name="huyy" localSheetId="11" hidden="1">{"'Sheet1'!$L$16"}</definedName>
    <definedName name="huyy" localSheetId="1" hidden="1">{"'Sheet1'!$L$16"}</definedName>
    <definedName name="huyy" localSheetId="15" hidden="1">{"'Sheet1'!$L$16"}</definedName>
    <definedName name="huyy" localSheetId="2" hidden="1">{"'Sheet1'!$L$16"}</definedName>
    <definedName name="huyy" hidden="1">{"'Sheet1'!$L$16"}</definedName>
    <definedName name="huyyy" localSheetId="11" hidden="1">{"'Sheet1'!$L$16"}</definedName>
    <definedName name="huyyy" localSheetId="1" hidden="1">{"'Sheet1'!$L$16"}</definedName>
    <definedName name="huyyy" localSheetId="15" hidden="1">{"'Sheet1'!$L$16"}</definedName>
    <definedName name="huyyy" localSheetId="2" hidden="1">{"'Sheet1'!$L$16"}</definedName>
    <definedName name="huyyy" hidden="1">{"'Sheet1'!$L$16"}</definedName>
    <definedName name="hy" localSheetId="11" hidden="1">{"'Sheet1'!$L$16"}</definedName>
    <definedName name="hy" localSheetId="1" hidden="1">{"'Sheet1'!$L$16"}</definedName>
    <definedName name="hy" localSheetId="15" hidden="1">{"'Sheet1'!$L$16"}</definedName>
    <definedName name="hy" localSheetId="2" hidden="1">{"'Sheet1'!$L$16"}</definedName>
    <definedName name="hy" hidden="1">{"'Sheet1'!$L$16"}</definedName>
    <definedName name="hygytyhụik" localSheetId="11" hidden="1">{"'Sheet1'!$L$16"}</definedName>
    <definedName name="hygytyhụik" localSheetId="1" hidden="1">{"'Sheet1'!$L$16"}</definedName>
    <definedName name="hygytyhụik" localSheetId="15" hidden="1">{"'Sheet1'!$L$16"}</definedName>
    <definedName name="hygytyhụik" localSheetId="2" hidden="1">{"'Sheet1'!$L$16"}</definedName>
    <definedName name="hygytyhụik" hidden="1">{"'Sheet1'!$L$16"}</definedName>
    <definedName name="ie" localSheetId="11" hidden="1">{"'Sheet1'!$L$16"}</definedName>
    <definedName name="ie" localSheetId="1" hidden="1">{"'Sheet1'!$L$16"}</definedName>
    <definedName name="ie" localSheetId="15" hidden="1">{"'Sheet1'!$L$16"}</definedName>
    <definedName name="ie" localSheetId="2" hidden="1">{"'Sheet1'!$L$16"}</definedName>
    <definedName name="ie" hidden="1">{"'Sheet1'!$L$16"}</definedName>
    <definedName name="ii" localSheetId="11" hidden="1">{#N/A,#N/A,FALSE,"CCTV"}</definedName>
    <definedName name="ii" localSheetId="1" hidden="1">{#N/A,#N/A,FALSE,"CCTV"}</definedName>
    <definedName name="ii" localSheetId="15" hidden="1">{#N/A,#N/A,FALSE,"CCTV"}</definedName>
    <definedName name="ii" localSheetId="2" hidden="1">{#N/A,#N/A,FALSE,"CCTV"}</definedName>
    <definedName name="ii" hidden="1">{#N/A,#N/A,FALSE,"CCTV"}</definedName>
    <definedName name="IIII" localSheetId="11" hidden="1">{"'용역비'!$A$4:$C$8"}</definedName>
    <definedName name="IIII" localSheetId="1" hidden="1">{"'용역비'!$A$4:$C$8"}</definedName>
    <definedName name="IIII" localSheetId="15" hidden="1">{"'용역비'!$A$4:$C$8"}</definedName>
    <definedName name="IIII" localSheetId="2" hidden="1">{"'용역비'!$A$4:$C$8"}</definedName>
    <definedName name="IIII" hidden="1">{"'용역비'!$A$4:$C$8"}</definedName>
    <definedName name="IIIII" localSheetId="11" hidden="1">{"'용역비'!$A$4:$C$8"}</definedName>
    <definedName name="IIIII" localSheetId="1" hidden="1">{"'용역비'!$A$4:$C$8"}</definedName>
    <definedName name="IIIII" localSheetId="15" hidden="1">{"'용역비'!$A$4:$C$8"}</definedName>
    <definedName name="IIIII" localSheetId="2" hidden="1">{"'용역비'!$A$4:$C$8"}</definedName>
    <definedName name="IIIII" hidden="1">{"'용역비'!$A$4:$C$8"}</definedName>
    <definedName name="IIJELLS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n" localSheetId="11" hidden="1">{"'Sheet1'!$L$16"}</definedName>
    <definedName name="in" localSheetId="1" hidden="1">{"'Sheet1'!$L$16"}</definedName>
    <definedName name="in" localSheetId="15" hidden="1">{"'Sheet1'!$L$16"}</definedName>
    <definedName name="in" localSheetId="2" hidden="1">{"'Sheet1'!$L$16"}</definedName>
    <definedName name="in" hidden="1">{"'Sheet1'!$L$16"}</definedName>
    <definedName name="IntroPrintArea" localSheetId="6" hidden="1">#REF!</definedName>
    <definedName name="IntroPrintArea" hidden="1">#REF!</definedName>
    <definedName name="IOI" localSheetId="11" hidden="1">{"'용역비'!$A$4:$C$8"}</definedName>
    <definedName name="IOI" localSheetId="1" hidden="1">{"'용역비'!$A$4:$C$8"}</definedName>
    <definedName name="IOI" localSheetId="15" hidden="1">{"'용역비'!$A$4:$C$8"}</definedName>
    <definedName name="IOI" localSheetId="2" hidden="1">{"'용역비'!$A$4:$C$8"}</definedName>
    <definedName name="IOI" hidden="1">{"'용역비'!$A$4:$C$8"}</definedName>
    <definedName name="iop" localSheetId="11" hidden="1">{"'Sheet1'!$L$16"}</definedName>
    <definedName name="iop" localSheetId="1" hidden="1">{"'Sheet1'!$L$16"}</definedName>
    <definedName name="iop" localSheetId="15" hidden="1">{"'Sheet1'!$L$16"}</definedName>
    <definedName name="iop" localSheetId="2" hidden="1">{"'Sheet1'!$L$16"}</definedName>
    <definedName name="iop" hidden="1">{"'Sheet1'!$L$16"}</definedName>
    <definedName name="IQ" localSheetId="11" hidden="1">{"'Firr(선)'!$AS$1:$AY$62","'Firr(사)'!$AS$1:$AY$62","'Firr(회)'!$AS$1:$AY$62","'Firr(선)'!$L$1:$V$62","'Firr(사)'!$L$1:$V$62","'Firr(회)'!$L$1:$V$62"}</definedName>
    <definedName name="IQ" localSheetId="1" hidden="1">{"'Firr(선)'!$AS$1:$AY$62","'Firr(사)'!$AS$1:$AY$62","'Firr(회)'!$AS$1:$AY$62","'Firr(선)'!$L$1:$V$62","'Firr(사)'!$L$1:$V$62","'Firr(회)'!$L$1:$V$62"}</definedName>
    <definedName name="IQ" localSheetId="15" hidden="1">{"'Firr(선)'!$AS$1:$AY$62","'Firr(사)'!$AS$1:$AY$62","'Firr(회)'!$AS$1:$AY$62","'Firr(선)'!$L$1:$V$62","'Firr(사)'!$L$1:$V$62","'Firr(회)'!$L$1:$V$62"}</definedName>
    <definedName name="IQ" localSheetId="2" hidden="1">{"'Firr(선)'!$AS$1:$AY$62","'Firr(사)'!$AS$1:$AY$62","'Firr(회)'!$AS$1:$AY$62","'Firr(선)'!$L$1:$V$62","'Firr(사)'!$L$1:$V$62","'Firr(회)'!$L$1:$V$62"}</definedName>
    <definedName name="IQ" hidden="1">{"'Firr(선)'!$AS$1:$AY$62","'Firr(사)'!$AS$1:$AY$62","'Firr(회)'!$AS$1:$AY$62","'Firr(선)'!$L$1:$V$62","'Firr(사)'!$L$1:$V$62","'Firr(회)'!$L$1:$V$62"}</definedName>
    <definedName name="is" localSheetId="11" hidden="1">{"'Sheet1'!$L$16"}</definedName>
    <definedName name="is" localSheetId="1" hidden="1">{"'Sheet1'!$L$16"}</definedName>
    <definedName name="is" localSheetId="15" hidden="1">{"'Sheet1'!$L$16"}</definedName>
    <definedName name="is" localSheetId="2" hidden="1">{"'Sheet1'!$L$16"}</definedName>
    <definedName name="is" hidden="1">{"'Sheet1'!$L$16"}</definedName>
    <definedName name="it" localSheetId="11" hidden="1">{"'Sheet1'!$L$16"}</definedName>
    <definedName name="it" localSheetId="1" hidden="1">{"'Sheet1'!$L$16"}</definedName>
    <definedName name="it" localSheetId="15" hidden="1">{"'Sheet1'!$L$16"}</definedName>
    <definedName name="it" localSheetId="2" hidden="1">{"'Sheet1'!$L$16"}</definedName>
    <definedName name="it" hidden="1">{"'Sheet1'!$L$16"}</definedName>
    <definedName name="ịth" localSheetId="11" hidden="1">{"'Sheet1'!$L$16"}</definedName>
    <definedName name="ịth" localSheetId="1" hidden="1">{"'Sheet1'!$L$16"}</definedName>
    <definedName name="ịth" localSheetId="15" hidden="1">{"'Sheet1'!$L$16"}</definedName>
    <definedName name="ịth" localSheetId="2" hidden="1">{"'Sheet1'!$L$16"}</definedName>
    <definedName name="ịth" hidden="1">{"'Sheet1'!$L$16"}</definedName>
    <definedName name="ityityit" localSheetId="11" hidden="1">{#N/A,#N/A,FALSE,"변경관리예산";#N/A,#N/A,FALSE,"변경장비예산";#N/A,#N/A,FALSE,"변경준설예산";#N/A,#N/A,FALSE,"변경철구예산"}</definedName>
    <definedName name="ityityit" localSheetId="1" hidden="1">{#N/A,#N/A,FALSE,"변경관리예산";#N/A,#N/A,FALSE,"변경장비예산";#N/A,#N/A,FALSE,"변경준설예산";#N/A,#N/A,FALSE,"변경철구예산"}</definedName>
    <definedName name="ityityit" localSheetId="15" hidden="1">{#N/A,#N/A,FALSE,"변경관리예산";#N/A,#N/A,FALSE,"변경장비예산";#N/A,#N/A,FALSE,"변경준설예산";#N/A,#N/A,FALSE,"변경철구예산"}</definedName>
    <definedName name="ityityit" localSheetId="6" hidden="1">{#N/A,#N/A,FALSE,"변경관리예산";#N/A,#N/A,FALSE,"변경장비예산";#N/A,#N/A,FALSE,"변경준설예산";#N/A,#N/A,FALSE,"변경철구예산"}</definedName>
    <definedName name="ityityit" localSheetId="2" hidden="1">{#N/A,#N/A,FALSE,"변경관리예산";#N/A,#N/A,FALSE,"변경장비예산";#N/A,#N/A,FALSE,"변경준설예산";#N/A,#N/A,FALSE,"변경철구예산"}</definedName>
    <definedName name="ityityit" hidden="1">{#N/A,#N/A,FALSE,"변경관리예산";#N/A,#N/A,FALSE,"변경장비예산";#N/A,#N/A,FALSE,"변경준설예산";#N/A,#N/A,FALSE,"변경철구예산"}</definedName>
    <definedName name="iuhy" localSheetId="11" hidden="1">{"'Sheet1'!$L$16"}</definedName>
    <definedName name="iuhy" localSheetId="1" hidden="1">{"'Sheet1'!$L$16"}</definedName>
    <definedName name="iuhy" localSheetId="15" hidden="1">{"'Sheet1'!$L$16"}</definedName>
    <definedName name="iuhy" localSheetId="6" hidden="1">{"'Sheet1'!$L$16"}</definedName>
    <definedName name="iuhy" localSheetId="2" hidden="1">{"'Sheet1'!$L$16"}</definedName>
    <definedName name="iuhy" hidden="1">{"'Sheet1'!$L$16"}</definedName>
    <definedName name="iuliupoui" localSheetId="11" hidden="1">{"'Sheet1'!$L$16"}</definedName>
    <definedName name="iuliupoui" localSheetId="1" hidden="1">{"'Sheet1'!$L$16"}</definedName>
    <definedName name="iuliupoui" localSheetId="15" hidden="1">{"'Sheet1'!$L$16"}</definedName>
    <definedName name="iuliupoui" localSheetId="2" hidden="1">{"'Sheet1'!$L$16"}</definedName>
    <definedName name="iuliupoui" hidden="1">{"'Sheet1'!$L$16"}</definedName>
    <definedName name="iutrir" localSheetId="11" hidden="1">{#N/A,#N/A,FALSE,"부대1"}</definedName>
    <definedName name="iutrir" localSheetId="1" hidden="1">{#N/A,#N/A,FALSE,"부대1"}</definedName>
    <definedName name="iutrir" localSheetId="15" hidden="1">{#N/A,#N/A,FALSE,"부대1"}</definedName>
    <definedName name="iutrir" localSheetId="6" hidden="1">{#N/A,#N/A,FALSE,"부대1"}</definedName>
    <definedName name="iutrir" localSheetId="2" hidden="1">{#N/A,#N/A,FALSE,"부대1"}</definedName>
    <definedName name="iutrir" hidden="1">{#N/A,#N/A,FALSE,"부대1"}</definedName>
    <definedName name="iuuttt" localSheetId="11" hidden="1">{"'Sheet1'!$L$16"}</definedName>
    <definedName name="iuuttt" localSheetId="1" hidden="1">{"'Sheet1'!$L$16"}</definedName>
    <definedName name="iuuttt" localSheetId="15" hidden="1">{"'Sheet1'!$L$16"}</definedName>
    <definedName name="iuuttt" localSheetId="2" hidden="1">{"'Sheet1'!$L$16"}</definedName>
    <definedName name="iuuttt" hidden="1">{"'Sheet1'!$L$16"}</definedName>
    <definedName name="iwer" localSheetId="11" hidden="1">{"'Sheet1'!$L$16"}</definedName>
    <definedName name="iwer" localSheetId="1" hidden="1">{"'Sheet1'!$L$16"}</definedName>
    <definedName name="iwer" localSheetId="15" hidden="1">{"'Sheet1'!$L$16"}</definedName>
    <definedName name="iwer" localSheetId="2" hidden="1">{"'Sheet1'!$L$16"}</definedName>
    <definedName name="iwer" hidden="1">{"'Sheet1'!$L$16"}</definedName>
    <definedName name="IY" localSheetId="11" hidden="1">{"'Firr(선)'!$AS$1:$AY$62","'Firr(사)'!$AS$1:$AY$62","'Firr(회)'!$AS$1:$AY$62","'Firr(선)'!$L$1:$V$62","'Firr(사)'!$L$1:$V$62","'Firr(회)'!$L$1:$V$62"}</definedName>
    <definedName name="IY" localSheetId="1" hidden="1">{"'Firr(선)'!$AS$1:$AY$62","'Firr(사)'!$AS$1:$AY$62","'Firr(회)'!$AS$1:$AY$62","'Firr(선)'!$L$1:$V$62","'Firr(사)'!$L$1:$V$62","'Firr(회)'!$L$1:$V$62"}</definedName>
    <definedName name="IY" localSheetId="15" hidden="1">{"'Firr(선)'!$AS$1:$AY$62","'Firr(사)'!$AS$1:$AY$62","'Firr(회)'!$AS$1:$AY$62","'Firr(선)'!$L$1:$V$62","'Firr(사)'!$L$1:$V$62","'Firr(회)'!$L$1:$V$62"}</definedName>
    <definedName name="IY" localSheetId="2" hidden="1">{"'Firr(선)'!$AS$1:$AY$62","'Firr(사)'!$AS$1:$AY$62","'Firr(회)'!$AS$1:$AY$62","'Firr(선)'!$L$1:$V$62","'Firr(사)'!$L$1:$V$62","'Firr(회)'!$L$1:$V$62"}</definedName>
    <definedName name="IY" hidden="1">{"'Firr(선)'!$AS$1:$AY$62","'Firr(사)'!$AS$1:$AY$62","'Firr(회)'!$AS$1:$AY$62","'Firr(선)'!$L$1:$V$62","'Firr(사)'!$L$1:$V$62","'Firr(회)'!$L$1:$V$62"}</definedName>
    <definedName name="iylryi" localSheetId="11" hidden="1">{"'Sheet1'!$L$16"}</definedName>
    <definedName name="iylryi" localSheetId="1" hidden="1">{"'Sheet1'!$L$16"}</definedName>
    <definedName name="iylryi" localSheetId="15" hidden="1">{"'Sheet1'!$L$16"}</definedName>
    <definedName name="iylryi" localSheetId="2" hidden="1">{"'Sheet1'!$L$16"}</definedName>
    <definedName name="iylryi" hidden="1">{"'Sheet1'!$L$16"}</definedName>
    <definedName name="jæít" localSheetId="11" hidden="1">{"'Sheet1'!$L$16"}</definedName>
    <definedName name="jæít" localSheetId="1" hidden="1">{"'Sheet1'!$L$16"}</definedName>
    <definedName name="jæít" localSheetId="15" hidden="1">{"'Sheet1'!$L$16"}</definedName>
    <definedName name="jæít" localSheetId="2" hidden="1">{"'Sheet1'!$L$16"}</definedName>
    <definedName name="jæít" hidden="1">{"'Sheet1'!$L$16"}</definedName>
    <definedName name="jdjdj" localSheetId="6" hidden="1">#REF!</definedName>
    <definedName name="jdjdj" hidden="1">#REF!</definedName>
    <definedName name="jdk" localSheetId="11" hidden="1">{"'Sheet1'!$L$16"}</definedName>
    <definedName name="jdk" localSheetId="1" hidden="1">{"'Sheet1'!$L$16"}</definedName>
    <definedName name="jdk" localSheetId="15" hidden="1">{"'Sheet1'!$L$16"}</definedName>
    <definedName name="jdk" localSheetId="2" hidden="1">{"'Sheet1'!$L$16"}</definedName>
    <definedName name="jdk" hidden="1">{"'Sheet1'!$L$16"}</definedName>
    <definedName name="jfgjfjfj" localSheetId="6" hidden="1">#REF!</definedName>
    <definedName name="jfgjfjfj" hidden="1">#REF!</definedName>
    <definedName name="JF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kghk" localSheetId="7" hidden="1">#REF!</definedName>
    <definedName name="jgkghk" hidden="1">#REF!</definedName>
    <definedName name="jguy" localSheetId="11" hidden="1">{#N/A,#N/A,FALSE,"Chi tiÆt"}</definedName>
    <definedName name="jguy" localSheetId="1" hidden="1">{#N/A,#N/A,FALSE,"Chi tiÆt"}</definedName>
    <definedName name="jguy" localSheetId="15" hidden="1">{#N/A,#N/A,FALSE,"Chi tiÆt"}</definedName>
    <definedName name="jguy" localSheetId="6" hidden="1">{#N/A,#N/A,FALSE,"Chi tiÆt"}</definedName>
    <definedName name="jguy" localSheetId="2" hidden="1">{#N/A,#N/A,FALSE,"Chi tiÆt"}</definedName>
    <definedName name="jguy" hidden="1">{#N/A,#N/A,FALSE,"Chi tiÆt"}</definedName>
    <definedName name="JH" localSheetId="11" hidden="1">{"'Sheet1'!$L$16"}</definedName>
    <definedName name="JH" localSheetId="1" hidden="1">{"'Sheet1'!$L$16"}</definedName>
    <definedName name="JH" localSheetId="15" hidden="1">{"'Sheet1'!$L$16"}</definedName>
    <definedName name="JH" localSheetId="2" hidden="1">{"'Sheet1'!$L$16"}</definedName>
    <definedName name="JH" hidden="1">{"'Sheet1'!$L$16"}</definedName>
    <definedName name="jhbkj" localSheetId="11" hidden="1">{#N/A,#N/A,FALSE,"Chi tiÆt"}</definedName>
    <definedName name="jhbkj" localSheetId="1" hidden="1">{#N/A,#N/A,FALSE,"Chi tiÆt"}</definedName>
    <definedName name="jhbkj" localSheetId="15" hidden="1">{#N/A,#N/A,FALSE,"Chi tiÆt"}</definedName>
    <definedName name="jhbkj" localSheetId="6" hidden="1">{#N/A,#N/A,FALSE,"Chi tiÆt"}</definedName>
    <definedName name="jhbkj" localSheetId="2" hidden="1">{#N/A,#N/A,FALSE,"Chi tiÆt"}</definedName>
    <definedName name="jhbkj" hidden="1">{#N/A,#N/A,FALSE,"Chi tiÆt"}</definedName>
    <definedName name="jhdff" localSheetId="11" hidden="1">{"'Sheet1'!$L$16"}</definedName>
    <definedName name="jhdff" localSheetId="1" hidden="1">{"'Sheet1'!$L$16"}</definedName>
    <definedName name="jhdff" localSheetId="15" hidden="1">{"'Sheet1'!$L$16"}</definedName>
    <definedName name="jhdff" localSheetId="6" hidden="1">{"'Sheet1'!$L$16"}</definedName>
    <definedName name="jhdff" localSheetId="2" hidden="1">{"'Sheet1'!$L$16"}</definedName>
    <definedName name="jhdff" hidden="1">{"'Sheet1'!$L$16"}</definedName>
    <definedName name="JHG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localSheetId="11" hidden="1">{"'Sheet1'!$L$16"}</definedName>
    <definedName name="JHJ" localSheetId="1" hidden="1">{"'Sheet1'!$L$16"}</definedName>
    <definedName name="JHJ" localSheetId="15" hidden="1">{"'Sheet1'!$L$16"}</definedName>
    <definedName name="JHJ" localSheetId="2" hidden="1">{"'Sheet1'!$L$16"}</definedName>
    <definedName name="JHJ" hidden="1">{"'Sheet1'!$L$16"}</definedName>
    <definedName name="jhjh" localSheetId="11" hidden="1">{"'Sheet1'!$L$16"}</definedName>
    <definedName name="jhjh" localSheetId="1" hidden="1">{"'Sheet1'!$L$16"}</definedName>
    <definedName name="jhjh" localSheetId="15" hidden="1">{"'Sheet1'!$L$16"}</definedName>
    <definedName name="jhjh" localSheetId="2" hidden="1">{"'Sheet1'!$L$16"}</definedName>
    <definedName name="jhjh" hidden="1">{"'Sheet1'!$L$16"}</definedName>
    <definedName name="jhk" localSheetId="11" hidden="1">{"'Sheet1'!$L$16"}</definedName>
    <definedName name="jhk" localSheetId="1" hidden="1">{"'Sheet1'!$L$16"}</definedName>
    <definedName name="jhk" localSheetId="15" hidden="1">{"'Sheet1'!$L$16"}</definedName>
    <definedName name="jhk" localSheetId="2" hidden="1">{"'Sheet1'!$L$16"}</definedName>
    <definedName name="jhk" hidden="1">{"'Sheet1'!$L$16"}</definedName>
    <definedName name="jhkj" localSheetId="11" hidden="1">{#N/A,#N/A,FALSE,"Chi tiÆt"}</definedName>
    <definedName name="jhkj" localSheetId="1" hidden="1">{#N/A,#N/A,FALSE,"Chi tiÆt"}</definedName>
    <definedName name="jhkj" localSheetId="15" hidden="1">{#N/A,#N/A,FALSE,"Chi tiÆt"}</definedName>
    <definedName name="jhkj" localSheetId="2" hidden="1">{#N/A,#N/A,FALSE,"Chi tiÆt"}</definedName>
    <definedName name="jhkj" hidden="1">{#N/A,#N/A,FALSE,"Chi tiÆt"}</definedName>
    <definedName name="jhkjk" localSheetId="11" hidden="1">{"'Sheet1'!$L$16"}</definedName>
    <definedName name="jhkjk" localSheetId="1" hidden="1">{"'Sheet1'!$L$16"}</definedName>
    <definedName name="jhkjk" localSheetId="15" hidden="1">{"'Sheet1'!$L$16"}</definedName>
    <definedName name="jhkjk" localSheetId="6" hidden="1">{"'Sheet1'!$L$16"}</definedName>
    <definedName name="jhkjk" localSheetId="2" hidden="1">{"'Sheet1'!$L$16"}</definedName>
    <definedName name="jhkjk" hidden="1">{"'Sheet1'!$L$16"}</definedName>
    <definedName name="ji" localSheetId="6" hidden="1">#REF!</definedName>
    <definedName name="ji" hidden="1">#REF!</definedName>
    <definedName name="JJFOR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jmhhmh" localSheetId="11" hidden="1">{"'Sheet1'!$L$16"}</definedName>
    <definedName name="jjhjmhhmh" localSheetId="1" hidden="1">{"'Sheet1'!$L$16"}</definedName>
    <definedName name="jjhjmhhmh" localSheetId="15" hidden="1">{"'Sheet1'!$L$16"}</definedName>
    <definedName name="jjhjmhhmh" localSheetId="2" hidden="1">{"'Sheet1'!$L$16"}</definedName>
    <definedName name="jjhjmhhmh" hidden="1">{"'Sheet1'!$L$16"}</definedName>
    <definedName name="JJHSHH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JJJJJJ" localSheetId="6" hidden="1">#REF!</definedName>
    <definedName name="JJJJJJJJJJJJJ" hidden="1">#REF!</definedName>
    <definedName name="jjjjjjjjjjjjjjjj" localSheetId="6" hidden="1">#REF!</definedName>
    <definedName name="jjjjjjjjjjjjjjjj" hidden="1">#REF!</definedName>
    <definedName name="jjjjjjjjjjjjjjjjjjjj" localSheetId="6" hidden="1">#REF!</definedName>
    <definedName name="jjjjjjjjjjjjjjjjjjjj" hidden="1">#REF!</definedName>
    <definedName name="jjkk" localSheetId="11" hidden="1">{"'Sheet1'!$L$16"}</definedName>
    <definedName name="jjkk" localSheetId="1" hidden="1">{"'Sheet1'!$L$16"}</definedName>
    <definedName name="jjkk" localSheetId="15" hidden="1">{"'Sheet1'!$L$16"}</definedName>
    <definedName name="jjkk" localSheetId="2" hidden="1">{"'Sheet1'!$L$16"}</definedName>
    <definedName name="jjkk" hidden="1">{"'Sheet1'!$L$16"}</definedName>
    <definedName name="jjsskskođfj" localSheetId="11" hidden="1">{"'Sheet1'!$L$16"}</definedName>
    <definedName name="jjsskskođfj" localSheetId="1" hidden="1">{"'Sheet1'!$L$16"}</definedName>
    <definedName name="jjsskskođfj" localSheetId="15" hidden="1">{"'Sheet1'!$L$16"}</definedName>
    <definedName name="jjsskskođfj" localSheetId="2" hidden="1">{"'Sheet1'!$L$16"}</definedName>
    <definedName name="jjsskskođfj" hidden="1">{"'Sheet1'!$L$16"}</definedName>
    <definedName name="JJSUW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DFSJCSDKJ" localSheetId="11" hidden="1">{#N/A,#N/A,TRUE,"SUM";#N/A,#N/A,TRUE,"EE";#N/A,#N/A,TRUE,"AC";#N/A,#N/A,TRUE,"SN"}</definedName>
    <definedName name="JKDFSJCSDKJ" localSheetId="1" hidden="1">{#N/A,#N/A,TRUE,"SUM";#N/A,#N/A,TRUE,"EE";#N/A,#N/A,TRUE,"AC";#N/A,#N/A,TRUE,"SN"}</definedName>
    <definedName name="JKDFSJCSDKJ" localSheetId="15" hidden="1">{#N/A,#N/A,TRUE,"SUM";#N/A,#N/A,TRUE,"EE";#N/A,#N/A,TRUE,"AC";#N/A,#N/A,TRUE,"SN"}</definedName>
    <definedName name="JKDFSJCSDKJ" localSheetId="6" hidden="1">{#N/A,#N/A,TRUE,"SUM";#N/A,#N/A,TRUE,"EE";#N/A,#N/A,TRUE,"AC";#N/A,#N/A,TRUE,"SN"}</definedName>
    <definedName name="JKDFSJCSDKJ" localSheetId="2" hidden="1">{#N/A,#N/A,TRUE,"SUM";#N/A,#N/A,TRUE,"EE";#N/A,#N/A,TRUE,"AC";#N/A,#N/A,TRUE,"SN"}</definedName>
    <definedName name="JKDFSJCSDKJ" hidden="1">{#N/A,#N/A,TRUE,"SUM";#N/A,#N/A,TRUE,"EE";#N/A,#N/A,TRUE,"AC";#N/A,#N/A,TRUE,"SN"}</definedName>
    <definedName name="jkfg" localSheetId="15" hidden="1">#REF!</definedName>
    <definedName name="jkfg" localSheetId="7" hidden="1">'[2]負荷集計（断熱不燃）'!#REF!</definedName>
    <definedName name="jkfg" hidden="1">'[2]負荷集計（断熱不燃）'!#REF!</definedName>
    <definedName name="JKH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ddj" localSheetId="6" hidden="1">#REF!</definedName>
    <definedName name="jkjddj" hidden="1">#REF!</definedName>
    <definedName name="jkjhk" localSheetId="11" hidden="1">{"'Sheet1'!$L$16"}</definedName>
    <definedName name="jkjhk" localSheetId="1" hidden="1">{"'Sheet1'!$L$16"}</definedName>
    <definedName name="jkjhk" localSheetId="15" hidden="1">{"'Sheet1'!$L$16"}</definedName>
    <definedName name="jkjhk" localSheetId="2" hidden="1">{"'Sheet1'!$L$16"}</definedName>
    <definedName name="jkjhk" hidden="1">{"'Sheet1'!$L$16"}</definedName>
    <definedName name="jkjk" localSheetId="11" hidden="1">{"'Sheet1'!$L$16"}</definedName>
    <definedName name="jkjk" localSheetId="1" hidden="1">{"'Sheet1'!$L$16"}</definedName>
    <definedName name="jkjk" localSheetId="15" hidden="1">{"'Sheet1'!$L$16"}</definedName>
    <definedName name="jkjk" localSheetId="2" hidden="1">{"'Sheet1'!$L$16"}</definedName>
    <definedName name="jkjk" hidden="1">{"'Sheet1'!$L$16"}</definedName>
    <definedName name="JLJKL" localSheetId="11" hidden="1">{"'Sheet1'!$L$16"}</definedName>
    <definedName name="JLJKL" localSheetId="1" hidden="1">{"'Sheet1'!$L$16"}</definedName>
    <definedName name="JLJKL" localSheetId="15" hidden="1">{"'Sheet1'!$L$16"}</definedName>
    <definedName name="JLJKL" localSheetId="2" hidden="1">{"'Sheet1'!$L$16"}</definedName>
    <definedName name="JLJKL" hidden="1">{"'Sheet1'!$L$16"}</definedName>
    <definedName name="jn" localSheetId="11" hidden="1">{#N/A,#N/A,FALSE,"CCTV"}</definedName>
    <definedName name="jn" localSheetId="1" hidden="1">{#N/A,#N/A,FALSE,"CCTV"}</definedName>
    <definedName name="jn" localSheetId="15" hidden="1">{#N/A,#N/A,FALSE,"CCTV"}</definedName>
    <definedName name="jn" localSheetId="2" hidden="1">{#N/A,#N/A,FALSE,"CCTV"}</definedName>
    <definedName name="jn" hidden="1">{#N/A,#N/A,FALSE,"CCTV"}</definedName>
    <definedName name="jrd" localSheetId="11" hidden="1">{"'Sheet1'!$L$16"}</definedName>
    <definedName name="jrd" localSheetId="1" hidden="1">{"'Sheet1'!$L$16"}</definedName>
    <definedName name="jrd" localSheetId="15" hidden="1">{"'Sheet1'!$L$16"}</definedName>
    <definedName name="jrd" localSheetId="2" hidden="1">{"'Sheet1'!$L$16"}</definedName>
    <definedName name="jrd" hidden="1">{"'Sheet1'!$L$16"}</definedName>
    <definedName name="jsdh" localSheetId="11" hidden="1">{"'Sheet1'!$L$16"}</definedName>
    <definedName name="jsdh" localSheetId="1" hidden="1">{"'Sheet1'!$L$16"}</definedName>
    <definedName name="jsdh" localSheetId="15" hidden="1">{"'Sheet1'!$L$16"}</definedName>
    <definedName name="jsdh" localSheetId="2" hidden="1">{"'Sheet1'!$L$16"}</definedName>
    <definedName name="jsdh" hidden="1">{"'Sheet1'!$L$16"}</definedName>
    <definedName name="jsdjs" localSheetId="11" hidden="1">{"'Sheet1'!$L$16"}</definedName>
    <definedName name="jsdjs" localSheetId="1" hidden="1">{"'Sheet1'!$L$16"}</definedName>
    <definedName name="jsdjs" localSheetId="15" hidden="1">{"'Sheet1'!$L$16"}</definedName>
    <definedName name="jsdjs" localSheetId="2" hidden="1">{"'Sheet1'!$L$16"}</definedName>
    <definedName name="jsdjs" hidden="1">{"'Sheet1'!$L$16"}</definedName>
    <definedName name="JSH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ryj" localSheetId="11" hidden="1">{"'Sheet1'!$L$16"}</definedName>
    <definedName name="jsryj" localSheetId="1" hidden="1">{"'Sheet1'!$L$16"}</definedName>
    <definedName name="jsryj" localSheetId="15" hidden="1">{"'Sheet1'!$L$16"}</definedName>
    <definedName name="jsryj" localSheetId="2" hidden="1">{"'Sheet1'!$L$16"}</definedName>
    <definedName name="jsryj" hidden="1">{"'Sheet1'!$L$16"}</definedName>
    <definedName name="jt" localSheetId="11" hidden="1">{"'Sheet1'!$L$16"}</definedName>
    <definedName name="jt" localSheetId="1" hidden="1">{"'Sheet1'!$L$16"}</definedName>
    <definedName name="jt" localSheetId="15" hidden="1">{"'Sheet1'!$L$16"}</definedName>
    <definedName name="jt" localSheetId="2" hidden="1">{"'Sheet1'!$L$16"}</definedName>
    <definedName name="jt" hidden="1">{"'Sheet1'!$L$16"}</definedName>
    <definedName name="jtit" localSheetId="11" hidden="1">{"'Sheet1'!$L$16"}</definedName>
    <definedName name="jtit" localSheetId="1" hidden="1">{"'Sheet1'!$L$16"}</definedName>
    <definedName name="jtit" localSheetId="15" hidden="1">{"'Sheet1'!$L$16"}</definedName>
    <definedName name="jtit" localSheetId="6" hidden="1">{"'Sheet1'!$L$16"}</definedName>
    <definedName name="jtit" localSheetId="2" hidden="1">{"'Sheet1'!$L$16"}</definedName>
    <definedName name="jtit" hidden="1">{"'Sheet1'!$L$16"}</definedName>
    <definedName name="jtru" localSheetId="11" hidden="1">{"'Sheet1'!$L$16"}</definedName>
    <definedName name="jtru" localSheetId="1" hidden="1">{"'Sheet1'!$L$16"}</definedName>
    <definedName name="jtru" localSheetId="15" hidden="1">{"'Sheet1'!$L$16"}</definedName>
    <definedName name="jtru" localSheetId="2" hidden="1">{"'Sheet1'!$L$16"}</definedName>
    <definedName name="jtru" hidden="1">{"'Sheet1'!$L$16"}</definedName>
    <definedName name="jtrujt" localSheetId="11" hidden="1">{#N/A,#N/A,FALSE,"부대2"}</definedName>
    <definedName name="jtrujt" localSheetId="1" hidden="1">{#N/A,#N/A,FALSE,"부대2"}</definedName>
    <definedName name="jtrujt" localSheetId="15" hidden="1">{#N/A,#N/A,FALSE,"부대2"}</definedName>
    <definedName name="jtrujt" localSheetId="6" hidden="1">{#N/A,#N/A,FALSE,"부대2"}</definedName>
    <definedName name="jtrujt" localSheetId="2" hidden="1">{#N/A,#N/A,FALSE,"부대2"}</definedName>
    <definedName name="jtrujt" hidden="1">{#N/A,#N/A,FALSE,"부대2"}</definedName>
    <definedName name="jtyk" localSheetId="11" hidden="1">{"'Sheet1'!$L$16"}</definedName>
    <definedName name="jtyk" localSheetId="1" hidden="1">{"'Sheet1'!$L$16"}</definedName>
    <definedName name="jtyk" localSheetId="15" hidden="1">{"'Sheet1'!$L$16"}</definedName>
    <definedName name="jtyk" localSheetId="2" hidden="1">{"'Sheet1'!$L$16"}</definedName>
    <definedName name="jtyk" hidden="1">{"'Sheet1'!$L$16"}</definedName>
    <definedName name="jufyk" localSheetId="11" hidden="1">{"'Sheet1'!$L$16"}</definedName>
    <definedName name="jufyk" localSheetId="1" hidden="1">{"'Sheet1'!$L$16"}</definedName>
    <definedName name="jufyk" localSheetId="15" hidden="1">{"'Sheet1'!$L$16"}</definedName>
    <definedName name="jufyk" localSheetId="2" hidden="1">{"'Sheet1'!$L$16"}</definedName>
    <definedName name="jufyk" hidden="1">{"'Sheet1'!$L$16"}</definedName>
    <definedName name="JY" localSheetId="11" hidden="1">{"'Sheet1'!$L$16"}</definedName>
    <definedName name="JY" localSheetId="1" hidden="1">{"'Sheet1'!$L$16"}</definedName>
    <definedName name="JY" localSheetId="15" hidden="1">{"'Sheet1'!$L$16"}</definedName>
    <definedName name="JY" localSheetId="2" hidden="1">{"'Sheet1'!$L$16"}</definedName>
    <definedName name="JY" hidden="1">{"'Sheet1'!$L$16"}</definedName>
    <definedName name="jyru" localSheetId="11" hidden="1">{"'Sheet1'!$L$16"}</definedName>
    <definedName name="jyru" localSheetId="1" hidden="1">{"'Sheet1'!$L$16"}</definedName>
    <definedName name="jyru" localSheetId="15" hidden="1">{"'Sheet1'!$L$16"}</definedName>
    <definedName name="jyru" localSheetId="2" hidden="1">{"'Sheet1'!$L$16"}</definedName>
    <definedName name="jyru" hidden="1">{"'Sheet1'!$L$16"}</definedName>
    <definedName name="jyuk" localSheetId="11" hidden="1">{"'Sheet1'!$L$16"}</definedName>
    <definedName name="jyuk" localSheetId="1" hidden="1">{"'Sheet1'!$L$16"}</definedName>
    <definedName name="jyuk" localSheetId="15" hidden="1">{"'Sheet1'!$L$16"}</definedName>
    <definedName name="jyuk" localSheetId="2" hidden="1">{"'Sheet1'!$L$16"}</definedName>
    <definedName name="jyuk" hidden="1">{"'Sheet1'!$L$16"}</definedName>
    <definedName name="jýỵy" localSheetId="11" hidden="1">{"'Sheet1'!$L$16"}</definedName>
    <definedName name="jýỵy" localSheetId="1" hidden="1">{"'Sheet1'!$L$16"}</definedName>
    <definedName name="jýỵy" localSheetId="15" hidden="1">{"'Sheet1'!$L$16"}</definedName>
    <definedName name="jýỵy" localSheetId="2" hidden="1">{"'Sheet1'!$L$16"}</definedName>
    <definedName name="jýỵy" hidden="1">{"'Sheet1'!$L$16"}</definedName>
    <definedName name="K.viecBAHUNG" localSheetId="11" hidden="1">{"'Sheet1'!$L$16"}</definedName>
    <definedName name="K.viecBAHUNG" localSheetId="1" hidden="1">{"'Sheet1'!$L$16"}</definedName>
    <definedName name="K.viecBAHUNG" localSheetId="15" hidden="1">{"'Sheet1'!$L$16"}</definedName>
    <definedName name="K.viecBAHUNG" localSheetId="6" hidden="1">{"'Sheet1'!$L$16"}</definedName>
    <definedName name="K.viecBAHUNG" localSheetId="2" hidden="1">{"'Sheet1'!$L$16"}</definedName>
    <definedName name="K.viecBAHUNG" hidden="1">{"'Sheet1'!$L$16"}</definedName>
    <definedName name="k_xoa" localSheetId="11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15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11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15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aka" localSheetId="6" hidden="1">#REF!</definedName>
    <definedName name="kaka" hidden="1">#REF!</definedName>
    <definedName name="kb" localSheetId="11" hidden="1">{"'Sheet1'!$L$16"}</definedName>
    <definedName name="kb" localSheetId="1" hidden="1">{"'Sheet1'!$L$16"}</definedName>
    <definedName name="kb" localSheetId="15" hidden="1">{"'Sheet1'!$L$16"}</definedName>
    <definedName name="kb" localSheetId="2" hidden="1">{"'Sheet1'!$L$16"}</definedName>
    <definedName name="kb" hidden="1">{"'Sheet1'!$L$16"}</definedName>
    <definedName name="KCThep" localSheetId="11" hidden="1">{"'Sheet1'!$L$16"}</definedName>
    <definedName name="KCThep" localSheetId="1" hidden="1">{"'Sheet1'!$L$16"}</definedName>
    <definedName name="KCThep" localSheetId="15" hidden="1">{"'Sheet1'!$L$16"}</definedName>
    <definedName name="KCThep" localSheetId="2" hidden="1">{"'Sheet1'!$L$16"}</definedName>
    <definedName name="KCThep" hidden="1">{"'Sheet1'!$L$16"}</definedName>
    <definedName name="KDJU" localSheetId="11" hidden="1">{"'장비'!$A$3:$M$12"}</definedName>
    <definedName name="KDJU" localSheetId="1" hidden="1">{"'장비'!$A$3:$M$12"}</definedName>
    <definedName name="KDJU" localSheetId="15" hidden="1">{"'장비'!$A$3:$M$12"}</definedName>
    <definedName name="KDJU" localSheetId="2" hidden="1">{"'장비'!$A$3:$M$12"}</definedName>
    <definedName name="KDJU" hidden="1">{"'장비'!$A$3:$M$12"}</definedName>
    <definedName name="kdkk" localSheetId="11" hidden="1">{"'Sheet1'!$L$16"}</definedName>
    <definedName name="kdkk" localSheetId="1" hidden="1">{"'Sheet1'!$L$16"}</definedName>
    <definedName name="kdkk" localSheetId="15" hidden="1">{"'Sheet1'!$L$16"}</definedName>
    <definedName name="kdkk" localSheetId="2" hidden="1">{"'Sheet1'!$L$16"}</definedName>
    <definedName name="kdkk" hidden="1">{"'Sheet1'!$L$16"}</definedName>
    <definedName name="kek" localSheetId="6" hidden="1">#REF!</definedName>
    <definedName name="kek" hidden="1">#REF!</definedName>
    <definedName name="key" localSheetId="6" hidden="1">#REF!</definedName>
    <definedName name="key" hidden="1">#REF!</definedName>
    <definedName name="kfrl" localSheetId="11" hidden="1">{"'Sheet1'!$L$16"}</definedName>
    <definedName name="kfrl" localSheetId="1" hidden="1">{"'Sheet1'!$L$16"}</definedName>
    <definedName name="kfrl" localSheetId="15" hidden="1">{"'Sheet1'!$L$16"}</definedName>
    <definedName name="kfrl" localSheetId="2" hidden="1">{"'Sheet1'!$L$16"}</definedName>
    <definedName name="kfrl" hidden="1">{"'Sheet1'!$L$16"}</definedName>
    <definedName name="kg_m2" localSheetId="6" hidden="1">#REF!</definedName>
    <definedName name="kg_m2" hidden="1">#REF!</definedName>
    <definedName name="kgh" localSheetId="11" hidden="1">{"'Sheet1'!$L$16"}</definedName>
    <definedName name="kgh" localSheetId="1" hidden="1">{"'Sheet1'!$L$16"}</definedName>
    <definedName name="kgh" localSheetId="15" hidden="1">{"'Sheet1'!$L$16"}</definedName>
    <definedName name="kgh" localSheetId="2" hidden="1">{"'Sheet1'!$L$16"}</definedName>
    <definedName name="kgh" hidden="1">{"'Sheet1'!$L$16"}</definedName>
    <definedName name="khanh" localSheetId="6" hidden="1">#REF!</definedName>
    <definedName name="khanh" hidden="1">#REF!</definedName>
    <definedName name="khfd" localSheetId="11" hidden="1">{"'Sheet1'!$L$16"}</definedName>
    <definedName name="khfd" localSheetId="1" hidden="1">{"'Sheet1'!$L$16"}</definedName>
    <definedName name="khfd" localSheetId="15" hidden="1">{"'Sheet1'!$L$16"}</definedName>
    <definedName name="khfd" localSheetId="2" hidden="1">{"'Sheet1'!$L$16"}</definedName>
    <definedName name="khfd" hidden="1">{"'Sheet1'!$L$16"}</definedName>
    <definedName name="KHGDFKHGFJKGF" localSheetId="6" hidden="1">#REF!</definedName>
    <definedName name="KHGDFKHGFJKGF" hidden="1">#REF!</definedName>
    <definedName name="khgkug" localSheetId="11" hidden="1">{"'Sheet1'!$L$16"}</definedName>
    <definedName name="khgkug" localSheetId="1" hidden="1">{"'Sheet1'!$L$16"}</definedName>
    <definedName name="khgkug" localSheetId="15" hidden="1">{"'Sheet1'!$L$16"}</definedName>
    <definedName name="khgkug" localSheetId="6" hidden="1">{"'Sheet1'!$L$16"}</definedName>
    <definedName name="khgkug" localSheetId="2" hidden="1">{"'Sheet1'!$L$16"}</definedName>
    <definedName name="khgkug" hidden="1">{"'Sheet1'!$L$16"}</definedName>
    <definedName name="khoa" localSheetId="11" hidden="1">{"'Sheet1'!$L$16"}</definedName>
    <definedName name="khoa" localSheetId="1" hidden="1">{"'Sheet1'!$L$16"}</definedName>
    <definedName name="khoa" localSheetId="15" hidden="1">{"'Sheet1'!$L$16"}</definedName>
    <definedName name="khoa" localSheetId="2" hidden="1">{"'Sheet1'!$L$16"}</definedName>
    <definedName name="khoa" hidden="1">{"'Sheet1'!$L$16"}</definedName>
    <definedName name="khoas" localSheetId="11" hidden="1">{"'Sheet1'!$L$16"}</definedName>
    <definedName name="khoas" localSheetId="1" hidden="1">{"'Sheet1'!$L$16"}</definedName>
    <definedName name="khoas" localSheetId="15" hidden="1">{"'Sheet1'!$L$16"}</definedName>
    <definedName name="khoas" localSheetId="2" hidden="1">{"'Sheet1'!$L$16"}</definedName>
    <definedName name="khoas" hidden="1">{"'Sheet1'!$L$16"}</definedName>
    <definedName name="KHOILUONG" localSheetId="11" hidden="1">{"'Sheet1'!$L$16"}</definedName>
    <definedName name="KHOILUONG" localSheetId="1" hidden="1">{"'Sheet1'!$L$16"}</definedName>
    <definedName name="KHOILUONG" localSheetId="15" hidden="1">{"'Sheet1'!$L$16"}</definedName>
    <definedName name="KHOILUONG" localSheetId="2" hidden="1">{"'Sheet1'!$L$16"}</definedName>
    <definedName name="KHOILUONG" hidden="1">{"'Sheet1'!$L$16"}</definedName>
    <definedName name="KhongCT" localSheetId="11" hidden="1">{"'Sheet1'!$L$16"}</definedName>
    <definedName name="KhongCT" localSheetId="1" hidden="1">{"'Sheet1'!$L$16"}</definedName>
    <definedName name="KhongCT" localSheetId="15" hidden="1">{"'Sheet1'!$L$16"}</definedName>
    <definedName name="KhongCT" localSheetId="2" hidden="1">{"'Sheet1'!$L$16"}</definedName>
    <definedName name="KhongCT" hidden="1">{"'Sheet1'!$L$16"}</definedName>
    <definedName name="khongtruotgia" localSheetId="11" hidden="1">{"'Sheet1'!$L$16"}</definedName>
    <definedName name="khongtruotgia" localSheetId="1" hidden="1">{"'Sheet1'!$L$16"}</definedName>
    <definedName name="khongtruotgia" localSheetId="15" hidden="1">{"'Sheet1'!$L$16"}</definedName>
    <definedName name="khongtruotgia" localSheetId="2" hidden="1">{"'Sheet1'!$L$16"}</definedName>
    <definedName name="khongtruotgia" hidden="1">{"'Sheet1'!$L$16"}</definedName>
    <definedName name="khuyen" localSheetId="11" hidden="1">{"'Sheet1'!$L$16"}</definedName>
    <definedName name="khuyen" localSheetId="1" hidden="1">{"'Sheet1'!$L$16"}</definedName>
    <definedName name="khuyen" localSheetId="15" hidden="1">{"'Sheet1'!$L$16"}</definedName>
    <definedName name="khuyen" localSheetId="2" hidden="1">{"'Sheet1'!$L$16"}</definedName>
    <definedName name="khuyen" hidden="1">{"'Sheet1'!$L$16"}</definedName>
    <definedName name="kj" localSheetId="11" hidden="1">{#N/A,#N/A,FALSE,"Chi tiÆt"}</definedName>
    <definedName name="kj" localSheetId="1" hidden="1">{#N/A,#N/A,FALSE,"Chi tiÆt"}</definedName>
    <definedName name="kj" localSheetId="15" hidden="1">{#N/A,#N/A,FALSE,"Chi tiÆt"}</definedName>
    <definedName name="kj" localSheetId="2" hidden="1">{#N/A,#N/A,FALSE,"Chi tiÆt"}</definedName>
    <definedName name="kj" hidden="1">{#N/A,#N/A,FALSE,"Chi tiÆt"}</definedName>
    <definedName name="kjh" localSheetId="15" hidden="1">#REF!</definedName>
    <definedName name="kjh" localSheetId="7" hidden="1">'[2]負荷集計（断熱不燃）'!#REF!</definedName>
    <definedName name="kjh" hidden="1">'[2]負荷集計（断熱不燃）'!#REF!</definedName>
    <definedName name="kjhgf" localSheetId="11" hidden="1">{#N/A,#N/A,FALSE,"Chi tiÆt"}</definedName>
    <definedName name="kjhgf" localSheetId="1" hidden="1">{#N/A,#N/A,FALSE,"Chi tiÆt"}</definedName>
    <definedName name="kjhgf" localSheetId="15" hidden="1">{#N/A,#N/A,FALSE,"Chi tiÆt"}</definedName>
    <definedName name="kjhgf" localSheetId="6" hidden="1">{#N/A,#N/A,FALSE,"Chi tiÆt"}</definedName>
    <definedName name="kjhgf" localSheetId="2" hidden="1">{#N/A,#N/A,FALSE,"Chi tiÆt"}</definedName>
    <definedName name="kjhgf" hidden="1">{#N/A,#N/A,FALSE,"Chi tiÆt"}</definedName>
    <definedName name="kjhkhj" localSheetId="11" hidden="1">{"'Sheet1'!$L$16"}</definedName>
    <definedName name="kjhkhj" localSheetId="1" hidden="1">{"'Sheet1'!$L$16"}</definedName>
    <definedName name="kjhkhj" localSheetId="15" hidden="1">{"'Sheet1'!$L$16"}</definedName>
    <definedName name="kjhkhj" localSheetId="2" hidden="1">{"'Sheet1'!$L$16"}</definedName>
    <definedName name="kjhkhj" hidden="1">{"'Sheet1'!$L$16"}</definedName>
    <definedName name="kjhoi" localSheetId="11" hidden="1">{#N/A,#N/A,FALSE,"特殊室（ＢＱ表）"}</definedName>
    <definedName name="kjhoi" localSheetId="1" hidden="1">{#N/A,#N/A,FALSE,"特殊室（ＢＱ表）"}</definedName>
    <definedName name="kjhoi" localSheetId="15" hidden="1">{#N/A,#N/A,FALSE,"特殊室（ＢＱ表）"}</definedName>
    <definedName name="kjhoi" localSheetId="6" hidden="1">{#N/A,#N/A,FALSE,"特殊室（ＢＱ表）"}</definedName>
    <definedName name="kjhoi" localSheetId="2" hidden="1">{#N/A,#N/A,FALSE,"特殊室（ＢＱ表）"}</definedName>
    <definedName name="kjhoi" hidden="1">{#N/A,#N/A,FALSE,"特殊室（ＢＱ表）"}</definedName>
    <definedName name="kjhutuy" localSheetId="11" hidden="1">{"'Sheet1'!$L$16"}</definedName>
    <definedName name="kjhutuy" localSheetId="1" hidden="1">{"'Sheet1'!$L$16"}</definedName>
    <definedName name="kjhutuy" localSheetId="15" hidden="1">{"'Sheet1'!$L$16"}</definedName>
    <definedName name="kjhutuy" localSheetId="6" hidden="1">{"'Sheet1'!$L$16"}</definedName>
    <definedName name="kjhutuy" localSheetId="2" hidden="1">{"'Sheet1'!$L$16"}</definedName>
    <definedName name="kjhutuy" hidden="1">{"'Sheet1'!$L$16"}</definedName>
    <definedName name="kjhyh" localSheetId="11" hidden="1">{"'Sheet1'!$L$16"}</definedName>
    <definedName name="kjhyh" localSheetId="1" hidden="1">{"'Sheet1'!$L$16"}</definedName>
    <definedName name="kjhyh" localSheetId="15" hidden="1">{"'Sheet1'!$L$16"}</definedName>
    <definedName name="kjhyh" localSheetId="2" hidden="1">{"'Sheet1'!$L$16"}</definedName>
    <definedName name="kjhyh" hidden="1">{"'Sheet1'!$L$16"}</definedName>
    <definedName name="kjk" localSheetId="11" hidden="1">{"'Sheet1'!$L$16"}</definedName>
    <definedName name="kjk" localSheetId="1" hidden="1">{"'Sheet1'!$L$16"}</definedName>
    <definedName name="kjk" localSheetId="15" hidden="1">{"'Sheet1'!$L$16"}</definedName>
    <definedName name="kjk" localSheetId="2" hidden="1">{"'Sheet1'!$L$16"}</definedName>
    <definedName name="kjk" hidden="1">{"'Sheet1'!$L$16"}</definedName>
    <definedName name="kjkjkj" localSheetId="11" hidden="1">{"'Sheet1'!$L$16"}</definedName>
    <definedName name="kjkjkj" localSheetId="1" hidden="1">{"'Sheet1'!$L$16"}</definedName>
    <definedName name="kjkjkj" localSheetId="15" hidden="1">{"'Sheet1'!$L$16"}</definedName>
    <definedName name="kjkjkj" localSheetId="2" hidden="1">{"'Sheet1'!$L$16"}</definedName>
    <definedName name="kjkjkj" hidden="1">{"'Sheet1'!$L$16"}</definedName>
    <definedName name="kjoh" localSheetId="11" hidden="1">{#N/A,#N/A,FALSE,"特殊室（ＢＱ表）"}</definedName>
    <definedName name="kjoh" localSheetId="1" hidden="1">{#N/A,#N/A,FALSE,"特殊室（ＢＱ表）"}</definedName>
    <definedName name="kjoh" localSheetId="15" hidden="1">{#N/A,#N/A,FALSE,"特殊室（ＢＱ表）"}</definedName>
    <definedName name="kjoh" localSheetId="2" hidden="1">{#N/A,#N/A,FALSE,"特殊室（ＢＱ表）"}</definedName>
    <definedName name="kjoh" hidden="1">{#N/A,#N/A,FALSE,"特殊室（ＢＱ表）"}</definedName>
    <definedName name="kk" localSheetId="11" hidden="1">{#N/A,#N/A,TRUE,"SUM";#N/A,#N/A,TRUE,"EE";#N/A,#N/A,TRUE,"AC";#N/A,#N/A,TRUE,"SN"}</definedName>
    <definedName name="kk" localSheetId="1" hidden="1">{#N/A,#N/A,TRUE,"SUM";#N/A,#N/A,TRUE,"EE";#N/A,#N/A,TRUE,"AC";#N/A,#N/A,TRUE,"SN"}</definedName>
    <definedName name="kk" localSheetId="15" hidden="1">{#N/A,#N/A,TRUE,"SUM";#N/A,#N/A,TRUE,"EE";#N/A,#N/A,TRUE,"AC";#N/A,#N/A,TRUE,"SN"}</definedName>
    <definedName name="kk" localSheetId="6" hidden="1">{#N/A,#N/A,TRUE,"SUM";#N/A,#N/A,TRUE,"EE";#N/A,#N/A,TRUE,"AC";#N/A,#N/A,TRUE,"SN"}</definedName>
    <definedName name="kk" localSheetId="2" hidden="1">{#N/A,#N/A,TRUE,"SUM";#N/A,#N/A,TRUE,"EE";#N/A,#N/A,TRUE,"AC";#N/A,#N/A,TRUE,"SN"}</definedName>
    <definedName name="kk" hidden="1">{#N/A,#N/A,TRUE,"SUM";#N/A,#N/A,TRUE,"EE";#N/A,#N/A,TRUE,"AC";#N/A,#N/A,TRUE,"SN"}</definedName>
    <definedName name="KK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11" hidden="1">{#N/A,#N/A,FALSE,"特殊室（ＢＱ表）"}</definedName>
    <definedName name="kkk" localSheetId="1" hidden="1">{#N/A,#N/A,FALSE,"特殊室（ＢＱ表）"}</definedName>
    <definedName name="kkk" localSheetId="15" hidden="1">{"'Sheet1'!$L$16"}</definedName>
    <definedName name="kkk" localSheetId="6" hidden="1">{"'Sheet1'!$L$16"}</definedName>
    <definedName name="kkk" localSheetId="2" hidden="1">{#N/A,#N/A,FALSE,"特殊室（ＢＱ表）"}</definedName>
    <definedName name="kkk" localSheetId="7" hidden="1">{#N/A,#N/A,FALSE,"特殊室（ＢＱ表）"}</definedName>
    <definedName name="kkk" hidden="1">{#N/A,#N/A,FALSE,"特殊室（ＢＱ表）"}</definedName>
    <definedName name="ｋｋｋ" localSheetId="11" hidden="1">{"'Sheet1'!$L$16"}</definedName>
    <definedName name="ｋｋｋ" localSheetId="1" hidden="1">{"'Sheet1'!$L$16"}</definedName>
    <definedName name="ｋｋｋ" localSheetId="15" hidden="1">{"'Sheet1'!$L$16"}</definedName>
    <definedName name="ｋｋｋ" localSheetId="2" hidden="1">{"'Sheet1'!$L$16"}</definedName>
    <definedName name="ｋｋｋ" hidden="1">{"'Sheet1'!$L$16"}</definedName>
    <definedName name="KK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11" hidden="1">{"'Sheet1'!$L$16"}</definedName>
    <definedName name="kkkk" localSheetId="1" hidden="1">{"'Sheet1'!$L$16"}</definedName>
    <definedName name="kkkk" localSheetId="15" hidden="1">{"'Sheet1'!$L$16"}</definedName>
    <definedName name="kkkk" localSheetId="2" hidden="1">{"'Sheet1'!$L$16"}</definedName>
    <definedName name="kkkk" hidden="1">{"'Sheet1'!$L$16"}</definedName>
    <definedName name="KKKSJ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 localSheetId="6" hidden="1">#REF!</definedName>
    <definedName name="kl" hidden="1">#REF!</definedName>
    <definedName name="KL_Dai" localSheetId="11" hidden="1">{"'Sheet1'!$L$16"}</definedName>
    <definedName name="KL_Dai" localSheetId="1" hidden="1">{"'Sheet1'!$L$16"}</definedName>
    <definedName name="KL_Dai" localSheetId="15" hidden="1">{"'Sheet1'!$L$16"}</definedName>
    <definedName name="KL_Dai" localSheetId="2" hidden="1">{"'Sheet1'!$L$16"}</definedName>
    <definedName name="KL_Dai" hidden="1">{"'Sheet1'!$L$16"}</definedName>
    <definedName name="KLduonggiaods" localSheetId="11" hidden="1">{"'Sheet1'!$L$16"}</definedName>
    <definedName name="KLduonggiaods" localSheetId="1" hidden="1">{"'Sheet1'!$L$16"}</definedName>
    <definedName name="KLduonggiaods" localSheetId="15" hidden="1">{"'Sheet1'!$L$16"}</definedName>
    <definedName name="KLduonggiaods" localSheetId="2" hidden="1">{"'Sheet1'!$L$16"}</definedName>
    <definedName name="KLduonggiaods" hidden="1">{"'Sheet1'!$L$16"}</definedName>
    <definedName name="klkklk" localSheetId="11" hidden="1">{#N/A,#N/A,FALSE,"Sheet1";#N/A,#N/A,FALSE,"Sheet3";#N/A,#N/A,FALSE,"Sheet5"}</definedName>
    <definedName name="klkklk" localSheetId="1" hidden="1">{#N/A,#N/A,FALSE,"Sheet1";#N/A,#N/A,FALSE,"Sheet3";#N/A,#N/A,FALSE,"Sheet5"}</definedName>
    <definedName name="klkklk" localSheetId="15" hidden="1">{#N/A,#N/A,FALSE,"Sheet1";#N/A,#N/A,FALSE,"Sheet3";#N/A,#N/A,FALSE,"Sheet5"}</definedName>
    <definedName name="klkklk" localSheetId="2" hidden="1">{#N/A,#N/A,FALSE,"Sheet1";#N/A,#N/A,FALSE,"Sheet3";#N/A,#N/A,FALSE,"Sheet5"}</definedName>
    <definedName name="klkklk" hidden="1">{#N/A,#N/A,FALSE,"Sheet1";#N/A,#N/A,FALSE,"Sheet3";#N/A,#N/A,FALSE,"Sheet5"}</definedName>
    <definedName name="klm" localSheetId="11" hidden="1">{"'Sheet1'!$L$16"}</definedName>
    <definedName name="klm" localSheetId="1" hidden="1">{"'Sheet1'!$L$16"}</definedName>
    <definedName name="klm" localSheetId="15" hidden="1">{"'Sheet1'!$L$16"}</definedName>
    <definedName name="klm" localSheetId="2" hidden="1">{"'Sheet1'!$L$16"}</definedName>
    <definedName name="klm" hidden="1">{"'Sheet1'!$L$16"}</definedName>
    <definedName name="klmoithau" localSheetId="11" hidden="1">{"Offgrid",#N/A,FALSE,"OFFGRID";"Region",#N/A,FALSE,"REGION";"Offgrid -2",#N/A,FALSE,"OFFGRID";"WTP",#N/A,FALSE,"WTP";"WTP -2",#N/A,FALSE,"WTP";"Project",#N/A,FALSE,"PROJECT";"Summary -2",#N/A,FALSE,"SUMMARY"}</definedName>
    <definedName name="klmoithau" localSheetId="1" hidden="1">{"Offgrid",#N/A,FALSE,"OFFGRID";"Region",#N/A,FALSE,"REGION";"Offgrid -2",#N/A,FALSE,"OFFGRID";"WTP",#N/A,FALSE,"WTP";"WTP -2",#N/A,FALSE,"WTP";"Project",#N/A,FALSE,"PROJECT";"Summary -2",#N/A,FALSE,"SUMMARY"}</definedName>
    <definedName name="klmoithau" localSheetId="15" hidden="1">{"Offgrid",#N/A,FALSE,"OFFGRID";"Region",#N/A,FALSE,"REGION";"Offgrid -2",#N/A,FALSE,"OFFGRID";"WTP",#N/A,FALSE,"WTP";"WTP -2",#N/A,FALSE,"WTP";"Project",#N/A,FALSE,"PROJECT";"Summary -2",#N/A,FALSE,"SUMMARY"}</definedName>
    <definedName name="klmoithau" localSheetId="2" hidden="1">{"Offgrid",#N/A,FALSE,"OFFGRID";"Region",#N/A,FALSE,"REGION";"Offgrid -2",#N/A,FALSE,"OFFGRID";"WTP",#N/A,FALSE,"WTP";"WTP -2",#N/A,FALSE,"WTP";"Project",#N/A,FALSE,"PROJECT";"Summary -2",#N/A,FALSE,"SUMMARY"}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nhhh" localSheetId="11" hidden="1">{"'Sheet1'!$L$16"}</definedName>
    <definedName name="klnhhh" localSheetId="1" hidden="1">{"'Sheet1'!$L$16"}</definedName>
    <definedName name="klnhhh" localSheetId="15" hidden="1">{"'Sheet1'!$L$16"}</definedName>
    <definedName name="klnhhh" localSheetId="2" hidden="1">{"'Sheet1'!$L$16"}</definedName>
    <definedName name="klnhhh" hidden="1">{"'Sheet1'!$L$16"}</definedName>
    <definedName name="KLU" localSheetId="6" hidden="1">#REF!</definedName>
    <definedName name="KLU" hidden="1">#REF!</definedName>
    <definedName name="KNDAT_CHUA_SU_DUNG" localSheetId="6" hidden="1">#REF!</definedName>
    <definedName name="KNDAT_CHUA_SU_DUNG" hidden="1">#REF!</definedName>
    <definedName name="ks" localSheetId="11" hidden="1">{"'Sheet1'!$L$16"}</definedName>
    <definedName name="ks" localSheetId="1" hidden="1">{"'Sheet1'!$L$16"}</definedName>
    <definedName name="ks" localSheetId="15" hidden="1">{"'Sheet1'!$L$16"}</definedName>
    <definedName name="ks" localSheetId="2" hidden="1">{"'Sheet1'!$L$16"}</definedName>
    <definedName name="ks" hidden="1">{"'Sheet1'!$L$16"}</definedName>
    <definedName name="ksbn" localSheetId="11" hidden="1">{"'Sheet1'!$L$16"}</definedName>
    <definedName name="ksbn" localSheetId="1" hidden="1">{"'Sheet1'!$L$16"}</definedName>
    <definedName name="ksbn" localSheetId="15" hidden="1">{"'Sheet1'!$L$16"}</definedName>
    <definedName name="ksbn" localSheetId="2" hidden="1">{"'Sheet1'!$L$16"}</definedName>
    <definedName name="ksbn" hidden="1">{"'Sheet1'!$L$16"}</definedName>
    <definedName name="KSDA" localSheetId="11" hidden="1">{"'Sheet1'!$L$16"}</definedName>
    <definedName name="KSDA" localSheetId="1" hidden="1">{"'Sheet1'!$L$16"}</definedName>
    <definedName name="KSDA" localSheetId="15" hidden="1">{"'Sheet1'!$L$16"}</definedName>
    <definedName name="KSDA" localSheetId="2" hidden="1">{"'Sheet1'!$L$16"}</definedName>
    <definedName name="KSDA" hidden="1">{"'Sheet1'!$L$16"}</definedName>
    <definedName name="kshn" localSheetId="11" hidden="1">{"'Sheet1'!$L$16"}</definedName>
    <definedName name="kshn" localSheetId="1" hidden="1">{"'Sheet1'!$L$16"}</definedName>
    <definedName name="kshn" localSheetId="15" hidden="1">{"'Sheet1'!$L$16"}</definedName>
    <definedName name="kshn" localSheetId="2" hidden="1">{"'Sheet1'!$L$16"}</definedName>
    <definedName name="kshn" hidden="1">{"'Sheet1'!$L$16"}</definedName>
    <definedName name="ksksks" localSheetId="6" hidden="1">#REF!</definedName>
    <definedName name="ksksks" hidden="1">#REF!</definedName>
    <definedName name="ksls" localSheetId="11" hidden="1">{"'Sheet1'!$L$16"}</definedName>
    <definedName name="ksls" localSheetId="1" hidden="1">{"'Sheet1'!$L$16"}</definedName>
    <definedName name="ksls" localSheetId="15" hidden="1">{"'Sheet1'!$L$16"}</definedName>
    <definedName name="ksls" localSheetId="2" hidden="1">{"'Sheet1'!$L$16"}</definedName>
    <definedName name="ksls" hidden="1">{"'Sheet1'!$L$16"}</definedName>
    <definedName name="ktdk0" localSheetId="11" hidden="1">{#N/A,#N/A,FALSE,"Chi tiÆt"}</definedName>
    <definedName name="ktdk0" localSheetId="1" hidden="1">{#N/A,#N/A,FALSE,"Chi tiÆt"}</definedName>
    <definedName name="ktdk0" localSheetId="15" hidden="1">{#N/A,#N/A,FALSE,"Chi tiÆt"}</definedName>
    <definedName name="ktdk0" localSheetId="2" hidden="1">{#N/A,#N/A,FALSE,"Chi tiÆt"}</definedName>
    <definedName name="ktdk0" hidden="1">{#N/A,#N/A,FALSE,"Chi tiÆt"}</definedName>
    <definedName name="KU" localSheetId="11" hidden="1">{"'Sheet1'!$L$16"}</definedName>
    <definedName name="KU" localSheetId="1" hidden="1">{"'Sheet1'!$L$16"}</definedName>
    <definedName name="KU" localSheetId="15" hidden="1">{"'Sheet1'!$L$16"}</definedName>
    <definedName name="KU" localSheetId="2" hidden="1">{"'Sheet1'!$L$16"}</definedName>
    <definedName name="KU" hidden="1">{"'Sheet1'!$L$16"}</definedName>
    <definedName name="kukek" localSheetId="11" hidden="1">{"'Sheet1'!$L$16"}</definedName>
    <definedName name="kukek" localSheetId="1" hidden="1">{"'Sheet1'!$L$16"}</definedName>
    <definedName name="kukek" localSheetId="15" hidden="1">{"'Sheet1'!$L$16"}</definedName>
    <definedName name="kukek" localSheetId="2" hidden="1">{"'Sheet1'!$L$16"}</definedName>
    <definedName name="kukek" hidden="1">{"'Sheet1'!$L$16"}</definedName>
    <definedName name="kuklk" localSheetId="11" hidden="1">{"'Sheet1'!$L$16"}</definedName>
    <definedName name="kuklk" localSheetId="1" hidden="1">{"'Sheet1'!$L$16"}</definedName>
    <definedName name="kuklk" localSheetId="15" hidden="1">{"'Sheet1'!$L$16"}</definedName>
    <definedName name="kuklk" localSheetId="2" hidden="1">{"'Sheet1'!$L$16"}</definedName>
    <definedName name="kuklk" hidden="1">{"'Sheet1'!$L$16"}</definedName>
    <definedName name="kutkuk" localSheetId="11" hidden="1">{"'Sheet1'!$L$16"}</definedName>
    <definedName name="kutkuk" localSheetId="1" hidden="1">{"'Sheet1'!$L$16"}</definedName>
    <definedName name="kutkuk" localSheetId="15" hidden="1">{"'Sheet1'!$L$16"}</definedName>
    <definedName name="kutkuk" localSheetId="2" hidden="1">{"'Sheet1'!$L$16"}</definedName>
    <definedName name="kutkuk" hidden="1">{"'Sheet1'!$L$16"}</definedName>
    <definedName name="LAK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" localSheetId="11" hidden="1">{"'Sheet1'!$L$16"}</definedName>
    <definedName name="lam" localSheetId="1" hidden="1">{"'Sheet1'!$L$16"}</definedName>
    <definedName name="lam" localSheetId="15" hidden="1">{"'Sheet1'!$L$16"}</definedName>
    <definedName name="lam" localSheetId="2" hidden="1">{"'Sheet1'!$L$16"}</definedName>
    <definedName name="lam" hidden="1">{"'Sheet1'!$L$16"}</definedName>
    <definedName name="lan" localSheetId="11" hidden="1">{#N/A,#N/A,TRUE,"BT M200 da 10x20"}</definedName>
    <definedName name="lan" localSheetId="1" hidden="1">{#N/A,#N/A,TRUE,"BT M200 da 10x20"}</definedName>
    <definedName name="lan" localSheetId="15" hidden="1">{#N/A,#N/A,TRUE,"BT M200 da 10x20"}</definedName>
    <definedName name="lan" localSheetId="6" hidden="1">{#N/A,#N/A,TRUE,"BT M200 da 10x20"}</definedName>
    <definedName name="lan" localSheetId="2" hidden="1">{#N/A,#N/A,TRUE,"BT M200 da 10x20"}</definedName>
    <definedName name="lan" hidden="1">{#N/A,#N/A,TRUE,"BT M200 da 10x20"}</definedName>
    <definedName name="langson" localSheetId="11" hidden="1">{"'Sheet1'!$L$16"}</definedName>
    <definedName name="langson" localSheetId="1" hidden="1">{"'Sheet1'!$L$16"}</definedName>
    <definedName name="langson" localSheetId="15" hidden="1">{"'Sheet1'!$L$16"}</definedName>
    <definedName name="langson" localSheetId="2" hidden="1">{"'Sheet1'!$L$16"}</definedName>
    <definedName name="langson" hidden="1">{"'Sheet1'!$L$16"}</definedName>
    <definedName name="lapmoi8430" localSheetId="11" hidden="1">{"'Sheet1'!$L$16"}</definedName>
    <definedName name="lapmoi8430" localSheetId="1" hidden="1">{"'Sheet1'!$L$16"}</definedName>
    <definedName name="lapmoi8430" localSheetId="15" hidden="1">{"'Sheet1'!$L$16"}</definedName>
    <definedName name="lapmoi8430" localSheetId="2" hidden="1">{"'Sheet1'!$L$16"}</definedName>
    <definedName name="lapmoi8430" hidden="1">{"'Sheet1'!$L$16"}</definedName>
    <definedName name="LDTB" localSheetId="11" hidden="1">{"'Sheet1'!$L$16"}</definedName>
    <definedName name="LDTB" localSheetId="1" hidden="1">{"'Sheet1'!$L$16"}</definedName>
    <definedName name="LDTB" localSheetId="15" hidden="1">{"'Sheet1'!$L$16"}</definedName>
    <definedName name="LDTB" localSheetId="2" hidden="1">{"'Sheet1'!$L$16"}</definedName>
    <definedName name="LDTB" hidden="1">{"'Sheet1'!$L$16"}</definedName>
    <definedName name="le" localSheetId="11" hidden="1">{"'Sheet1'!$L$16"}</definedName>
    <definedName name="le" localSheetId="1" hidden="1">{"'Sheet1'!$L$16"}</definedName>
    <definedName name="le" localSheetId="15" hidden="1">{"'Sheet1'!$L$16"}</definedName>
    <definedName name="le" localSheetId="6" hidden="1">{"'Sheet1'!$L$16"}</definedName>
    <definedName name="le" localSheetId="2" hidden="1">{"'Sheet1'!$L$16"}</definedName>
    <definedName name="le" hidden="1">{"'Sheet1'!$L$16"}</definedName>
    <definedName name="LEEEE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" localSheetId="11" hidden="1">{"'용역비'!$A$4:$C$8"}</definedName>
    <definedName name="li" localSheetId="1" hidden="1">{"'용역비'!$A$4:$C$8"}</definedName>
    <definedName name="li" localSheetId="15" hidden="1">{"'용역비'!$A$4:$C$8"}</definedName>
    <definedName name="li" localSheetId="2" hidden="1">{"'용역비'!$A$4:$C$8"}</definedName>
    <definedName name="li" hidden="1">{"'용역비'!$A$4:$C$8"}</definedName>
    <definedName name="lie" localSheetId="11" hidden="1">{"'Sheet1'!$L$16"}</definedName>
    <definedName name="lie" localSheetId="1" hidden="1">{"'Sheet1'!$L$16"}</definedName>
    <definedName name="lie" localSheetId="15" hidden="1">{"'Sheet1'!$L$16"}</definedName>
    <definedName name="lie" localSheetId="2" hidden="1">{"'Sheet1'!$L$16"}</definedName>
    <definedName name="lie" hidden="1">{"'Sheet1'!$L$16"}</definedName>
    <definedName name="LIEM" localSheetId="11" hidden="1">{"'Sheet1'!$L$16"}</definedName>
    <definedName name="LIEM" localSheetId="1" hidden="1">{"'Sheet1'!$L$16"}</definedName>
    <definedName name="LIEM" localSheetId="15" hidden="1">{"'Sheet1'!$L$16"}</definedName>
    <definedName name="LIEM" localSheetId="2" hidden="1">{"'Sheet1'!$L$16"}</definedName>
    <definedName name="LIEM" hidden="1">{"'Sheet1'!$L$16"}</definedName>
    <definedName name="limcount" hidden="1">4</definedName>
    <definedName name="linh" localSheetId="11" hidden="1">{"'Sheet1'!$L$16"}</definedName>
    <definedName name="linh" localSheetId="1" hidden="1">{"'Sheet1'!$L$16"}</definedName>
    <definedName name="linh" localSheetId="15" hidden="1">{"'Sheet1'!$L$16"}</definedName>
    <definedName name="linh" localSheetId="2" hidden="1">{"'Sheet1'!$L$16"}</definedName>
    <definedName name="linh" hidden="1">{"'Sheet1'!$L$16"}</definedName>
    <definedName name="linhT" localSheetId="11" hidden="1">{"'Sheet1'!$L$16"}</definedName>
    <definedName name="linhT" localSheetId="1" hidden="1">{"'Sheet1'!$L$16"}</definedName>
    <definedName name="linhT" localSheetId="15" hidden="1">{"'Sheet1'!$L$16"}</definedName>
    <definedName name="linhT" localSheetId="2" hidden="1">{"'Sheet1'!$L$16"}</definedName>
    <definedName name="linhT" hidden="1">{"'Sheet1'!$L$16"}</definedName>
    <definedName name="ljkl" localSheetId="11" hidden="1">{"'Sheet1'!$L$16"}</definedName>
    <definedName name="ljkl" localSheetId="1" hidden="1">{"'Sheet1'!$L$16"}</definedName>
    <definedName name="ljkl" localSheetId="15" hidden="1">{"'Sheet1'!$L$16"}</definedName>
    <definedName name="ljkl" localSheetId="2" hidden="1">{"'Sheet1'!$L$16"}</definedName>
    <definedName name="ljkl" hidden="1">{"'Sheet1'!$L$16"}</definedName>
    <definedName name="ljl" localSheetId="6" hidden="1">#REF!</definedName>
    <definedName name="ljl" hidden="1">#REF!</definedName>
    <definedName name="lk" localSheetId="11" hidden="1">{#N/A,#N/A,FALSE,"CCTV"}</definedName>
    <definedName name="lk" localSheetId="1" hidden="1">{#N/A,#N/A,FALSE,"CCTV"}</definedName>
    <definedName name="lk" localSheetId="15" hidden="1">{#N/A,#N/A,FALSE,"CCTV"}</definedName>
    <definedName name="lk" localSheetId="2" hidden="1">{#N/A,#N/A,FALSE,"CCTV"}</definedName>
    <definedName name="lk" hidden="1">{#N/A,#N/A,FALSE,"CCTV"}</definedName>
    <definedName name="lkj" localSheetId="11" hidden="1">{"'Sheet1'!$L$16"}</definedName>
    <definedName name="lkj" localSheetId="1" hidden="1">{"'Sheet1'!$L$16"}</definedName>
    <definedName name="lkj" localSheetId="15" hidden="1">{"'Sheet1'!$L$16"}</definedName>
    <definedName name="lkj" localSheetId="2" hidden="1">{"'Sheet1'!$L$16"}</definedName>
    <definedName name="lkj" hidden="1">{"'Sheet1'!$L$16"}</definedName>
    <definedName name="lkjhgf" localSheetId="11" hidden="1">{"'Sheet1'!$L$16"}</definedName>
    <definedName name="lkjhgf" localSheetId="1" hidden="1">{"'Sheet1'!$L$16"}</definedName>
    <definedName name="lkjhgf" localSheetId="15" hidden="1">{"'Sheet1'!$L$16"}</definedName>
    <definedName name="lkjhgf" localSheetId="2" hidden="1">{"'Sheet1'!$L$16"}</definedName>
    <definedName name="lkjhgf" hidden="1">{"'Sheet1'!$L$16"}</definedName>
    <definedName name="lkjhgfdsa" localSheetId="11" hidden="1">{"'Sheet1'!$L$16"}</definedName>
    <definedName name="lkjhgfdsa" localSheetId="1" hidden="1">{"'Sheet1'!$L$16"}</definedName>
    <definedName name="lkjhgfdsa" localSheetId="15" hidden="1">{"'Sheet1'!$L$16"}</definedName>
    <definedName name="lkjhgfdsa" localSheetId="2" hidden="1">{"'Sheet1'!$L$16"}</definedName>
    <definedName name="lkjhgfdsa" hidden="1">{"'Sheet1'!$L$16"}</definedName>
    <definedName name="lkl" localSheetId="11" hidden="1">{#N/A,#N/A,FALSE,"Chi tiÆt"}</definedName>
    <definedName name="lkl" localSheetId="1" hidden="1">{#N/A,#N/A,FALSE,"Chi tiÆt"}</definedName>
    <definedName name="lkl" localSheetId="15" hidden="1">{#N/A,#N/A,FALSE,"Chi tiÆt"}</definedName>
    <definedName name="lkl" localSheetId="2" hidden="1">{#N/A,#N/A,FALSE,"Chi tiÆt"}</definedName>
    <definedName name="lkl" hidden="1">{#N/A,#N/A,FALSE,"Chi tiÆt"}</definedName>
    <definedName name="LLDIEKK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E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localSheetId="11" hidden="1">{"Offgrid",#N/A,FALSE,"OFFGRID";"Region",#N/A,FALSE,"REGION";"Offgrid -2",#N/A,FALSE,"OFFGRID";"WTP",#N/A,FALSE,"WTP";"WTP -2",#N/A,FALSE,"WTP";"Project",#N/A,FALSE,"PROJECT";"Summary -2",#N/A,FALSE,"SUMMARY"}</definedName>
    <definedName name="llgk" localSheetId="1" hidden="1">{"Offgrid",#N/A,FALSE,"OFFGRID";"Region",#N/A,FALSE,"REGION";"Offgrid -2",#N/A,FALSE,"OFFGRID";"WTP",#N/A,FALSE,"WTP";"WTP -2",#N/A,FALSE,"WTP";"Project",#N/A,FALSE,"PROJECT";"Summary -2",#N/A,FALSE,"SUMMARY"}</definedName>
    <definedName name="llgk" localSheetId="15" hidden="1">{"Offgrid",#N/A,FALSE,"OFFGRID";"Region",#N/A,FALSE,"REGION";"Offgrid -2",#N/A,FALSE,"OFFGRID";"WTP",#N/A,FALSE,"WTP";"WTP -2",#N/A,FALSE,"WTP";"Project",#N/A,FALSE,"PROJECT";"Summary -2",#N/A,FALSE,"SUMMARY"}</definedName>
    <definedName name="llgk" localSheetId="2" hidden="1">{"Offgrid",#N/A,FALSE,"OFFGRID";"Region",#N/A,FALSE,"REGION";"Offgrid -2",#N/A,FALSE,"OFFGRID";"WTP",#N/A,FALSE,"WTP";"WTP -2",#N/A,FALSE,"WTP";"Project",#N/A,FALSE,"PROJECT";"Summary -2",#N/A,FALSE,"SUMMARY"}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11" hidden="1">{#N/A,#N/A,FALSE,"特殊室（ＢＱ表）"}</definedName>
    <definedName name="lll" localSheetId="1" hidden="1">{#N/A,#N/A,FALSE,"特殊室（ＢＱ表）"}</definedName>
    <definedName name="lll" localSheetId="15" hidden="1">{#N/A,#N/A,FALSE,"特殊室（ＢＱ表）"}</definedName>
    <definedName name="lll" localSheetId="6" hidden="1">{#N/A,#N/A,FALSE,"特殊室（ＢＱ表）"}</definedName>
    <definedName name="lll" localSheetId="2" hidden="1">{#N/A,#N/A,FALSE,"特殊室（ＢＱ表）"}</definedName>
    <definedName name="lll" localSheetId="7" hidden="1">{#N/A,#N/A,FALSE,"特殊室（ＢＱ表）"}</definedName>
    <definedName name="lll" hidden="1">{#N/A,#N/A,FALSE,"特殊室（ＢＱ表）"}</definedName>
    <definedName name="llll" localSheetId="15" hidden="1">#REF!</definedName>
    <definedName name="llll" localSheetId="6" hidden="1">[44]Earthwork!#REF!</definedName>
    <definedName name="llll" hidden="1">[44]Earthwork!#REF!</definedName>
    <definedName name="lllllkuyu" localSheetId="11" hidden="1">{"'Sheet1'!$L$16"}</definedName>
    <definedName name="lllllkuyu" localSheetId="1" hidden="1">{"'Sheet1'!$L$16"}</definedName>
    <definedName name="lllllkuyu" localSheetId="15" hidden="1">{"'Sheet1'!$L$16"}</definedName>
    <definedName name="lllllkuyu" localSheetId="2" hidden="1">{"'Sheet1'!$L$16"}</definedName>
    <definedName name="lllllkuyu" hidden="1">{"'Sheet1'!$L$16"}</definedName>
    <definedName name="lllllllllll" localSheetId="11" hidden="1">{"'Sheet1'!$L$16"}</definedName>
    <definedName name="lllllllllll" localSheetId="1" hidden="1">{"'Sheet1'!$L$16"}</definedName>
    <definedName name="lllllllllll" localSheetId="15" hidden="1">{"'Sheet1'!$L$16"}</definedName>
    <definedName name="lllllllllll" localSheetId="2" hidden="1">{"'Sheet1'!$L$16"}</definedName>
    <definedName name="lllllllllll" hidden="1">{"'Sheet1'!$L$16"}</definedName>
    <definedName name="LLL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CO" localSheetId="11" hidden="1">{"'Sheet1'!$L$16"}</definedName>
    <definedName name="LOCO" localSheetId="1" hidden="1">{"'Sheet1'!$L$16"}</definedName>
    <definedName name="LOCO" localSheetId="15" hidden="1">{"'Sheet1'!$L$16"}</definedName>
    <definedName name="LOCO" localSheetId="6" hidden="1">{"'Sheet1'!$L$16"}</definedName>
    <definedName name="LOCO" localSheetId="2" hidden="1">{"'Sheet1'!$L$16"}</definedName>
    <definedName name="LOCO" hidden="1">{"'Sheet1'!$L$16"}</definedName>
    <definedName name="LOCO2" localSheetId="11" hidden="1">{"'Sheet1'!$L$16"}</definedName>
    <definedName name="LOCO2" localSheetId="1" hidden="1">{"'Sheet1'!$L$16"}</definedName>
    <definedName name="LOCO2" localSheetId="15" hidden="1">{"'Sheet1'!$L$16"}</definedName>
    <definedName name="LOCO2" localSheetId="6" hidden="1">{"'Sheet1'!$L$16"}</definedName>
    <definedName name="LOCO2" localSheetId="2" hidden="1">{"'Sheet1'!$L$16"}</definedName>
    <definedName name="LOCO2" hidden="1">{"'Sheet1'!$L$16"}</definedName>
    <definedName name="LOIOP" localSheetId="6" hidden="1">#REF!</definedName>
    <definedName name="LOIOP" hidden="1">#REF!</definedName>
    <definedName name="lon" localSheetId="11" hidden="1">{"'Sheet1'!$L$16"}</definedName>
    <definedName name="lon" localSheetId="1" hidden="1">{"'Sheet1'!$L$16"}</definedName>
    <definedName name="lon" localSheetId="15" hidden="1">{"'Sheet1'!$L$16"}</definedName>
    <definedName name="lon" localSheetId="2" hidden="1">{"'Sheet1'!$L$16"}</definedName>
    <definedName name="lon" hidden="1">{"'Sheet1'!$L$16"}</definedName>
    <definedName name="Long" localSheetId="11" hidden="1">{"'Sheet1'!$L$16"}</definedName>
    <definedName name="Long" localSheetId="1" hidden="1">{"'Sheet1'!$L$16"}</definedName>
    <definedName name="Long" localSheetId="15" hidden="1">{"'Sheet1'!$L$16"}</definedName>
    <definedName name="Long" localSheetId="2" hidden="1">{"'Sheet1'!$L$16"}</definedName>
    <definedName name="Long" hidden="1">{"'Sheet1'!$L$16"}</definedName>
    <definedName name="lontrau" localSheetId="11" hidden="1">{"'Sheet1'!$L$16"}</definedName>
    <definedName name="lontrau" localSheetId="1" hidden="1">{"'Sheet1'!$L$16"}</definedName>
    <definedName name="lontrau" localSheetId="15" hidden="1">{"'Sheet1'!$L$16"}</definedName>
    <definedName name="lontrau" localSheetId="2" hidden="1">{"'Sheet1'!$L$16"}</definedName>
    <definedName name="lontrau" hidden="1">{"'Sheet1'!$L$16"}</definedName>
    <definedName name="lop" localSheetId="11" hidden="1">{#N/A,#N/A,FALSE,"特殊室（ＢＱ表）"}</definedName>
    <definedName name="lop" localSheetId="1" hidden="1">{#N/A,#N/A,FALSE,"特殊室（ＢＱ表）"}</definedName>
    <definedName name="lop" localSheetId="15" hidden="1">{#N/A,#N/A,FALSE,"特殊室（ＢＱ表）"}</definedName>
    <definedName name="lop" localSheetId="2" hidden="1">{#N/A,#N/A,FALSE,"特殊室（ＢＱ表）"}</definedName>
    <definedName name="lop" hidden="1">{#N/A,#N/A,FALSE,"特殊室（ＢＱ表）"}</definedName>
    <definedName name="lop." localSheetId="11" hidden="1">{#N/A,#N/A,FALSE,"特殊室（ＢＱ表）"}</definedName>
    <definedName name="lop." localSheetId="1" hidden="1">{#N/A,#N/A,FALSE,"特殊室（ＢＱ表）"}</definedName>
    <definedName name="lop." localSheetId="15" hidden="1">{#N/A,#N/A,FALSE,"特殊室（ＢＱ表）"}</definedName>
    <definedName name="lop." localSheetId="2" hidden="1">{#N/A,#N/A,FALSE,"特殊室（ＢＱ表）"}</definedName>
    <definedName name="lop." hidden="1">{#N/A,#N/A,FALSE,"特殊室（ＢＱ表）"}</definedName>
    <definedName name="LTKD" localSheetId="11" hidden="1">{"'Sheet1'!$L$16"}</definedName>
    <definedName name="LTKD" localSheetId="1" hidden="1">{"'Sheet1'!$L$16"}</definedName>
    <definedName name="LTKD" localSheetId="15" hidden="1">{"'Sheet1'!$L$16"}</definedName>
    <definedName name="LTKD" localSheetId="2" hidden="1">{"'Sheet1'!$L$16"}</definedName>
    <definedName name="LTKD" hidden="1">{"'Sheet1'!$L$16"}</definedName>
    <definedName name="luan" localSheetId="11" hidden="1">{"'Sheet1'!$L$16"}</definedName>
    <definedName name="luan" localSheetId="1" hidden="1">{"'Sheet1'!$L$16"}</definedName>
    <definedName name="luan" localSheetId="15" hidden="1">{"'Sheet1'!$L$16"}</definedName>
    <definedName name="luan" localSheetId="6" hidden="1">{"'Sheet1'!$L$16"}</definedName>
    <definedName name="luan" localSheetId="2" hidden="1">{"'Sheet1'!$L$16"}</definedName>
    <definedName name="luan" hidden="1">{"'Sheet1'!$L$16"}</definedName>
    <definedName name="luc" localSheetId="11" hidden="1">{"'Sheet1'!$L$16"}</definedName>
    <definedName name="luc" localSheetId="1" hidden="1">{"'Sheet1'!$L$16"}</definedName>
    <definedName name="luc" localSheetId="15" hidden="1">{"'Sheet1'!$L$16"}</definedName>
    <definedName name="luc" localSheetId="2" hidden="1">{"'Sheet1'!$L$16"}</definedName>
    <definedName name="luc" hidden="1">{"'Sheet1'!$L$16"}</definedName>
    <definedName name="luong" localSheetId="11" hidden="1">{"'Sheet1'!$L$16"}</definedName>
    <definedName name="luong" localSheetId="1" hidden="1">{"'Sheet1'!$L$16"}</definedName>
    <definedName name="luong" localSheetId="15" hidden="1">{"'Sheet1'!$L$16"}</definedName>
    <definedName name="luong" localSheetId="2" hidden="1">{"'Sheet1'!$L$16"}</definedName>
    <definedName name="luong" hidden="1">{"'Sheet1'!$L$16"}</definedName>
    <definedName name="luyÕn" localSheetId="11" hidden="1">{"'Sheet1'!$L$16"}</definedName>
    <definedName name="luyÕn" localSheetId="1" hidden="1">{"'Sheet1'!$L$16"}</definedName>
    <definedName name="luyÕn" localSheetId="15" hidden="1">{"'Sheet1'!$L$16"}</definedName>
    <definedName name="luyÕn" localSheetId="2" hidden="1">{"'Sheet1'!$L$16"}</definedName>
    <definedName name="luyÕn" hidden="1">{"'Sheet1'!$L$16"}</definedName>
    <definedName name="M10." localSheetId="11" hidden="1">{"'Sheet1'!$L$16"}</definedName>
    <definedName name="M10." localSheetId="1" hidden="1">{"'Sheet1'!$L$16"}</definedName>
    <definedName name="M10." localSheetId="15" hidden="1">{"'Sheet1'!$L$16"}</definedName>
    <definedName name="M10." localSheetId="6" hidden="1">{"'Sheet1'!$L$16"}</definedName>
    <definedName name="M10." localSheetId="2" hidden="1">{"'Sheet1'!$L$16"}</definedName>
    <definedName name="M10." hidden="1">{"'Sheet1'!$L$16"}</definedName>
    <definedName name="mäc" localSheetId="11" hidden="1">{"'Sheet1'!$L$16"}</definedName>
    <definedName name="mäc" localSheetId="1" hidden="1">{"'Sheet1'!$L$16"}</definedName>
    <definedName name="mäc" localSheetId="15" hidden="1">{"'Sheet1'!$L$16"}</definedName>
    <definedName name="mäc" localSheetId="2" hidden="1">{"'Sheet1'!$L$16"}</definedName>
    <definedName name="mäc" hidden="1">{"'Sheet1'!$L$16"}</definedName>
    <definedName name="Mai" localSheetId="11" hidden="1">{"'Sheet1'!$L$16"}</definedName>
    <definedName name="Mai" localSheetId="1" hidden="1">{"'Sheet1'!$L$16"}</definedName>
    <definedName name="Mai" localSheetId="15" hidden="1">{"'Sheet1'!$L$16"}</definedName>
    <definedName name="Mai" localSheetId="2" hidden="1">{"'Sheet1'!$L$16"}</definedName>
    <definedName name="Mai" hidden="1">{"'Sheet1'!$L$16"}</definedName>
    <definedName name="MAITAI.11.MARCH08" localSheetId="11" hidden="1">{"'Sheet1'!$L$16"}</definedName>
    <definedName name="MAITAI.11.MARCH08" localSheetId="1" hidden="1">{"'Sheet1'!$L$16"}</definedName>
    <definedName name="MAITAI.11.MARCH08" localSheetId="15" hidden="1">{"'Sheet1'!$L$16"}</definedName>
    <definedName name="MAITAI.11.MARCH08" localSheetId="2" hidden="1">{"'Sheet1'!$L$16"}</definedName>
    <definedName name="MAITAI.11.MARCH08" hidden="1">{"'Sheet1'!$L$16"}</definedName>
    <definedName name="mat.spare" localSheetId="11" hidden="1">{"'ELEC'!$A$2:$H$216","'ELEC'!$C$2:$D$2"}</definedName>
    <definedName name="mat.spare" localSheetId="1" hidden="1">{"'ELEC'!$A$2:$H$216","'ELEC'!$C$2:$D$2"}</definedName>
    <definedName name="mat.spare" localSheetId="15" hidden="1">{"'ELEC'!$A$2:$H$216","'ELEC'!$C$2:$D$2"}</definedName>
    <definedName name="mat.spare" localSheetId="2" hidden="1">{"'ELEC'!$A$2:$H$216","'ELEC'!$C$2:$D$2"}</definedName>
    <definedName name="mat.spare" hidden="1">{"'ELEC'!$A$2:$H$216","'ELEC'!$C$2:$D$2"}</definedName>
    <definedName name="MAU" localSheetId="11" hidden="1">{"'Sheet1'!$L$16"}</definedName>
    <definedName name="MAU" localSheetId="1" hidden="1">{"'Sheet1'!$L$16"}</definedName>
    <definedName name="MAU" localSheetId="15" hidden="1">{"'Sheet1'!$L$16"}</definedName>
    <definedName name="MAU" localSheetId="6" hidden="1">{"'Sheet1'!$L$16"}</definedName>
    <definedName name="MAU" localSheetId="2" hidden="1">{"'Sheet1'!$L$16"}</definedName>
    <definedName name="MAU" hidden="1">{"'Sheet1'!$L$16"}</definedName>
    <definedName name="mbm" localSheetId="11" hidden="1">{"'Sheet1'!$L$16"}</definedName>
    <definedName name="mbm" localSheetId="1" hidden="1">{"'Sheet1'!$L$16"}</definedName>
    <definedName name="mbm" localSheetId="15" hidden="1">{"'Sheet1'!$L$16"}</definedName>
    <definedName name="mbm" localSheetId="2" hidden="1">{"'Sheet1'!$L$16"}</definedName>
    <definedName name="mbm" hidden="1">{"'Sheet1'!$L$16"}</definedName>
    <definedName name="mccb" localSheetId="11" hidden="1">{#N/A,#N/A,FALSE,"CCTV"}</definedName>
    <definedName name="mccb" localSheetId="1" hidden="1">{#N/A,#N/A,FALSE,"CCTV"}</definedName>
    <definedName name="mccb" localSheetId="15" hidden="1">{#N/A,#N/A,FALSE,"CCTV"}</definedName>
    <definedName name="mccb" localSheetId="6" hidden="1">{#N/A,#N/A,FALSE,"CCTV"}</definedName>
    <definedName name="mccb" localSheetId="2" hidden="1">{#N/A,#N/A,FALSE,"CCTV"}</definedName>
    <definedName name="mccb" hidden="1">{#N/A,#N/A,FALSE,"CCTV"}</definedName>
    <definedName name="MCCO" localSheetId="11" hidden="1">{#N/A,#N/A,FALSE,"CCTV"}</definedName>
    <definedName name="MCCO" localSheetId="1" hidden="1">{#N/A,#N/A,FALSE,"CCTV"}</definedName>
    <definedName name="MCCO" localSheetId="15" hidden="1">{#N/A,#N/A,FALSE,"CCTV"}</definedName>
    <definedName name="MCCO" localSheetId="6" hidden="1">{#N/A,#N/A,FALSE,"CCTV"}</definedName>
    <definedName name="MCCO" localSheetId="2" hidden="1">{#N/A,#N/A,FALSE,"CCTV"}</definedName>
    <definedName name="MCCO" hidden="1">{#N/A,#N/A,FALSE,"CCTV"}</definedName>
    <definedName name="MCCO10" localSheetId="11" hidden="1">{#N/A,#N/A,FALSE,"CCTV"}</definedName>
    <definedName name="MCCO10" localSheetId="1" hidden="1">{#N/A,#N/A,FALSE,"CCTV"}</definedName>
    <definedName name="MCCO10" localSheetId="15" hidden="1">{#N/A,#N/A,FALSE,"CCTV"}</definedName>
    <definedName name="MCCO10" localSheetId="6" hidden="1">{#N/A,#N/A,FALSE,"CCTV"}</definedName>
    <definedName name="MCCO10" localSheetId="2" hidden="1">{#N/A,#N/A,FALSE,"CCTV"}</definedName>
    <definedName name="MCCO10" hidden="1">{#N/A,#N/A,FALSE,"CCTV"}</definedName>
    <definedName name="MCCO11" localSheetId="11" hidden="1">{#N/A,#N/A,FALSE,"CCTV"}</definedName>
    <definedName name="MCCO11" localSheetId="1" hidden="1">{#N/A,#N/A,FALSE,"CCTV"}</definedName>
    <definedName name="MCCO11" localSheetId="15" hidden="1">{#N/A,#N/A,FALSE,"CCTV"}</definedName>
    <definedName name="MCCO11" localSheetId="6" hidden="1">{#N/A,#N/A,FALSE,"CCTV"}</definedName>
    <definedName name="MCCO11" localSheetId="2" hidden="1">{#N/A,#N/A,FALSE,"CCTV"}</definedName>
    <definedName name="MCCO11" hidden="1">{#N/A,#N/A,FALSE,"CCTV"}</definedName>
    <definedName name="MCCO12" localSheetId="11" hidden="1">{#N/A,#N/A,FALSE,"CCTV"}</definedName>
    <definedName name="MCCO12" localSheetId="1" hidden="1">{#N/A,#N/A,FALSE,"CCTV"}</definedName>
    <definedName name="MCCO12" localSheetId="15" hidden="1">{#N/A,#N/A,FALSE,"CCTV"}</definedName>
    <definedName name="MCCO12" localSheetId="6" hidden="1">{#N/A,#N/A,FALSE,"CCTV"}</definedName>
    <definedName name="MCCO12" localSheetId="2" hidden="1">{#N/A,#N/A,FALSE,"CCTV"}</definedName>
    <definedName name="MCCO12" hidden="1">{#N/A,#N/A,FALSE,"CCTV"}</definedName>
    <definedName name="MCCO13" localSheetId="11" hidden="1">{#N/A,#N/A,FALSE,"CCTV"}</definedName>
    <definedName name="MCCO13" localSheetId="1" hidden="1">{#N/A,#N/A,FALSE,"CCTV"}</definedName>
    <definedName name="MCCO13" localSheetId="15" hidden="1">{#N/A,#N/A,FALSE,"CCTV"}</definedName>
    <definedName name="MCCO13" localSheetId="6" hidden="1">{#N/A,#N/A,FALSE,"CCTV"}</definedName>
    <definedName name="MCCO13" localSheetId="2" hidden="1">{#N/A,#N/A,FALSE,"CCTV"}</definedName>
    <definedName name="MCCO13" hidden="1">{#N/A,#N/A,FALSE,"CCTV"}</definedName>
    <definedName name="MCCO3" localSheetId="11" hidden="1">{#N/A,#N/A,FALSE,"CCTV"}</definedName>
    <definedName name="MCCO3" localSheetId="1" hidden="1">{#N/A,#N/A,FALSE,"CCTV"}</definedName>
    <definedName name="MCCO3" localSheetId="15" hidden="1">{#N/A,#N/A,FALSE,"CCTV"}</definedName>
    <definedName name="MCCO3" localSheetId="6" hidden="1">{#N/A,#N/A,FALSE,"CCTV"}</definedName>
    <definedName name="MCCO3" localSheetId="2" hidden="1">{#N/A,#N/A,FALSE,"CCTV"}</definedName>
    <definedName name="MCCO3" hidden="1">{#N/A,#N/A,FALSE,"CCTV"}</definedName>
    <definedName name="MCCO4" localSheetId="11" hidden="1">{#N/A,#N/A,FALSE,"CCTV"}</definedName>
    <definedName name="MCCO4" localSheetId="1" hidden="1">{#N/A,#N/A,FALSE,"CCTV"}</definedName>
    <definedName name="MCCO4" localSheetId="15" hidden="1">{#N/A,#N/A,FALSE,"CCTV"}</definedName>
    <definedName name="MCCO4" localSheetId="6" hidden="1">{#N/A,#N/A,FALSE,"CCTV"}</definedName>
    <definedName name="MCCO4" localSheetId="2" hidden="1">{#N/A,#N/A,FALSE,"CCTV"}</definedName>
    <definedName name="MCCO4" hidden="1">{#N/A,#N/A,FALSE,"CCTV"}</definedName>
    <definedName name="MCCO5" localSheetId="11" hidden="1">{#N/A,#N/A,FALSE,"CCTV"}</definedName>
    <definedName name="MCCO5" localSheetId="1" hidden="1">{#N/A,#N/A,FALSE,"CCTV"}</definedName>
    <definedName name="MCCO5" localSheetId="15" hidden="1">{#N/A,#N/A,FALSE,"CCTV"}</definedName>
    <definedName name="MCCO5" localSheetId="6" hidden="1">{#N/A,#N/A,FALSE,"CCTV"}</definedName>
    <definedName name="MCCO5" localSheetId="2" hidden="1">{#N/A,#N/A,FALSE,"CCTV"}</definedName>
    <definedName name="MCCO5" hidden="1">{#N/A,#N/A,FALSE,"CCTV"}</definedName>
    <definedName name="MCCO6" localSheetId="11" hidden="1">{#N/A,#N/A,FALSE,"CCTV"}</definedName>
    <definedName name="MCCO6" localSheetId="1" hidden="1">{#N/A,#N/A,FALSE,"CCTV"}</definedName>
    <definedName name="MCCO6" localSheetId="15" hidden="1">{#N/A,#N/A,FALSE,"CCTV"}</definedName>
    <definedName name="MCCO6" localSheetId="6" hidden="1">{#N/A,#N/A,FALSE,"CCTV"}</definedName>
    <definedName name="MCCO6" localSheetId="2" hidden="1">{#N/A,#N/A,FALSE,"CCTV"}</definedName>
    <definedName name="MCCO6" hidden="1">{#N/A,#N/A,FALSE,"CCTV"}</definedName>
    <definedName name="MCCO7" localSheetId="11" hidden="1">{#N/A,#N/A,FALSE,"CCTV"}</definedName>
    <definedName name="MCCO7" localSheetId="1" hidden="1">{#N/A,#N/A,FALSE,"CCTV"}</definedName>
    <definedName name="MCCO7" localSheetId="15" hidden="1">{#N/A,#N/A,FALSE,"CCTV"}</definedName>
    <definedName name="MCCO7" localSheetId="6" hidden="1">{#N/A,#N/A,FALSE,"CCTV"}</definedName>
    <definedName name="MCCO7" localSheetId="2" hidden="1">{#N/A,#N/A,FALSE,"CCTV"}</definedName>
    <definedName name="MCCO7" hidden="1">{#N/A,#N/A,FALSE,"CCTV"}</definedName>
    <definedName name="MCCO8" localSheetId="11" hidden="1">{#N/A,#N/A,FALSE,"CCTV"}</definedName>
    <definedName name="MCCO8" localSheetId="1" hidden="1">{#N/A,#N/A,FALSE,"CCTV"}</definedName>
    <definedName name="MCCO8" localSheetId="15" hidden="1">{#N/A,#N/A,FALSE,"CCTV"}</definedName>
    <definedName name="MCCO8" localSheetId="6" hidden="1">{#N/A,#N/A,FALSE,"CCTV"}</definedName>
    <definedName name="MCCO8" localSheetId="2" hidden="1">{#N/A,#N/A,FALSE,"CCTV"}</definedName>
    <definedName name="MCCO8" hidden="1">{#N/A,#N/A,FALSE,"CCTV"}</definedName>
    <definedName name="MCCO9" localSheetId="11" hidden="1">{#N/A,#N/A,FALSE,"CCTV"}</definedName>
    <definedName name="MCCO9" localSheetId="1" hidden="1">{#N/A,#N/A,FALSE,"CCTV"}</definedName>
    <definedName name="MCCO9" localSheetId="15" hidden="1">{#N/A,#N/A,FALSE,"CCTV"}</definedName>
    <definedName name="MCCO9" localSheetId="6" hidden="1">{#N/A,#N/A,FALSE,"CCTV"}</definedName>
    <definedName name="MCCO9" localSheetId="2" hidden="1">{#N/A,#N/A,FALSE,"CCTV"}</definedName>
    <definedName name="MCCO9" hidden="1">{#N/A,#N/A,FALSE,"CCTV"}</definedName>
    <definedName name="MCCOÙ" localSheetId="11" hidden="1">{#N/A,#N/A,FALSE,"CCTV"}</definedName>
    <definedName name="MCCOÙ" localSheetId="1" hidden="1">{#N/A,#N/A,FALSE,"CCTV"}</definedName>
    <definedName name="MCCOÙ" localSheetId="15" hidden="1">{#N/A,#N/A,FALSE,"CCTV"}</definedName>
    <definedName name="MCCOÙ" localSheetId="6" hidden="1">{#N/A,#N/A,FALSE,"CCTV"}</definedName>
    <definedName name="MCCOÙ" localSheetId="2" hidden="1">{#N/A,#N/A,FALSE,"CCTV"}</definedName>
    <definedName name="MCCOÙ" hidden="1">{#N/A,#N/A,FALSE,"CCTV"}</definedName>
    <definedName name="MGB" localSheetId="11" hidden="1">{#N/A,#N/A,FALSE,"特殊室（ＢＱ表）"}</definedName>
    <definedName name="MGB" localSheetId="1" hidden="1">{#N/A,#N/A,FALSE,"特殊室（ＢＱ表）"}</definedName>
    <definedName name="MGB" localSheetId="15" hidden="1">{#N/A,#N/A,FALSE,"特殊室（ＢＱ表）"}</definedName>
    <definedName name="MGB" localSheetId="2" hidden="1">{#N/A,#N/A,FALSE,"特殊室（ＢＱ表）"}</definedName>
    <definedName name="MGB" hidden="1">{#N/A,#N/A,FALSE,"特殊室（ＢＱ表）"}</definedName>
    <definedName name="MIN" localSheetId="11" hidden="1">{#N/A,#N/A,FALSE,"제목"}</definedName>
    <definedName name="MIN" localSheetId="1" hidden="1">{#N/A,#N/A,FALSE,"제목"}</definedName>
    <definedName name="MIN" localSheetId="15" hidden="1">{#N/A,#N/A,FALSE,"제목"}</definedName>
    <definedName name="MIN" localSheetId="2" hidden="1">{#N/A,#N/A,FALSE,"제목"}</definedName>
    <definedName name="MIN" hidden="1">{#N/A,#N/A,FALSE,"제목"}</definedName>
    <definedName name="miyu" localSheetId="11" hidden="1">{"'Sheet1'!$L$16"}</definedName>
    <definedName name="miyu" localSheetId="1" hidden="1">{"'Sheet1'!$L$16"}</definedName>
    <definedName name="miyu" localSheetId="15" hidden="1">{"'Sheet1'!$L$16"}</definedName>
    <definedName name="miyu" localSheetId="2" hidden="1">{"'Sheet1'!$L$16"}</definedName>
    <definedName name="miyu" hidden="1">{"'Sheet1'!$L$16"}</definedName>
    <definedName name="ML" localSheetId="11" hidden="1">{"'Firr(선)'!$AS$1:$AY$62","'Firr(사)'!$AS$1:$AY$62","'Firr(회)'!$AS$1:$AY$62","'Firr(선)'!$L$1:$V$62","'Firr(사)'!$L$1:$V$62","'Firr(회)'!$L$1:$V$62"}</definedName>
    <definedName name="ML" localSheetId="1" hidden="1">{"'Firr(선)'!$AS$1:$AY$62","'Firr(사)'!$AS$1:$AY$62","'Firr(회)'!$AS$1:$AY$62","'Firr(선)'!$L$1:$V$62","'Firr(사)'!$L$1:$V$62","'Firr(회)'!$L$1:$V$62"}</definedName>
    <definedName name="ML" localSheetId="15" hidden="1">{"'Firr(선)'!$AS$1:$AY$62","'Firr(사)'!$AS$1:$AY$62","'Firr(회)'!$AS$1:$AY$62","'Firr(선)'!$L$1:$V$62","'Firr(사)'!$L$1:$V$62","'Firr(회)'!$L$1:$V$62"}</definedName>
    <definedName name="ML" localSheetId="2" hidden="1">{"'Firr(선)'!$AS$1:$AY$62","'Firr(사)'!$AS$1:$AY$62","'Firr(회)'!$AS$1:$AY$62","'Firr(선)'!$L$1:$V$62","'Firr(사)'!$L$1:$V$62","'Firr(회)'!$L$1:$V$62"}</definedName>
    <definedName name="ML" hidden="1">{"'Firr(선)'!$AS$1:$AY$62","'Firr(사)'!$AS$1:$AY$62","'Firr(회)'!$AS$1:$AY$62","'Firr(선)'!$L$1:$V$62","'Firr(사)'!$L$1:$V$62","'Firr(회)'!$L$1:$V$62"}</definedName>
    <definedName name="MMKIU" localSheetId="11" hidden="1">{"'Sheet1'!$L$16"}</definedName>
    <definedName name="MMKIU" localSheetId="1" hidden="1">{"'Sheet1'!$L$16"}</definedName>
    <definedName name="MMKIU" localSheetId="15" hidden="1">{"'Sheet1'!$L$16"}</definedName>
    <definedName name="MMKIU" localSheetId="6" hidden="1">{"'Sheet1'!$L$16"}</definedName>
    <definedName name="MMKIU" localSheetId="2" hidden="1">{"'Sheet1'!$L$16"}</definedName>
    <definedName name="MMKIU" hidden="1">{"'Sheet1'!$L$16"}</definedName>
    <definedName name="ｍｍｍ" localSheetId="11" hidden="1">{"'Sheet1'!$L$16"}</definedName>
    <definedName name="ｍｍｍ" localSheetId="1" hidden="1">{"'Sheet1'!$L$16"}</definedName>
    <definedName name="ｍｍｍ" localSheetId="15" hidden="1">{"'Sheet1'!$L$16"}</definedName>
    <definedName name="ｍｍｍ" localSheetId="6" hidden="1">{"'Sheet1'!$L$16"}</definedName>
    <definedName name="ｍｍｍ" localSheetId="2" hidden="1">{"'Sheet1'!$L$16"}</definedName>
    <definedName name="ｍｍｍ" hidden="1">{"'Sheet1'!$L$16"}</definedName>
    <definedName name="ｍｍｍｍ" localSheetId="11" hidden="1">{"'Sheet1'!$L$16"}</definedName>
    <definedName name="ｍｍｍｍ" localSheetId="1" hidden="1">{"'Sheet1'!$L$16"}</definedName>
    <definedName name="ｍｍｍｍ" localSheetId="15" hidden="1">{"'Sheet1'!$L$16"}</definedName>
    <definedName name="ｍｍｍｍ" localSheetId="6" hidden="1">{"'Sheet1'!$L$16"}</definedName>
    <definedName name="ｍｍｍｍ" localSheetId="2" hidden="1">{"'Sheet1'!$L$16"}</definedName>
    <definedName name="ｍｍｍｍ" hidden="1">{"'Sheet1'!$L$16"}</definedName>
    <definedName name="MNB" localSheetId="11" hidden="1">{#N/A,#N/A,FALSE,"特殊室（ＢＱ表）"}</definedName>
    <definedName name="MNB" localSheetId="1" hidden="1">{#N/A,#N/A,FALSE,"特殊室（ＢＱ表）"}</definedName>
    <definedName name="MNB" localSheetId="15" hidden="1">{#N/A,#N/A,FALSE,"特殊室（ＢＱ表）"}</definedName>
    <definedName name="MNB" localSheetId="2" hidden="1">{#N/A,#N/A,FALSE,"特殊室（ＢＱ表）"}</definedName>
    <definedName name="MNB" hidden="1">{#N/A,#N/A,FALSE,"特殊室（ＢＱ表）"}</definedName>
    <definedName name="mngfs.oom" localSheetId="11" hidden="1">{#N/A,#N/A,FALSE,"Chi tiÆt"}</definedName>
    <definedName name="mngfs.oom" localSheetId="1" hidden="1">{#N/A,#N/A,FALSE,"Chi tiÆt"}</definedName>
    <definedName name="mngfs.oom" localSheetId="15" hidden="1">{#N/A,#N/A,FALSE,"Chi tiÆt"}</definedName>
    <definedName name="mngfs.oom" localSheetId="6" hidden="1">{#N/A,#N/A,FALSE,"Chi tiÆt"}</definedName>
    <definedName name="mngfs.oom" localSheetId="2" hidden="1">{#N/A,#N/A,FALSE,"Chi tiÆt"}</definedName>
    <definedName name="mngfs.oom" hidden="1">{#N/A,#N/A,FALSE,"Chi tiÆt"}</definedName>
    <definedName name="moc" localSheetId="11" hidden="1">{"'Sheet1'!$L$16"}</definedName>
    <definedName name="moc" localSheetId="1" hidden="1">{"'Sheet1'!$L$16"}</definedName>
    <definedName name="moc" localSheetId="15" hidden="1">{"'Sheet1'!$L$16"}</definedName>
    <definedName name="moc" localSheetId="2" hidden="1">{"'Sheet1'!$L$16"}</definedName>
    <definedName name="moc" hidden="1">{"'Sheet1'!$L$16"}</definedName>
    <definedName name="moi" localSheetId="11" hidden="1">{"'Sheet1'!$L$16"}</definedName>
    <definedName name="moi" localSheetId="1" hidden="1">{"'Sheet1'!$L$16"}</definedName>
    <definedName name="moi" localSheetId="15" hidden="1">{"'Sheet1'!$L$16"}</definedName>
    <definedName name="moi" localSheetId="2" hidden="1">{"'Sheet1'!$L$16"}</definedName>
    <definedName name="moi" hidden="1">{"'Sheet1'!$L$16"}</definedName>
    <definedName name="MONGCAUTHAPLAUDAI" localSheetId="11" hidden="1">{#N/A,#N/A,FALSE,"Chi tiÆt"}</definedName>
    <definedName name="MONGCAUTHAPLAUDAI" localSheetId="1" hidden="1">{#N/A,#N/A,FALSE,"Chi tiÆt"}</definedName>
    <definedName name="MONGCAUTHAPLAUDAI" localSheetId="15" hidden="1">{#N/A,#N/A,FALSE,"Chi tiÆt"}</definedName>
    <definedName name="MONGCAUTHAPLAUDAI" localSheetId="2" hidden="1">{#N/A,#N/A,FALSE,"Chi tiÆt"}</definedName>
    <definedName name="MONGCAUTHAPLAUDAI" hidden="1">{#N/A,#N/A,FALSE,"Chi tiÆt"}</definedName>
    <definedName name="MV" localSheetId="11" hidden="1">{#N/A,#N/A,FALSE,"Sheet1";#N/A,#N/A,FALSE,"Sheet3";#N/A,#N/A,FALSE,"Sheet5"}</definedName>
    <definedName name="MV" localSheetId="1" hidden="1">{#N/A,#N/A,FALSE,"Sheet1";#N/A,#N/A,FALSE,"Sheet3";#N/A,#N/A,FALSE,"Sheet5"}</definedName>
    <definedName name="MV" localSheetId="15" hidden="1">{#N/A,#N/A,FALSE,"Sheet1";#N/A,#N/A,FALSE,"Sheet3";#N/A,#N/A,FALSE,"Sheet5"}</definedName>
    <definedName name="MV" localSheetId="2" hidden="1">{#N/A,#N/A,FALSE,"Sheet1";#N/A,#N/A,FALSE,"Sheet3";#N/A,#N/A,FALSE,"Sheet5"}</definedName>
    <definedName name="MV" hidden="1">{#N/A,#N/A,FALSE,"Sheet1";#N/A,#N/A,FALSE,"Sheet3";#N/A,#N/A,FALSE,"Sheet5"}</definedName>
    <definedName name="mvac" localSheetId="11" hidden="1">{"'Sheet1'!$L$16"}</definedName>
    <definedName name="mvac" localSheetId="1" hidden="1">{"'Sheet1'!$L$16"}</definedName>
    <definedName name="mvac" localSheetId="15" hidden="1">{"'Sheet1'!$L$16"}</definedName>
    <definedName name="mvac" localSheetId="2" hidden="1">{"'Sheet1'!$L$16"}</definedName>
    <definedName name="mvac" hidden="1">{"'Sheet1'!$L$16"}</definedName>
    <definedName name="n" localSheetId="6" hidden="1">#REF!</definedName>
    <definedName name="n" localSheetId="7" hidden="1">#REF!</definedName>
    <definedName name="n" hidden="1">#REF!</definedName>
    <definedName name="nam" localSheetId="11" hidden="1">{"'Sheet1'!$L$16"}</definedName>
    <definedName name="nam" localSheetId="1" hidden="1">{"'Sheet1'!$L$16"}</definedName>
    <definedName name="nam" localSheetId="15" hidden="1">{"'Sheet1'!$L$16"}</definedName>
    <definedName name="nam" localSheetId="2" hidden="1">{"'Sheet1'!$L$16"}</definedName>
    <definedName name="nam" hidden="1">{"'Sheet1'!$L$16"}</definedName>
    <definedName name="NAME" localSheetId="11" hidden="1">{#N/A,#N/A,TRUE,"SUM";#N/A,#N/A,TRUE,"EE";#N/A,#N/A,TRUE,"AC";#N/A,#N/A,TRUE,"SN"}</definedName>
    <definedName name="NAME" localSheetId="1" hidden="1">{#N/A,#N/A,TRUE,"SUM";#N/A,#N/A,TRUE,"EE";#N/A,#N/A,TRUE,"AC";#N/A,#N/A,TRUE,"SN"}</definedName>
    <definedName name="NAME" localSheetId="15" hidden="1">{#N/A,#N/A,TRUE,"SUM";#N/A,#N/A,TRUE,"EE";#N/A,#N/A,TRUE,"AC";#N/A,#N/A,TRUE,"SN"}</definedName>
    <definedName name="NAME" localSheetId="6" hidden="1">{#N/A,#N/A,TRUE,"SUM";#N/A,#N/A,TRUE,"EE";#N/A,#N/A,TRUE,"AC";#N/A,#N/A,TRUE,"SN"}</definedName>
    <definedName name="NAME" localSheetId="2" hidden="1">{#N/A,#N/A,TRUE,"SUM";#N/A,#N/A,TRUE,"EE";#N/A,#N/A,TRUE,"AC";#N/A,#N/A,TRUE,"SN"}</definedName>
    <definedName name="NAME" hidden="1">{#N/A,#N/A,TRUE,"SUM";#N/A,#N/A,TRUE,"EE";#N/A,#N/A,TRUE,"AC";#N/A,#N/A,TRUE,"SN"}</definedName>
    <definedName name="name_gia" localSheetId="15" hidden="1">#REF!</definedName>
    <definedName name="name_gia" localSheetId="6" hidden="1">[32]Control!#REF!</definedName>
    <definedName name="name_gia" hidden="1">[32]Control!#REF!</definedName>
    <definedName name="name_one" localSheetId="15" hidden="1">#REF!</definedName>
    <definedName name="name_one" localSheetId="6" hidden="1">#REF!</definedName>
    <definedName name="name_one" hidden="1">#REF!</definedName>
    <definedName name="name_three" localSheetId="6" hidden="1">#REF!</definedName>
    <definedName name="name_three" hidden="1">#REF!</definedName>
    <definedName name="name_two" localSheetId="6" hidden="1">#REF!</definedName>
    <definedName name="name_two" hidden="1">#REF!</definedName>
    <definedName name="nb" localSheetId="7" hidden="1">#REF!</definedName>
    <definedName name="nb" hidden="1">#REF!</definedName>
    <definedName name="nbv" localSheetId="11" hidden="1">{"'Sheet1'!$L$16"}</definedName>
    <definedName name="nbv" localSheetId="1" hidden="1">{"'Sheet1'!$L$16"}</definedName>
    <definedName name="nbv" localSheetId="15" hidden="1">{"'Sheet1'!$L$16"}</definedName>
    <definedName name="nbv" localSheetId="2" hidden="1">{"'Sheet1'!$L$16"}</definedName>
    <definedName name="nbv" hidden="1">{"'Sheet1'!$L$16"}</definedName>
    <definedName name="Ne" localSheetId="11" hidden="1">{"'Sheet1'!$L$16"}</definedName>
    <definedName name="Ne" localSheetId="1" hidden="1">{"'Sheet1'!$L$16"}</definedName>
    <definedName name="Ne" localSheetId="15" hidden="1">{"'Sheet1'!$L$16"}</definedName>
    <definedName name="Ne" localSheetId="2" hidden="1">{"'Sheet1'!$L$16"}</definedName>
    <definedName name="Ne" hidden="1">{"'Sheet1'!$L$16"}</definedName>
    <definedName name="nego검토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r" localSheetId="11" hidden="1">{"'Sheet1'!$L$16"}</definedName>
    <definedName name="ner" localSheetId="1" hidden="1">{"'Sheet1'!$L$16"}</definedName>
    <definedName name="ner" localSheetId="15" hidden="1">{"'Sheet1'!$L$16"}</definedName>
    <definedName name="ner" localSheetId="2" hidden="1">{"'Sheet1'!$L$16"}</definedName>
    <definedName name="ner" hidden="1">{"'Sheet1'!$L$16"}</definedName>
    <definedName name="NEW" localSheetId="11" hidden="1">{#N/A,#N/A,FALSE,"Chi tiÆt"}</definedName>
    <definedName name="NEW" localSheetId="1" hidden="1">{#N/A,#N/A,FALSE,"Chi tiÆt"}</definedName>
    <definedName name="NEW" localSheetId="15" hidden="1">{#N/A,#N/A,FALSE,"Chi tiÆt"}</definedName>
    <definedName name="NEW" localSheetId="6" hidden="1">{#N/A,#N/A,FALSE,"Chi tiÆt"}</definedName>
    <definedName name="NEW" localSheetId="2" hidden="1">{#N/A,#N/A,FALSE,"Chi tiÆt"}</definedName>
    <definedName name="NEW" hidden="1">{#N/A,#N/A,FALSE,"Chi tiÆt"}</definedName>
    <definedName name="NEWNAME" localSheetId="11" hidden="1">{#N/A,#N/A,FALSE,"CCTV"}</definedName>
    <definedName name="NEWNAME" localSheetId="1" hidden="1">{#N/A,#N/A,FALSE,"CCTV"}</definedName>
    <definedName name="NEWNAME" localSheetId="15" hidden="1">{#N/A,#N/A,FALSE,"CCTV"}</definedName>
    <definedName name="NEWNAME" localSheetId="6" hidden="1">{#N/A,#N/A,FALSE,"CCTV"}</definedName>
    <definedName name="NEWNAME" localSheetId="2" hidden="1">{#N/A,#N/A,FALSE,"CCTV"}</definedName>
    <definedName name="NEWNAME" hidden="1">{#N/A,#N/A,FALSE,"CCTV"}</definedName>
    <definedName name="ngfhg" localSheetId="6" hidden="1">#REF!</definedName>
    <definedName name="ngfhg" hidden="1">#REF!</definedName>
    <definedName name="ngu" localSheetId="11" hidden="1">{"'Sheet1'!$L$16"}</definedName>
    <definedName name="ngu" localSheetId="1" hidden="1">{"'Sheet1'!$L$16"}</definedName>
    <definedName name="ngu" localSheetId="15" hidden="1">{"'Sheet1'!$L$16"}</definedName>
    <definedName name="ngu" localSheetId="2" hidden="1">{"'Sheet1'!$L$16"}</definedName>
    <definedName name="ngu" hidden="1">{"'Sheet1'!$L$16"}</definedName>
    <definedName name="NguyenDiep" localSheetId="11" hidden="1">{"'Sheet1'!$L$16"}</definedName>
    <definedName name="NguyenDiep" localSheetId="1" hidden="1">{"'Sheet1'!$L$16"}</definedName>
    <definedName name="NguyenDiep" localSheetId="15" hidden="1">{"'Sheet1'!$L$16"}</definedName>
    <definedName name="NguyenDiep" localSheetId="2" hidden="1">{"'Sheet1'!$L$16"}</definedName>
    <definedName name="NguyenDiep" hidden="1">{"'Sheet1'!$L$16"}</definedName>
    <definedName name="nguyennha" localSheetId="11" hidden="1">{"'Sheet1'!$L$16"}</definedName>
    <definedName name="nguyennha" localSheetId="1" hidden="1">{"'Sheet1'!$L$16"}</definedName>
    <definedName name="nguyennha" localSheetId="15" hidden="1">{"'Sheet1'!$L$16"}</definedName>
    <definedName name="nguyennha" localSheetId="2" hidden="1">{"'Sheet1'!$L$16"}</definedName>
    <definedName name="nguyennha" hidden="1">{"'Sheet1'!$L$16"}</definedName>
    <definedName name="nha" localSheetId="11" hidden="1">{#N/A,#N/A,FALSE,"Chi tiÆt"}</definedName>
    <definedName name="nha" localSheetId="1" hidden="1">{#N/A,#N/A,FALSE,"Chi tiÆt"}</definedName>
    <definedName name="nha" localSheetId="15" hidden="1">{#N/A,#N/A,FALSE,"Chi tiÆt"}</definedName>
    <definedName name="nha" localSheetId="2" hidden="1">{#N/A,#N/A,FALSE,"Chi tiÆt"}</definedName>
    <definedName name="nha" hidden="1">{#N/A,#N/A,FALSE,"Chi tiÆt"}</definedName>
    <definedName name="NHAP5P" localSheetId="11" hidden="1">{"'Sheet1'!$L$16"}</definedName>
    <definedName name="NHAP5P" localSheetId="1" hidden="1">{"'Sheet1'!$L$16"}</definedName>
    <definedName name="NHAP5P" localSheetId="15" hidden="1">{"'Sheet1'!$L$16"}</definedName>
    <definedName name="NHAP5P" localSheetId="2" hidden="1">{"'Sheet1'!$L$16"}</definedName>
    <definedName name="NHAP5P" hidden="1">{"'Sheet1'!$L$16"}</definedName>
    <definedName name="nharac" localSheetId="11" hidden="1">{#N/A,#N/A,FALSE,"Chi tiÆt"}</definedName>
    <definedName name="nharac" localSheetId="1" hidden="1">{#N/A,#N/A,FALSE,"Chi tiÆt"}</definedName>
    <definedName name="nharac" localSheetId="15" hidden="1">{#N/A,#N/A,FALSE,"Chi tiÆt"}</definedName>
    <definedName name="nharac" localSheetId="6" hidden="1">{#N/A,#N/A,FALSE,"Chi tiÆt"}</definedName>
    <definedName name="nharac" localSheetId="2" hidden="1">{#N/A,#N/A,FALSE,"Chi tiÆt"}</definedName>
    <definedName name="nharac" hidden="1">{#N/A,#N/A,FALSE,"Chi tiÆt"}</definedName>
    <definedName name="Nhiem" localSheetId="11" hidden="1">{"'Sheet1'!$L$16"}</definedName>
    <definedName name="Nhiem" localSheetId="1" hidden="1">{"'Sheet1'!$L$16"}</definedName>
    <definedName name="Nhiem" localSheetId="15" hidden="1">{"'Sheet1'!$L$16"}</definedName>
    <definedName name="Nhiem" localSheetId="2" hidden="1">{"'Sheet1'!$L$16"}</definedName>
    <definedName name="Nhiem" hidden="1">{"'Sheet1'!$L$16"}</definedName>
    <definedName name="nhjyeru" localSheetId="11" hidden="1">{"'Sheet1'!$L$16"}</definedName>
    <definedName name="nhjyeru" localSheetId="1" hidden="1">{"'Sheet1'!$L$16"}</definedName>
    <definedName name="nhjyeru" localSheetId="15" hidden="1">{"'Sheet1'!$L$16"}</definedName>
    <definedName name="nhjyeru" localSheetId="2" hidden="1">{"'Sheet1'!$L$16"}</definedName>
    <definedName name="nhjyeru" hidden="1">{"'Sheet1'!$L$16"}</definedName>
    <definedName name="ninh" localSheetId="11" hidden="1">{"'Sheet1'!$L$16"}</definedName>
    <definedName name="ninh" localSheetId="1" hidden="1">{"'Sheet1'!$L$16"}</definedName>
    <definedName name="ninh" localSheetId="15" hidden="1">{"'Sheet1'!$L$16"}</definedName>
    <definedName name="ninh" localSheetId="2" hidden="1">{"'Sheet1'!$L$16"}</definedName>
    <definedName name="ninh" hidden="1">{"'Sheet1'!$L$16"}</definedName>
    <definedName name="nm" localSheetId="6" hidden="1">#REF!</definedName>
    <definedName name="nm" hidden="1">#REF!</definedName>
    <definedName name="nmhgnjm" localSheetId="6" hidden="1">#REF!</definedName>
    <definedName name="nmhgnjm" hidden="1">#REF!</definedName>
    <definedName name="No.10" localSheetId="11" hidden="1">{"'Sheet1'!$L$16"}</definedName>
    <definedName name="No.10" localSheetId="1" hidden="1">{"'Sheet1'!$L$16"}</definedName>
    <definedName name="No.10" localSheetId="15" hidden="1">{"'Sheet1'!$L$16"}</definedName>
    <definedName name="No.10" localSheetId="2" hidden="1">{"'Sheet1'!$L$16"}</definedName>
    <definedName name="No.10" hidden="1">{"'Sheet1'!$L$16"}</definedName>
    <definedName name="No.9" localSheetId="11" hidden="1">{"'Sheet1'!$L$16"}</definedName>
    <definedName name="No.9" localSheetId="1" hidden="1">{"'Sheet1'!$L$16"}</definedName>
    <definedName name="No.9" localSheetId="15" hidden="1">{"'Sheet1'!$L$16"}</definedName>
    <definedName name="No.9" localSheetId="2" hidden="1">{"'Sheet1'!$L$16"}</definedName>
    <definedName name="No.9" hidden="1">{"'Sheet1'!$L$16"}</definedName>
    <definedName name="NONAME" localSheetId="11" hidden="1">{"'Sheet1'!$L$16"}</definedName>
    <definedName name="NONAME" localSheetId="1" hidden="1">{"'Sheet1'!$L$16"}</definedName>
    <definedName name="NONAME" localSheetId="15" hidden="1">{"'Sheet1'!$L$16"}</definedName>
    <definedName name="NONAME" localSheetId="2" hidden="1">{"'Sheet1'!$L$16"}</definedName>
    <definedName name="NONAME" hidden="1">{"'Sheet1'!$L$16"}</definedName>
    <definedName name="nttn" localSheetId="11" hidden="1">{"'Sheet1'!$L$16"}</definedName>
    <definedName name="nttn" localSheetId="1" hidden="1">{"'Sheet1'!$L$16"}</definedName>
    <definedName name="nttn" localSheetId="15" hidden="1">{"'Sheet1'!$L$16"}</definedName>
    <definedName name="nttn" localSheetId="2" hidden="1">{"'Sheet1'!$L$16"}</definedName>
    <definedName name="nttn" hidden="1">{"'Sheet1'!$L$16"}</definedName>
    <definedName name="ntwrt" localSheetId="6" hidden="1">#REF!</definedName>
    <definedName name="ntwrt" hidden="1">#REF!</definedName>
    <definedName name="NUOC" localSheetId="11" hidden="1">{"'Sheet1'!$L$16"}</definedName>
    <definedName name="NUOC" localSheetId="1" hidden="1">{"'Sheet1'!$L$16"}</definedName>
    <definedName name="NUOC" localSheetId="15" hidden="1">{"'Sheet1'!$L$16"}</definedName>
    <definedName name="NUOC" localSheetId="6" hidden="1">{"'Sheet1'!$L$16"}</definedName>
    <definedName name="NUOC" localSheetId="2" hidden="1">{"'Sheet1'!$L$16"}</definedName>
    <definedName name="NUOC" hidden="1">{"'Sheet1'!$L$16"}</definedName>
    <definedName name="nuoc2" localSheetId="11" hidden="1">{"'Sheet1'!$L$16"}</definedName>
    <definedName name="nuoc2" localSheetId="1" hidden="1">{"'Sheet1'!$L$16"}</definedName>
    <definedName name="nuoc2" localSheetId="15" hidden="1">{"'Sheet1'!$L$16"}</definedName>
    <definedName name="nuoc2" localSheetId="2" hidden="1">{"'Sheet1'!$L$16"}</definedName>
    <definedName name="nuoc2" hidden="1">{"'Sheet1'!$L$16"}</definedName>
    <definedName name="NUOCHKHOAN" localSheetId="11" hidden="1">{"'Sheet1'!$L$16"}</definedName>
    <definedName name="NUOCHKHOAN" localSheetId="1" hidden="1">{"'Sheet1'!$L$16"}</definedName>
    <definedName name="NUOCHKHOAN" localSheetId="15" hidden="1">{"'Sheet1'!$L$16"}</definedName>
    <definedName name="NUOCHKHOAN" localSheetId="2" hidden="1">{"'Sheet1'!$L$16"}</definedName>
    <definedName name="NUOCHKHOAN" hidden="1">{"'Sheet1'!$L$16"}</definedName>
    <definedName name="NUOCHKHOANMOI" localSheetId="11" hidden="1">{"'Sheet1'!$L$16"}</definedName>
    <definedName name="NUOCHKHOANMOI" localSheetId="1" hidden="1">{"'Sheet1'!$L$16"}</definedName>
    <definedName name="NUOCHKHOANMOI" localSheetId="15" hidden="1">{"'Sheet1'!$L$16"}</definedName>
    <definedName name="NUOCHKHOANMOI" localSheetId="2" hidden="1">{"'Sheet1'!$L$16"}</definedName>
    <definedName name="NUOCHKHOANMOI" hidden="1">{"'Sheet1'!$L$16"}</definedName>
    <definedName name="nuoùc" localSheetId="11" hidden="1">{"'Sheet1'!$L$16"}</definedName>
    <definedName name="nuoùc" localSheetId="1" hidden="1">{"'Sheet1'!$L$16"}</definedName>
    <definedName name="nuoùc" localSheetId="15" hidden="1">{"'Sheet1'!$L$16"}</definedName>
    <definedName name="nuoùc" localSheetId="2" hidden="1">{"'Sheet1'!$L$16"}</definedName>
    <definedName name="nuoùc" hidden="1">{"'Sheet1'!$L$16"}</definedName>
    <definedName name="nvbnvbn" localSheetId="7" hidden="1">#REF!</definedName>
    <definedName name="nvbnvbn" hidden="1">#REF!</definedName>
    <definedName name="nvnvbn" localSheetId="7" hidden="1">#REF!</definedName>
    <definedName name="nvnvbn" hidden="1">#REF!</definedName>
    <definedName name="ny" localSheetId="11" hidden="1">{"'Sheet1'!$L$16"}</definedName>
    <definedName name="ny" localSheetId="1" hidden="1">{"'Sheet1'!$L$16"}</definedName>
    <definedName name="ny" localSheetId="15" hidden="1">{"'Sheet1'!$L$16"}</definedName>
    <definedName name="ny" localSheetId="2" hidden="1">{"'Sheet1'!$L$16"}</definedName>
    <definedName name="ny" hidden="1">{"'Sheet1'!$L$16"}</definedName>
    <definedName name="oa" localSheetId="6" hidden="1">#REF!</definedName>
    <definedName name="oa" hidden="1">#REF!</definedName>
    <definedName name="õadfgdfgdf" localSheetId="11" hidden="1">{"'Sheet1'!$L$16"}</definedName>
    <definedName name="õadfgdfgdf" localSheetId="1" hidden="1">{"'Sheet1'!$L$16"}</definedName>
    <definedName name="õadfgdfgdf" localSheetId="15" hidden="1">{"'Sheet1'!$L$16"}</definedName>
    <definedName name="õadfgdfgdf" localSheetId="2" hidden="1">{"'Sheet1'!$L$16"}</definedName>
    <definedName name="õadfgdfgdf" hidden="1">{"'Sheet1'!$L$16"}</definedName>
    <definedName name="oanh" localSheetId="11" hidden="1">{"'Sheet1'!$L$16"}</definedName>
    <definedName name="oanh" localSheetId="1" hidden="1">{"'Sheet1'!$L$16"}</definedName>
    <definedName name="oanh" localSheetId="15" hidden="1">{"'Sheet1'!$L$16"}</definedName>
    <definedName name="oanh" localSheetId="2" hidden="1">{"'Sheet1'!$L$16"}</definedName>
    <definedName name="oanh" hidden="1">{"'Sheet1'!$L$16"}</definedName>
    <definedName name="OC" localSheetId="11" hidden="1">{"'Sheet1'!$L$16"}</definedName>
    <definedName name="OC" localSheetId="1" hidden="1">{"'Sheet1'!$L$16"}</definedName>
    <definedName name="OC" localSheetId="15" hidden="1">{"'Sheet1'!$L$16"}</definedName>
    <definedName name="OC" localSheetId="6" hidden="1">{"'Sheet1'!$L$16"}</definedName>
    <definedName name="OC" localSheetId="2" hidden="1">{"'Sheet1'!$L$16"}</definedName>
    <definedName name="OC" hidden="1">{"'Sheet1'!$L$16"}</definedName>
    <definedName name="ocf" localSheetId="6" hidden="1">#REF!</definedName>
    <definedName name="ocf" hidden="1">#REF!</definedName>
    <definedName name="ôclsaclnmc" localSheetId="11" hidden="1">{"'Sheet1'!$L$16"}</definedName>
    <definedName name="ôclsaclnmc" localSheetId="1" hidden="1">{"'Sheet1'!$L$16"}</definedName>
    <definedName name="ôclsaclnmc" localSheetId="15" hidden="1">{"'Sheet1'!$L$16"}</definedName>
    <definedName name="ôclsaclnmc" localSheetId="2" hidden="1">{"'Sheet1'!$L$16"}</definedName>
    <definedName name="ôclsaclnmc" hidden="1">{"'Sheet1'!$L$16"}</definedName>
    <definedName name="ODH" localSheetId="6" hidden="1">#REF!</definedName>
    <definedName name="ODH" hidden="1">#REF!</definedName>
    <definedName name="office" localSheetId="11" hidden="1">{"'Sheet1'!$L$16"}</definedName>
    <definedName name="office" localSheetId="1" hidden="1">{"'Sheet1'!$L$16"}</definedName>
    <definedName name="office" localSheetId="15" hidden="1">{"'Sheet1'!$L$16"}</definedName>
    <definedName name="office" localSheetId="2" hidden="1">{"'Sheet1'!$L$16"}</definedName>
    <definedName name="office" hidden="1">{"'Sheet1'!$L$16"}</definedName>
    <definedName name="OIJYED" localSheetId="11" hidden="1">{"'Sheet1'!$L$16"}</definedName>
    <definedName name="OIJYED" localSheetId="1" hidden="1">{"'Sheet1'!$L$16"}</definedName>
    <definedName name="OIJYED" localSheetId="15" hidden="1">{"'Sheet1'!$L$16"}</definedName>
    <definedName name="OIJYED" localSheetId="2" hidden="1">{"'Sheet1'!$L$16"}</definedName>
    <definedName name="OIJYED" hidden="1">{"'Sheet1'!$L$16"}</definedName>
    <definedName name="OIL" localSheetId="11" hidden="1">{"'용역비'!$A$4:$C$8"}</definedName>
    <definedName name="OIL" localSheetId="1" hidden="1">{"'용역비'!$A$4:$C$8"}</definedName>
    <definedName name="OIL" localSheetId="15" hidden="1">{"'용역비'!$A$4:$C$8"}</definedName>
    <definedName name="OIL" localSheetId="2" hidden="1">{"'용역비'!$A$4:$C$8"}</definedName>
    <definedName name="OIL" hidden="1">{"'용역비'!$A$4:$C$8"}</definedName>
    <definedName name="oiuy" localSheetId="11" hidden="1">{#N/A,#N/A,FALSE,"Chi tiÆt"}</definedName>
    <definedName name="oiuy" localSheetId="1" hidden="1">{#N/A,#N/A,FALSE,"Chi tiÆt"}</definedName>
    <definedName name="oiuy" localSheetId="15" hidden="1">{#N/A,#N/A,FALSE,"Chi tiÆt"}</definedName>
    <definedName name="oiuy" localSheetId="2" hidden="1">{#N/A,#N/A,FALSE,"Chi tiÆt"}</definedName>
    <definedName name="oiuy" hidden="1">{#N/A,#N/A,FALSE,"Chi tiÆt"}</definedName>
    <definedName name="olk" localSheetId="11" hidden="1">{#N/A,#N/A,FALSE,"特殊室（ＢＱ表）"}</definedName>
    <definedName name="olk" localSheetId="1" hidden="1">{#N/A,#N/A,FALSE,"特殊室（ＢＱ表）"}</definedName>
    <definedName name="olk" localSheetId="15" hidden="1">{#N/A,#N/A,FALSE,"特殊室（ＢＱ表）"}</definedName>
    <definedName name="olk" localSheetId="2" hidden="1">{#N/A,#N/A,FALSE,"特殊室（ＢＱ表）"}</definedName>
    <definedName name="olk" hidden="1">{#N/A,#N/A,FALSE,"特殊室（ＢＱ表）"}</definedName>
    <definedName name="ong" localSheetId="6" hidden="1">#REF!</definedName>
    <definedName name="ong" hidden="1">#REF!</definedName>
    <definedName name="opiuy" localSheetId="11" hidden="1">{"'Sheet1'!$L$16"}</definedName>
    <definedName name="opiuy" localSheetId="1" hidden="1">{"'Sheet1'!$L$16"}</definedName>
    <definedName name="opiuy" localSheetId="15" hidden="1">{"'Sheet1'!$L$16"}</definedName>
    <definedName name="opiuy" localSheetId="2" hidden="1">{"'Sheet1'!$L$16"}</definedName>
    <definedName name="opiuy" hidden="1">{"'Sheet1'!$L$16"}</definedName>
    <definedName name="Option" localSheetId="11" hidden="1">{"'Sheet1'!$L$16"}</definedName>
    <definedName name="Option" localSheetId="1" hidden="1">{"'Sheet1'!$L$16"}</definedName>
    <definedName name="Option" localSheetId="15" hidden="1">{"'Sheet1'!$L$16"}</definedName>
    <definedName name="Option" localSheetId="2" hidden="1">{"'Sheet1'!$L$16"}</definedName>
    <definedName name="Option" hidden="1">{"'Sheet1'!$L$16"}</definedName>
    <definedName name="order2" hidden="1">0</definedName>
    <definedName name="OrderTable" localSheetId="6" hidden="1">#REF!</definedName>
    <definedName name="OrderTable" hidden="1">#REF!</definedName>
    <definedName name="oudom" localSheetId="11" hidden="1">{"'Sheet1'!$L$16"}</definedName>
    <definedName name="oudom" localSheetId="1" hidden="1">{"'Sheet1'!$L$16"}</definedName>
    <definedName name="oudom" localSheetId="15" hidden="1">{"'Sheet1'!$L$16"}</definedName>
    <definedName name="oudom" localSheetId="2" hidden="1">{"'Sheet1'!$L$16"}</definedName>
    <definedName name="oudom" hidden="1">{"'Sheet1'!$L$16"}</definedName>
    <definedName name="OUT" localSheetId="11" hidden="1">{#N/A,#N/A,FALSE,"Chi tiÆt"}</definedName>
    <definedName name="OUT" localSheetId="1" hidden="1">{#N/A,#N/A,FALSE,"Chi tiÆt"}</definedName>
    <definedName name="OUT" localSheetId="15" hidden="1">{#N/A,#N/A,FALSE,"Chi tiÆt"}</definedName>
    <definedName name="OUT" localSheetId="2" hidden="1">{#N/A,#N/A,FALSE,"Chi tiÆt"}</definedName>
    <definedName name="OUT" hidden="1">{#N/A,#N/A,FALSE,"Chi tiÆt"}</definedName>
    <definedName name="ÕytÐy" localSheetId="11" hidden="1">{"'Sheet1'!$L$16"}</definedName>
    <definedName name="ÕytÐy" localSheetId="1" hidden="1">{"'Sheet1'!$L$16"}</definedName>
    <definedName name="ÕytÐy" localSheetId="15" hidden="1">{"'Sheet1'!$L$16"}</definedName>
    <definedName name="ÕytÐy" localSheetId="2" hidden="1">{"'Sheet1'!$L$16"}</definedName>
    <definedName name="ÕytÐy" hidden="1">{"'Sheet1'!$L$16"}</definedName>
    <definedName name="PAIII_" localSheetId="11" hidden="1">{"'Sheet1'!$L$16"}</definedName>
    <definedName name="PAIII_" localSheetId="1" hidden="1">{"'Sheet1'!$L$16"}</definedName>
    <definedName name="PAIII_" localSheetId="15" hidden="1">{"'Sheet1'!$L$16"}</definedName>
    <definedName name="PAIII_" localSheetId="6" hidden="1">{"'Sheet1'!$L$16"}</definedName>
    <definedName name="PAIII_" localSheetId="2" hidden="1">{"'Sheet1'!$L$16"}</definedName>
    <definedName name="PAIII_" hidden="1">{"'Sheet1'!$L$16"}</definedName>
    <definedName name="PAK" localSheetId="11" hidden="1">{#N/A,#N/A,FALSE,"제목"}</definedName>
    <definedName name="PAK" localSheetId="1" hidden="1">{#N/A,#N/A,FALSE,"제목"}</definedName>
    <definedName name="PAK" localSheetId="15" hidden="1">{#N/A,#N/A,FALSE,"제목"}</definedName>
    <definedName name="PAK" localSheetId="2" hidden="1">{#N/A,#N/A,FALSE,"제목"}</definedName>
    <definedName name="PAK" hidden="1">{#N/A,#N/A,FALSE,"제목"}</definedName>
    <definedName name="Panel" localSheetId="11" hidden="1">{#N/A,#N/A,TRUE,"SUM";#N/A,#N/A,TRUE,"EE";#N/A,#N/A,TRUE,"AC";#N/A,#N/A,TRUE,"SN"}</definedName>
    <definedName name="Panel" localSheetId="1" hidden="1">{#N/A,#N/A,TRUE,"SUM";#N/A,#N/A,TRUE,"EE";#N/A,#N/A,TRUE,"AC";#N/A,#N/A,TRUE,"SN"}</definedName>
    <definedName name="Panel" localSheetId="15" hidden="1">{#N/A,#N/A,TRUE,"SUM";#N/A,#N/A,TRUE,"EE";#N/A,#N/A,TRUE,"AC";#N/A,#N/A,TRUE,"SN"}</definedName>
    <definedName name="Panel" localSheetId="6" hidden="1">{#N/A,#N/A,TRUE,"SUM";#N/A,#N/A,TRUE,"EE";#N/A,#N/A,TRUE,"AC";#N/A,#N/A,TRUE,"SN"}</definedName>
    <definedName name="Panel" localSheetId="2" hidden="1">{#N/A,#N/A,TRUE,"SUM";#N/A,#N/A,TRUE,"EE";#N/A,#N/A,TRUE,"AC";#N/A,#N/A,TRUE,"SN"}</definedName>
    <definedName name="Panel" hidden="1">{#N/A,#N/A,TRUE,"SUM";#N/A,#N/A,TRUE,"EE";#N/A,#N/A,TRUE,"AC";#N/A,#N/A,TRUE,"SN"}</definedName>
    <definedName name="park" localSheetId="11" hidden="1">{#N/A,#N/A,FALSE,"제목"}</definedName>
    <definedName name="park" localSheetId="1" hidden="1">{#N/A,#N/A,FALSE,"제목"}</definedName>
    <definedName name="park" localSheetId="15" hidden="1">{#N/A,#N/A,FALSE,"제목"}</definedName>
    <definedName name="park" localSheetId="2" hidden="1">{#N/A,#N/A,FALSE,"제목"}</definedName>
    <definedName name="park" hidden="1">{#N/A,#N/A,FALSE,"제목"}</definedName>
    <definedName name="PARKIN" localSheetId="11" hidden="1">{#N/A,#N/A,FALSE,"제목"}</definedName>
    <definedName name="PARKIN" localSheetId="1" hidden="1">{#N/A,#N/A,FALSE,"제목"}</definedName>
    <definedName name="PARKIN" localSheetId="15" hidden="1">{#N/A,#N/A,FALSE,"제목"}</definedName>
    <definedName name="PARKIN" localSheetId="2" hidden="1">{#N/A,#N/A,FALSE,"제목"}</definedName>
    <definedName name="PARKIN" hidden="1">{#N/A,#N/A,FALSE,"제목"}</definedName>
    <definedName name="PC" localSheetId="11" hidden="1">{"'Sheet1'!$L$16"}</definedName>
    <definedName name="PC" localSheetId="1" hidden="1">{"'Sheet1'!$L$16"}</definedName>
    <definedName name="PC" localSheetId="15" hidden="1">{"'Sheet1'!$L$16"}</definedName>
    <definedName name="PC" localSheetId="2" hidden="1">{"'Sheet1'!$L$16"}</definedName>
    <definedName name="PC" hidden="1">{"'Sheet1'!$L$16"}</definedName>
    <definedName name="pẻgtmaegnahr" localSheetId="11" hidden="1">{"'Sheet1'!$L$16"}</definedName>
    <definedName name="pẻgtmaegnahr" localSheetId="1" hidden="1">{"'Sheet1'!$L$16"}</definedName>
    <definedName name="pẻgtmaegnahr" localSheetId="15" hidden="1">{"'Sheet1'!$L$16"}</definedName>
    <definedName name="pẻgtmaegnahr" localSheetId="2" hidden="1">{"'Sheet1'!$L$16"}</definedName>
    <definedName name="pẻgtmaegnahr" hidden="1">{"'Sheet1'!$L$16"}</definedName>
    <definedName name="ph" localSheetId="11" hidden="1">{"'Sheet1'!$L$16"}</definedName>
    <definedName name="ph" localSheetId="1" hidden="1">{"'Sheet1'!$L$16"}</definedName>
    <definedName name="ph" localSheetId="15" hidden="1">{"'Sheet1'!$L$16"}</definedName>
    <definedName name="ph" localSheetId="2" hidden="1">{"'Sheet1'!$L$16"}</definedName>
    <definedName name="ph" hidden="1">{"'Sheet1'!$L$16"}</definedName>
    <definedName name="phai" localSheetId="11" hidden="1">{"'Sheet1'!$L$16"}</definedName>
    <definedName name="phai" localSheetId="1" hidden="1">{"'Sheet1'!$L$16"}</definedName>
    <definedName name="phai" localSheetId="15" hidden="1">{"'Sheet1'!$L$16"}</definedName>
    <definedName name="phai" localSheetId="2" hidden="1">{"'Sheet1'!$L$16"}</definedName>
    <definedName name="phai" hidden="1">{"'Sheet1'!$L$16"}</definedName>
    <definedName name="phantich3" localSheetId="11" hidden="1">{"'Sheet1'!$L$16"}</definedName>
    <definedName name="phantich3" localSheetId="1" hidden="1">{"'Sheet1'!$L$16"}</definedName>
    <definedName name="phantich3" localSheetId="15" hidden="1">{"'Sheet1'!$L$16"}</definedName>
    <definedName name="phantich3" localSheetId="2" hidden="1">{"'Sheet1'!$L$16"}</definedName>
    <definedName name="phantich3" hidden="1">{"'Sheet1'!$L$16"}</definedName>
    <definedName name="phong" localSheetId="11" hidden="1">{"'Sheet1'!$L$16"}</definedName>
    <definedName name="phong" localSheetId="1" hidden="1">{"'Sheet1'!$L$16"}</definedName>
    <definedName name="phong" localSheetId="15" hidden="1">{"'Sheet1'!$L$16"}</definedName>
    <definedName name="phong" localSheetId="2" hidden="1">{"'Sheet1'!$L$16"}</definedName>
    <definedName name="phong" hidden="1">{"'Sheet1'!$L$16"}</definedName>
    <definedName name="PHOTO" localSheetId="15" hidden="1">#REF!</definedName>
    <definedName name="PHOTO" localSheetId="6" hidden="1">[45]FAB별!#REF!</definedName>
    <definedName name="PHOTO" hidden="1">[45]FAB별!#REF!</definedName>
    <definedName name="phu" localSheetId="11" hidden="1">{"'Sheet1'!$L$16"}</definedName>
    <definedName name="phu" localSheetId="1" hidden="1">{"'Sheet1'!$L$16"}</definedName>
    <definedName name="phu" localSheetId="15" hidden="1">{"'Sheet1'!$L$16"}</definedName>
    <definedName name="phu" localSheetId="2" hidden="1">{"'Sheet1'!$L$16"}</definedName>
    <definedName name="phu" hidden="1">{"'Sheet1'!$L$16"}</definedName>
    <definedName name="phuong" localSheetId="11" hidden="1">{"'Sheet1'!$L$16"}</definedName>
    <definedName name="phuong" localSheetId="1" hidden="1">{"'Sheet1'!$L$16"}</definedName>
    <definedName name="phuong" localSheetId="15" hidden="1">{"'Sheet1'!$L$16"}</definedName>
    <definedName name="phuong" localSheetId="2" hidden="1">{"'Sheet1'!$L$16"}</definedName>
    <definedName name="phuong" hidden="1">{"'Sheet1'!$L$16"}</definedName>
    <definedName name="pig" localSheetId="11" hidden="1">{#N/A,#N/A,FALSE,"제목"}</definedName>
    <definedName name="pig" localSheetId="1" hidden="1">{#N/A,#N/A,FALSE,"제목"}</definedName>
    <definedName name="pig" localSheetId="15" hidden="1">{#N/A,#N/A,FALSE,"제목"}</definedName>
    <definedName name="pig" localSheetId="2" hidden="1">{#N/A,#N/A,FALSE,"제목"}</definedName>
    <definedName name="pig" hidden="1">{#N/A,#N/A,FALSE,"제목"}</definedName>
    <definedName name="Pipe" localSheetId="11" hidden="1">{#N/A,#N/A,FALSE,"CCTV"}</definedName>
    <definedName name="Pipe" localSheetId="1" hidden="1">{#N/A,#N/A,FALSE,"CCTV"}</definedName>
    <definedName name="Pipe" localSheetId="15" hidden="1">{#N/A,#N/A,FALSE,"CCTV"}</definedName>
    <definedName name="Pipe" localSheetId="6" hidden="1">{#N/A,#N/A,FALSE,"CCTV"}</definedName>
    <definedName name="Pipe" localSheetId="2" hidden="1">{#N/A,#N/A,FALSE,"CCTV"}</definedName>
    <definedName name="Pipe" hidden="1">{#N/A,#N/A,FALSE,"CCTV"}</definedName>
    <definedName name="PL" localSheetId="11" hidden="1">{"'Sheet1'!$L$16"}</definedName>
    <definedName name="PL" localSheetId="1" hidden="1">{"'Sheet1'!$L$16"}</definedName>
    <definedName name="PL" localSheetId="15" hidden="1">{"'Sheet1'!$L$16"}</definedName>
    <definedName name="PL" localSheetId="2" hidden="1">{"'Sheet1'!$L$16"}</definedName>
    <definedName name="PL" hidden="1">{"'Sheet1'!$L$16"}</definedName>
    <definedName name="plkl" localSheetId="11" hidden="1">{"'Sheet1'!$L$16"}</definedName>
    <definedName name="plkl" localSheetId="1" hidden="1">{"'Sheet1'!$L$16"}</definedName>
    <definedName name="plkl" localSheetId="15" hidden="1">{"'Sheet1'!$L$16"}</definedName>
    <definedName name="plkl" localSheetId="2" hidden="1">{"'Sheet1'!$L$16"}</definedName>
    <definedName name="plkl" hidden="1">{"'Sheet1'!$L$16"}</definedName>
    <definedName name="PlucBcaoTD" localSheetId="11" hidden="1">{"'Sheet1'!$L$16"}</definedName>
    <definedName name="PlucBcaoTD" localSheetId="1" hidden="1">{"'Sheet1'!$L$16"}</definedName>
    <definedName name="PlucBcaoTD" localSheetId="15" hidden="1">{"'Sheet1'!$L$16"}</definedName>
    <definedName name="PlucBcaoTD" localSheetId="2" hidden="1">{"'Sheet1'!$L$16"}</definedName>
    <definedName name="PlucBcaoTD" hidden="1">{"'Sheet1'!$L$16"}</definedName>
    <definedName name="PMS" localSheetId="11" hidden="1">{"'Sheet1'!$L$16"}</definedName>
    <definedName name="PMS" localSheetId="1" hidden="1">{"'Sheet1'!$L$16"}</definedName>
    <definedName name="PMS" localSheetId="15" hidden="1">{"'Sheet1'!$L$16"}</definedName>
    <definedName name="PMS" localSheetId="6" hidden="1">{"'Sheet1'!$L$16"}</definedName>
    <definedName name="PMS" localSheetId="2" hidden="1">{"'Sheet1'!$L$16"}</definedName>
    <definedName name="PMS" hidden="1">{"'Sheet1'!$L$16"}</definedName>
    <definedName name="po" localSheetId="11" hidden="1">{#N/A,#N/A,FALSE,"CCTV"}</definedName>
    <definedName name="po" localSheetId="1" hidden="1">{#N/A,#N/A,FALSE,"CCTV"}</definedName>
    <definedName name="po" localSheetId="15" hidden="1">{#N/A,#N/A,FALSE,"CCTV"}</definedName>
    <definedName name="po" localSheetId="2" hidden="1">{#N/A,#N/A,FALSE,"CCTV"}</definedName>
    <definedName name="po" hidden="1">{#N/A,#N/A,FALSE,"CCTV"}</definedName>
    <definedName name="poi" localSheetId="11" hidden="1">{"'Sheet1'!$L$16"}</definedName>
    <definedName name="poi" localSheetId="1" hidden="1">{"'Sheet1'!$L$16"}</definedName>
    <definedName name="poi" localSheetId="15" hidden="1">{"'Sheet1'!$L$16"}</definedName>
    <definedName name="poi" localSheetId="2" hidden="1">{"'Sheet1'!$L$16"}</definedName>
    <definedName name="poi" hidden="1">{"'Sheet1'!$L$16"}</definedName>
    <definedName name="Port1" localSheetId="11" hidden="1">{#N/A,#N/A,FALSE,"特殊室（ＢＱ表）"}</definedName>
    <definedName name="Port1" localSheetId="1" hidden="1">{#N/A,#N/A,FALSE,"特殊室（ＢＱ表）"}</definedName>
    <definedName name="Port1" localSheetId="15" hidden="1">{#N/A,#N/A,FALSE,"特殊室（ＢＱ表）"}</definedName>
    <definedName name="Port1" localSheetId="6" hidden="1">{#N/A,#N/A,FALSE,"特殊室（ＢＱ表）"}</definedName>
    <definedName name="Port1" localSheetId="2" hidden="1">{#N/A,#N/A,FALSE,"特殊室（ＢＱ表）"}</definedName>
    <definedName name="Port1" localSheetId="7" hidden="1">{#N/A,#N/A,FALSE,"特殊室（ＢＱ表）"}</definedName>
    <definedName name="Port1" hidden="1">{#N/A,#N/A,FALSE,"特殊室（ＢＱ表）"}</definedName>
    <definedName name="port11" localSheetId="11" hidden="1">{#N/A,#N/A,FALSE,"特殊室（ＢＱ表）"}</definedName>
    <definedName name="port11" localSheetId="1" hidden="1">{#N/A,#N/A,FALSE,"特殊室（ＢＱ表）"}</definedName>
    <definedName name="port11" localSheetId="15" hidden="1">{#N/A,#N/A,FALSE,"特殊室（ＢＱ表）"}</definedName>
    <definedName name="port11" localSheetId="6" hidden="1">{#N/A,#N/A,FALSE,"特殊室（ＢＱ表）"}</definedName>
    <definedName name="port11" localSheetId="2" hidden="1">{#N/A,#N/A,FALSE,"特殊室（ＢＱ表）"}</definedName>
    <definedName name="port11" localSheetId="7" hidden="1">{#N/A,#N/A,FALSE,"特殊室（ＢＱ表）"}</definedName>
    <definedName name="port11" hidden="1">{#N/A,#N/A,FALSE,"特殊室（ＢＱ表）"}</definedName>
    <definedName name="pp" localSheetId="11" hidden="1">{#N/A,#N/A,FALSE,"OUTPUT SHEET "}</definedName>
    <definedName name="pp" localSheetId="1" hidden="1">{#N/A,#N/A,FALSE,"OUTPUT SHEET "}</definedName>
    <definedName name="pp" localSheetId="15" hidden="1">{#N/A,#N/A,FALSE,"OUTPUT SHEET "}</definedName>
    <definedName name="pp" localSheetId="6" hidden="1">{#N/A,#N/A,FALSE,"OUTPUT SHEET "}</definedName>
    <definedName name="pp" localSheetId="2" hidden="1">{#N/A,#N/A,FALSE,"OUTPUT SHEET "}</definedName>
    <definedName name="pp" hidden="1">{#N/A,#N/A,FALSE,"OUTPUT SHEET "}</definedName>
    <definedName name="PPPP" localSheetId="11" hidden="1">{"'Sheet1'!$L$16"}</definedName>
    <definedName name="PPPP" localSheetId="1" hidden="1">{"'Sheet1'!$L$16"}</definedName>
    <definedName name="PPPP" localSheetId="15" hidden="1">{"'Sheet1'!$L$16"}</definedName>
    <definedName name="PPPP" localSheetId="6" hidden="1">{"'Sheet1'!$L$16"}</definedName>
    <definedName name="PPPP" localSheetId="2" hidden="1">{"'Sheet1'!$L$16"}</definedName>
    <definedName name="PPPP" hidden="1">{"'Sheet1'!$L$16"}</definedName>
    <definedName name="ｐｐｐｐ" localSheetId="11" hidden="1">{"'Sheet1'!$L$16"}</definedName>
    <definedName name="ｐｐｐｐ" localSheetId="1" hidden="1">{"'Sheet1'!$L$16"}</definedName>
    <definedName name="ｐｐｐｐ" localSheetId="15" hidden="1">{"'Sheet1'!$L$16"}</definedName>
    <definedName name="ｐｐｐｐ" localSheetId="2" hidden="1">{"'Sheet1'!$L$16"}</definedName>
    <definedName name="ｐｐｐｐ" hidden="1">{"'Sheet1'!$L$16"}</definedName>
    <definedName name="PR" localSheetId="11" hidden="1">{#N/A,#N/A,FALSE,"CCTV"}</definedName>
    <definedName name="PR" localSheetId="1" hidden="1">{#N/A,#N/A,FALSE,"CCTV"}</definedName>
    <definedName name="PR" localSheetId="15" hidden="1">{#N/A,#N/A,FALSE,"CCTV"}</definedName>
    <definedName name="PR" localSheetId="2" hidden="1">{#N/A,#N/A,FALSE,"CCTV"}</definedName>
    <definedName name="PR" hidden="1">{#N/A,#N/A,FALSE,"CCTV"}</definedName>
    <definedName name="pri" localSheetId="11" hidden="1">{#N/A,#N/A,TRUE,"Str.";#N/A,#N/A,TRUE,"Steel &amp; Roof";#N/A,#N/A,TRUE,"Arc.";#N/A,#N/A,TRUE,"Preliminary";#N/A,#N/A,TRUE,"Sum_Prelim"}</definedName>
    <definedName name="pri" localSheetId="1" hidden="1">{#N/A,#N/A,TRUE,"Str.";#N/A,#N/A,TRUE,"Steel &amp; Roof";#N/A,#N/A,TRUE,"Arc.";#N/A,#N/A,TRUE,"Preliminary";#N/A,#N/A,TRUE,"Sum_Prelim"}</definedName>
    <definedName name="pri" localSheetId="15" hidden="1">{#N/A,#N/A,TRUE,"Str.";#N/A,#N/A,TRUE,"Steel &amp; Roof";#N/A,#N/A,TRUE,"Arc.";#N/A,#N/A,TRUE,"Preliminary";#N/A,#N/A,TRUE,"Sum_Prelim"}</definedName>
    <definedName name="pri" localSheetId="6" hidden="1">{#N/A,#N/A,TRUE,"Str.";#N/A,#N/A,TRUE,"Steel &amp; Roof";#N/A,#N/A,TRUE,"Arc.";#N/A,#N/A,TRUE,"Preliminary";#N/A,#N/A,TRUE,"Sum_Prelim"}</definedName>
    <definedName name="pri" localSheetId="2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_xlnm.Print_Area" localSheetId="10">'Bể PCCC'!$A$1:$O$109</definedName>
    <definedName name="_xlnm.Print_Area" localSheetId="3">Cọc!$A$1:$L$28</definedName>
    <definedName name="_xlnm.Print_Area" localSheetId="9">'Cổng+HR'!$A$1:$O$262</definedName>
    <definedName name="_xlnm.Print_Area" localSheetId="15">'Điện nước'!$A$1:$L$22294</definedName>
    <definedName name="_xlnm.Print_Area" localSheetId="12">'Hạ tầng'!$A$1:$O$63</definedName>
    <definedName name="_xlnm.Print_Area" localSheetId="6">'Lò Hơi'!$A$1:$O$353</definedName>
    <definedName name="_xlnm.Print_Area" localSheetId="8">'Nhà Bảo Vệ'!$A$1:$J$87</definedName>
    <definedName name="_xlnm.Print_Area" localSheetId="13">'NUOC MUA'!$A$1:$O$57</definedName>
    <definedName name="_xlnm.Print_Area" localSheetId="14">'NUOC THAI'!$A$1:$O$116</definedName>
    <definedName name="_xlnm.Print_Area" localSheetId="17">PCCC!$A$1:$H$140</definedName>
    <definedName name="_xlnm.Print_Area" localSheetId="16">'Thang hàng'!$A$1:$G$9</definedName>
    <definedName name="_xlnm.Print_Area" localSheetId="7">'Trạm điện'!$A$1:$O$143</definedName>
    <definedName name="_xlnm.Print_Area" localSheetId="5">VP!$A$1:$J$130</definedName>
    <definedName name="_xlnm.Print_Area" localSheetId="4">Xưởng!$A$1:$N$492</definedName>
    <definedName name="ProdForm" localSheetId="1" hidden="1">#REF!</definedName>
    <definedName name="ProdForm" localSheetId="15" hidden="1">#REF!</definedName>
    <definedName name="ProdForm" localSheetId="6" hidden="1">#REF!</definedName>
    <definedName name="ProdForm" localSheetId="2" hidden="1">#REF!</definedName>
    <definedName name="ProdForm" hidden="1">#REF!</definedName>
    <definedName name="Product" localSheetId="6" hidden="1">#REF!</definedName>
    <definedName name="Product" hidden="1">#REF!</definedName>
    <definedName name="ptich3" localSheetId="11" hidden="1">{"'Sheet1'!$L$16"}</definedName>
    <definedName name="ptich3" localSheetId="1" hidden="1">{"'Sheet1'!$L$16"}</definedName>
    <definedName name="ptich3" localSheetId="15" hidden="1">{"'Sheet1'!$L$16"}</definedName>
    <definedName name="ptich3" localSheetId="2" hidden="1">{"'Sheet1'!$L$16"}</definedName>
    <definedName name="ptich3" hidden="1">{"'Sheet1'!$L$16"}</definedName>
    <definedName name="q234562456" localSheetId="11" hidden="1">{"'용역비'!$A$4:$C$8"}</definedName>
    <definedName name="q234562456" localSheetId="1" hidden="1">{"'용역비'!$A$4:$C$8"}</definedName>
    <definedName name="q234562456" localSheetId="15" hidden="1">{"'용역비'!$A$4:$C$8"}</definedName>
    <definedName name="q234562456" localSheetId="2" hidden="1">{"'용역비'!$A$4:$C$8"}</definedName>
    <definedName name="q234562456" hidden="1">{"'용역비'!$A$4:$C$8"}</definedName>
    <definedName name="QANG" localSheetId="11" hidden="1">{"'Sheet1'!$L$16"}</definedName>
    <definedName name="QANG" localSheetId="1" hidden="1">{"'Sheet1'!$L$16"}</definedName>
    <definedName name="QANG" localSheetId="15" hidden="1">{"'Sheet1'!$L$16"}</definedName>
    <definedName name="QANG" localSheetId="2" hidden="1">{"'Sheet1'!$L$16"}</definedName>
    <definedName name="QANG" hidden="1">{"'Sheet1'!$L$16"}</definedName>
    <definedName name="qd" localSheetId="11" hidden="1">{"'Sheet1'!$L$16"}</definedName>
    <definedName name="qd" localSheetId="1" hidden="1">{"'Sheet1'!$L$16"}</definedName>
    <definedName name="qd" localSheetId="15" hidden="1">{"'Sheet1'!$L$16"}</definedName>
    <definedName name="qd" localSheetId="2" hidden="1">{"'Sheet1'!$L$16"}</definedName>
    <definedName name="qd" hidden="1">{"'Sheet1'!$L$16"}</definedName>
    <definedName name="qd10_gt" localSheetId="11" hidden="1">{"'Sheet1'!$L$16"}</definedName>
    <definedName name="qd10_gt" localSheetId="1" hidden="1">{"'Sheet1'!$L$16"}</definedName>
    <definedName name="qd10_gt" localSheetId="15" hidden="1">{"'Sheet1'!$L$16"}</definedName>
    <definedName name="qd10_gt" localSheetId="6" hidden="1">{"'Sheet1'!$L$16"}</definedName>
    <definedName name="qd10_gt" localSheetId="2" hidden="1">{"'Sheet1'!$L$16"}</definedName>
    <definedName name="qd10_gt" hidden="1">{"'Sheet1'!$L$16"}</definedName>
    <definedName name="qd10_gt1" localSheetId="11" hidden="1">{"'Sheet1'!$L$16"}</definedName>
    <definedName name="qd10_gt1" localSheetId="1" hidden="1">{"'Sheet1'!$L$16"}</definedName>
    <definedName name="qd10_gt1" localSheetId="15" hidden="1">{"'Sheet1'!$L$16"}</definedName>
    <definedName name="qd10_gt1" localSheetId="2" hidden="1">{"'Sheet1'!$L$16"}</definedName>
    <definedName name="qd10_gt1" hidden="1">{"'Sheet1'!$L$16"}</definedName>
    <definedName name="qềqg" localSheetId="11" hidden="1">{"'Sheet1'!$L$16"}</definedName>
    <definedName name="qềqg" localSheetId="1" hidden="1">{"'Sheet1'!$L$16"}</definedName>
    <definedName name="qềqg" localSheetId="15" hidden="1">{"'Sheet1'!$L$16"}</definedName>
    <definedName name="qềqg" localSheetId="2" hidden="1">{"'Sheet1'!$L$16"}</definedName>
    <definedName name="qềqg" hidden="1">{"'Sheet1'!$L$16"}</definedName>
    <definedName name="qncjstkdehdwhrud" localSheetId="11" hidden="1">{#N/A,#N/A,TRUE,"1";#N/A,#N/A,TRUE,"2";#N/A,#N/A,TRUE,"3";#N/A,#N/A,TRUE,"4";#N/A,#N/A,TRUE,"5";#N/A,#N/A,TRUE,"6";#N/A,#N/A,TRUE,"7"}</definedName>
    <definedName name="qncjstkdehdwhrud" localSheetId="1" hidden="1">{#N/A,#N/A,TRUE,"1";#N/A,#N/A,TRUE,"2";#N/A,#N/A,TRUE,"3";#N/A,#N/A,TRUE,"4";#N/A,#N/A,TRUE,"5";#N/A,#N/A,TRUE,"6";#N/A,#N/A,TRUE,"7"}</definedName>
    <definedName name="qncjstkdehdwhrud" localSheetId="15" hidden="1">{#N/A,#N/A,TRUE,"1";#N/A,#N/A,TRUE,"2";#N/A,#N/A,TRUE,"3";#N/A,#N/A,TRUE,"4";#N/A,#N/A,TRUE,"5";#N/A,#N/A,TRUE,"6";#N/A,#N/A,TRUE,"7"}</definedName>
    <definedName name="qncjstkdehdwhrud" localSheetId="6" hidden="1">{#N/A,#N/A,TRUE,"1";#N/A,#N/A,TRUE,"2";#N/A,#N/A,TRUE,"3";#N/A,#N/A,TRUE,"4";#N/A,#N/A,TRUE,"5";#N/A,#N/A,TRUE,"6";#N/A,#N/A,TRUE,"7"}</definedName>
    <definedName name="qncjstkdehdwhrud" localSheetId="2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localSheetId="15" hidden="1">#REF!</definedName>
    <definedName name="qor" hidden="1">[46]실행철강하도!$A$1:$A$4</definedName>
    <definedName name="QQE" localSheetId="1" hidden="1">#REF!</definedName>
    <definedName name="QQE" localSheetId="15" hidden="1">#REF!</definedName>
    <definedName name="QQE" localSheetId="6" hidden="1">#REF!</definedName>
    <definedName name="QQE" localSheetId="2" hidden="1">#REF!</definedName>
    <definedName name="QQE" hidden="1">#REF!</definedName>
    <definedName name="qqfqfqfrq24211" localSheetId="6" hidden="1">#REF!</definedName>
    <definedName name="qqfqfqfrq24211" hidden="1">#REF!</definedName>
    <definedName name="QQQ" localSheetId="11" hidden="1">{"'Sheet1'!$L$16"}</definedName>
    <definedName name="QQQ" localSheetId="1" hidden="1">{"'Sheet1'!$L$16"}</definedName>
    <definedName name="QQQ" localSheetId="15" hidden="1">{"'Sheet1'!$L$16"}</definedName>
    <definedName name="QQQ" localSheetId="6" hidden="1">{"'Sheet1'!$L$16"}</definedName>
    <definedName name="QQQ" localSheetId="2" hidden="1">{"'Sheet1'!$L$16"}</definedName>
    <definedName name="QQQ" hidden="1">{"'Sheet1'!$L$16"}</definedName>
    <definedName name="ｑｑｑ" localSheetId="11" hidden="1">{"'Sheet1'!$L$16"}</definedName>
    <definedName name="ｑｑｑ" localSheetId="1" hidden="1">{"'Sheet1'!$L$16"}</definedName>
    <definedName name="ｑｑｑ" localSheetId="15" hidden="1">{"'Sheet1'!$L$16"}</definedName>
    <definedName name="ｑｑｑ" localSheetId="2" hidden="1">{"'Sheet1'!$L$16"}</definedName>
    <definedName name="ｑｑｑ" hidden="1">{"'Sheet1'!$L$16"}</definedName>
    <definedName name="ｑｑｑｑ" localSheetId="11" hidden="1">{"'Sheet1'!$L$16"}</definedName>
    <definedName name="ｑｑｑｑ" localSheetId="1" hidden="1">{"'Sheet1'!$L$16"}</definedName>
    <definedName name="ｑｑｑｑ" localSheetId="15" hidden="1">{"'Sheet1'!$L$16"}</definedName>
    <definedName name="ｑｑｑｑ" localSheetId="6" hidden="1">{"'Sheet1'!$L$16"}</definedName>
    <definedName name="ｑｑｑｑ" localSheetId="2" hidden="1">{"'Sheet1'!$L$16"}</definedName>
    <definedName name="ｑｑｑｑ" hidden="1">{"'Sheet1'!$L$16"}</definedName>
    <definedName name="qqqqqqqq" localSheetId="15" hidden="1">#REF!</definedName>
    <definedName name="qqqqqqqq" localSheetId="6" hidden="1">'[8]입찰내역 발주처 양식'!#REF!</definedName>
    <definedName name="qqqqqqqq" hidden="1">'[8]입찰내역 발주처 양식'!#REF!</definedName>
    <definedName name="qqqqqqqqqqqqqqqqqqqqqq" localSheetId="11" hidden="1">{"'Sheet1'!$L$16"}</definedName>
    <definedName name="qqqqqqqqqqqqqqqqqqqqqq" localSheetId="1" hidden="1">{"'Sheet1'!$L$16"}</definedName>
    <definedName name="qqqqqqqqqqqqqqqqqqqqqq" localSheetId="15" hidden="1">{"'Sheet1'!$L$16"}</definedName>
    <definedName name="qqqqqqqqqqqqqqqqqqqqqq" localSheetId="2" hidden="1">{"'Sheet1'!$L$16"}</definedName>
    <definedName name="qqqqqqqqqqqqqqqqqqqqqq" hidden="1">{"'Sheet1'!$L$16"}</definedName>
    <definedName name="qqưq" localSheetId="11" hidden="1">{"'Sheet1'!$L$16"}</definedName>
    <definedName name="qqưq" localSheetId="1" hidden="1">{"'Sheet1'!$L$16"}</definedName>
    <definedName name="qqưq" localSheetId="15" hidden="1">{"'Sheet1'!$L$16"}</definedName>
    <definedName name="qqưq" localSheetId="2" hidden="1">{"'Sheet1'!$L$16"}</definedName>
    <definedName name="qqưq" hidden="1">{"'Sheet1'!$L$16"}</definedName>
    <definedName name="qr" localSheetId="7" hidden="1">#REF!</definedName>
    <definedName name="qr" hidden="1">#REF!</definedName>
    <definedName name="qrt" localSheetId="11" hidden="1">{"'Sheet1'!$L$16"}</definedName>
    <definedName name="qrt" localSheetId="1" hidden="1">{"'Sheet1'!$L$16"}</definedName>
    <definedName name="qrt" localSheetId="15" hidden="1">{"'Sheet1'!$L$16"}</definedName>
    <definedName name="qrt" localSheetId="2" hidden="1">{"'Sheet1'!$L$16"}</definedName>
    <definedName name="qrt" hidden="1">{"'Sheet1'!$L$16"}</definedName>
    <definedName name="qrw" localSheetId="11" hidden="1">{#N/A,#N/A,FALSE,"Sheet2";#N/A,#N/A,FALSE,"Sheet4";#N/A,#N/A,FALSE,"Sheet6"}</definedName>
    <definedName name="qrw" localSheetId="1" hidden="1">{#N/A,#N/A,FALSE,"Sheet2";#N/A,#N/A,FALSE,"Sheet4";#N/A,#N/A,FALSE,"Sheet6"}</definedName>
    <definedName name="qrw" localSheetId="15" hidden="1">{#N/A,#N/A,FALSE,"Sheet2";#N/A,#N/A,FALSE,"Sheet4";#N/A,#N/A,FALSE,"Sheet6"}</definedName>
    <definedName name="qrw" localSheetId="2" hidden="1">{#N/A,#N/A,FALSE,"Sheet2";#N/A,#N/A,FALSE,"Sheet4";#N/A,#N/A,FALSE,"Sheet6"}</definedName>
    <definedName name="qrw" hidden="1">{#N/A,#N/A,FALSE,"Sheet2";#N/A,#N/A,FALSE,"Sheet4";#N/A,#N/A,FALSE,"Sheet6"}</definedName>
    <definedName name="QS" localSheetId="11" hidden="1">{"'Firr(선)'!$AS$1:$AY$62","'Firr(사)'!$AS$1:$AY$62","'Firr(회)'!$AS$1:$AY$62","'Firr(선)'!$L$1:$V$62","'Firr(사)'!$L$1:$V$62","'Firr(회)'!$L$1:$V$62"}</definedName>
    <definedName name="QS" localSheetId="1" hidden="1">{"'Firr(선)'!$AS$1:$AY$62","'Firr(사)'!$AS$1:$AY$62","'Firr(회)'!$AS$1:$AY$62","'Firr(선)'!$L$1:$V$62","'Firr(사)'!$L$1:$V$62","'Firr(회)'!$L$1:$V$62"}</definedName>
    <definedName name="QS" localSheetId="15" hidden="1">{"'Firr(선)'!$AS$1:$AY$62","'Firr(사)'!$AS$1:$AY$62","'Firr(회)'!$AS$1:$AY$62","'Firr(선)'!$L$1:$V$62","'Firr(사)'!$L$1:$V$62","'Firr(회)'!$L$1:$V$62"}</definedName>
    <definedName name="QS" localSheetId="2" hidden="1">{"'Firr(선)'!$AS$1:$AY$62","'Firr(사)'!$AS$1:$AY$62","'Firr(회)'!$AS$1:$AY$62","'Firr(선)'!$L$1:$V$62","'Firr(사)'!$L$1:$V$62","'Firr(회)'!$L$1:$V$62"}</definedName>
    <definedName name="QS" hidden="1">{"'Firr(선)'!$AS$1:$AY$62","'Firr(사)'!$AS$1:$AY$62","'Firr(회)'!$AS$1:$AY$62","'Firr(선)'!$L$1:$V$62","'Firr(사)'!$L$1:$V$62","'Firr(회)'!$L$1:$V$62"}</definedName>
    <definedName name="qtr" localSheetId="7" hidden="1">#REF!</definedName>
    <definedName name="qtr" hidden="1">#REF!</definedName>
    <definedName name="qtrwey" localSheetId="11" hidden="1">{"'Sheet1'!$L$16"}</definedName>
    <definedName name="qtrwey" localSheetId="1" hidden="1">{"'Sheet1'!$L$16"}</definedName>
    <definedName name="qtrwey" localSheetId="15" hidden="1">{"'Sheet1'!$L$16"}</definedName>
    <definedName name="qtrwey" localSheetId="2" hidden="1">{"'Sheet1'!$L$16"}</definedName>
    <definedName name="qtrwey" hidden="1">{"'Sheet1'!$L$16"}</definedName>
    <definedName name="qtuty" localSheetId="15" hidden="1">#REF!</definedName>
    <definedName name="qtuty" localSheetId="7" hidden="1">'[2]負荷集計（断熱不燃）'!#REF!</definedName>
    <definedName name="qtuty" hidden="1">'[2]負荷集計（断熱不燃）'!#REF!</definedName>
    <definedName name="quan" localSheetId="11" hidden="1">{"'Sheet1'!$L$16"}</definedName>
    <definedName name="quan" localSheetId="1" hidden="1">{"'Sheet1'!$L$16"}</definedName>
    <definedName name="quan" localSheetId="15" hidden="1">{"'Sheet1'!$L$16"}</definedName>
    <definedName name="quan" localSheetId="2" hidden="1">{"'Sheet1'!$L$16"}</definedName>
    <definedName name="quan" hidden="1">{"'Sheet1'!$L$16"}</definedName>
    <definedName name="quan.P12" localSheetId="11" hidden="1">{"'Sheet1'!$L$16"}</definedName>
    <definedName name="quan.P12" localSheetId="1" hidden="1">{"'Sheet1'!$L$16"}</definedName>
    <definedName name="quan.P12" localSheetId="15" hidden="1">{"'Sheet1'!$L$16"}</definedName>
    <definedName name="quan.P12" localSheetId="2" hidden="1">{"'Sheet1'!$L$16"}</definedName>
    <definedName name="quan.P12" hidden="1">{"'Sheet1'!$L$16"}</definedName>
    <definedName name="quang" localSheetId="15" hidden="1">#REF!</definedName>
    <definedName name="quang" localSheetId="6" hidden="1">[44]Earthwork!#REF!</definedName>
    <definedName name="quang" hidden="1">[44]Earthwork!#REF!</definedName>
    <definedName name="quang03" localSheetId="11" hidden="1">{"'Sheet1'!$L$16"}</definedName>
    <definedName name="quang03" localSheetId="1" hidden="1">{"'Sheet1'!$L$16"}</definedName>
    <definedName name="quang03" localSheetId="15" hidden="1">{"'Sheet1'!$L$16"}</definedName>
    <definedName name="quang03" localSheetId="2" hidden="1">{"'Sheet1'!$L$16"}</definedName>
    <definedName name="quang03" hidden="1">{"'Sheet1'!$L$16"}</definedName>
    <definedName name="quang1" localSheetId="15" hidden="1">#REF!</definedName>
    <definedName name="quang1" localSheetId="6" hidden="1">[44]Earthwork!#REF!</definedName>
    <definedName name="quang1" hidden="1">[44]Earthwork!#REF!</definedName>
    <definedName name="quantity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ưe" localSheetId="11" hidden="1">{"'Sheet1'!$L$16"}</definedName>
    <definedName name="qưe" localSheetId="1" hidden="1">{"'Sheet1'!$L$16"}</definedName>
    <definedName name="qưe" localSheetId="15" hidden="1">{"'Sheet1'!$L$16"}</definedName>
    <definedName name="qưe" localSheetId="2" hidden="1">{"'Sheet1'!$L$16"}</definedName>
    <definedName name="qưe" hidden="1">{"'Sheet1'!$L$16"}</definedName>
    <definedName name="qưeq" localSheetId="7" hidden="1">#REF!</definedName>
    <definedName name="qưeq" hidden="1">#REF!</definedName>
    <definedName name="qừq" localSheetId="11" hidden="1">{#N/A,#N/A,FALSE,"Chi tiÆt"}</definedName>
    <definedName name="qừq" localSheetId="1" hidden="1">{#N/A,#N/A,FALSE,"Chi tiÆt"}</definedName>
    <definedName name="qừq" localSheetId="15" hidden="1">{#N/A,#N/A,FALSE,"Chi tiÆt"}</definedName>
    <definedName name="qừq" localSheetId="2" hidden="1">{#N/A,#N/A,FALSE,"Chi tiÆt"}</definedName>
    <definedName name="qừq" hidden="1">{#N/A,#N/A,FALSE,"Chi tiÆt"}</definedName>
    <definedName name="qưqw" localSheetId="11" hidden="1">{"'Sheet1'!$L$16"}</definedName>
    <definedName name="qưqw" localSheetId="1" hidden="1">{"'Sheet1'!$L$16"}</definedName>
    <definedName name="qưqw" localSheetId="15" hidden="1">{"'Sheet1'!$L$16"}</definedName>
    <definedName name="qưqw" localSheetId="2" hidden="1">{"'Sheet1'!$L$16"}</definedName>
    <definedName name="qưqw" hidden="1">{"'Sheet1'!$L$16"}</definedName>
    <definedName name="quyet" localSheetId="11" hidden="1">{"'Sheet1'!$L$16"}</definedName>
    <definedName name="quyet" localSheetId="1" hidden="1">{"'Sheet1'!$L$16"}</definedName>
    <definedName name="quyet" localSheetId="15" hidden="1">{"'Sheet1'!$L$16"}</definedName>
    <definedName name="quyet" localSheetId="2" hidden="1">{"'Sheet1'!$L$16"}</definedName>
    <definedName name="quyet" hidden="1">{"'Sheet1'!$L$16"}</definedName>
    <definedName name="qvv" localSheetId="11" hidden="1">{"'Sheet1'!$L$16"}</definedName>
    <definedName name="qvv" localSheetId="1" hidden="1">{"'Sheet1'!$L$16"}</definedName>
    <definedName name="qvv" localSheetId="15" hidden="1">{"'Sheet1'!$L$16"}</definedName>
    <definedName name="qvv" localSheetId="2" hidden="1">{"'Sheet1'!$L$16"}</definedName>
    <definedName name="qvv" hidden="1">{"'Sheet1'!$L$16"}</definedName>
    <definedName name="qweq" localSheetId="11" hidden="1">{"'Sheet1'!$L$16"}</definedName>
    <definedName name="qweq" localSheetId="1" hidden="1">{"'Sheet1'!$L$16"}</definedName>
    <definedName name="qweq" localSheetId="15" hidden="1">{"'Sheet1'!$L$16"}</definedName>
    <definedName name="qweq" localSheetId="2" hidden="1">{"'Sheet1'!$L$16"}</definedName>
    <definedName name="qweq" hidden="1">{"'Sheet1'!$L$16"}</definedName>
    <definedName name="qwer" localSheetId="11" hidden="1">{"'Sheet1'!$L$16"}</definedName>
    <definedName name="qwer" localSheetId="1" hidden="1">{"'Sheet1'!$L$16"}</definedName>
    <definedName name="qwer" localSheetId="15" hidden="1">{"'Sheet1'!$L$16"}</definedName>
    <definedName name="qwer" localSheetId="6" hidden="1">{"'Sheet1'!$L$16"}</definedName>
    <definedName name="qwer" localSheetId="2" hidden="1">{"'Sheet1'!$L$16"}</definedName>
    <definedName name="qwer" hidden="1">{"'Sheet1'!$L$16"}</definedName>
    <definedName name="qwertet" localSheetId="11" hidden="1">{"'Sheet1'!$L$16"}</definedName>
    <definedName name="qwertet" localSheetId="1" hidden="1">{"'Sheet1'!$L$16"}</definedName>
    <definedName name="qwertet" localSheetId="15" hidden="1">{"'Sheet1'!$L$16"}</definedName>
    <definedName name="qwertet" localSheetId="2" hidden="1">{"'Sheet1'!$L$16"}</definedName>
    <definedName name="qwertet" hidden="1">{"'Sheet1'!$L$16"}</definedName>
    <definedName name="qwfq" localSheetId="11" hidden="1">{"'Sheet1'!$L$16"}</definedName>
    <definedName name="qwfq" localSheetId="1" hidden="1">{"'Sheet1'!$L$16"}</definedName>
    <definedName name="qwfq" localSheetId="15" hidden="1">{"'Sheet1'!$L$16"}</definedName>
    <definedName name="qwfq" localSheetId="2" hidden="1">{"'Sheet1'!$L$16"}</definedName>
    <definedName name="qwfq" hidden="1">{"'Sheet1'!$L$16"}</definedName>
    <definedName name="qwwe" localSheetId="11" hidden="1">{#N/A,#N/A,FALSE,"CCTV"}</definedName>
    <definedName name="qwwe" localSheetId="1" hidden="1">{#N/A,#N/A,FALSE,"CCTV"}</definedName>
    <definedName name="qwwe" localSheetId="15" hidden="1">{#N/A,#N/A,FALSE,"CCTV"}</definedName>
    <definedName name="qwwe" localSheetId="2" hidden="1">{#N/A,#N/A,FALSE,"CCTV"}</definedName>
    <definedName name="qwwe" hidden="1">{#N/A,#N/A,FALSE,"CCTV"}</definedName>
    <definedName name="qwwqe" localSheetId="11" hidden="1">{"'Sheet1'!$L$16"}</definedName>
    <definedName name="qwwqe" localSheetId="1" hidden="1">{"'Sheet1'!$L$16"}</definedName>
    <definedName name="qwwqe" localSheetId="15" hidden="1">{"'Sheet1'!$L$16"}</definedName>
    <definedName name="qwwqe" localSheetId="6" hidden="1">{"'Sheet1'!$L$16"}</definedName>
    <definedName name="qwwqe" localSheetId="2" hidden="1">{"'Sheet1'!$L$16"}</definedName>
    <definedName name="qwwqe" hidden="1">{"'Sheet1'!$L$16"}</definedName>
    <definedName name="qyk" localSheetId="11" hidden="1">{"'용역비'!$A$4:$C$8"}</definedName>
    <definedName name="qyk" localSheetId="1" hidden="1">{"'용역비'!$A$4:$C$8"}</definedName>
    <definedName name="qyk" localSheetId="15" hidden="1">{"'용역비'!$A$4:$C$8"}</definedName>
    <definedName name="qyk" localSheetId="2" hidden="1">{"'용역비'!$A$4:$C$8"}</definedName>
    <definedName name="qyk" hidden="1">{"'용역비'!$A$4:$C$8"}</definedName>
    <definedName name="Ranhxay" localSheetId="11" hidden="1">{"'Sheet1'!$L$16"}</definedName>
    <definedName name="Ranhxay" localSheetId="1" hidden="1">{"'Sheet1'!$L$16"}</definedName>
    <definedName name="Ranhxay" localSheetId="15" hidden="1">{"'Sheet1'!$L$16"}</definedName>
    <definedName name="Ranhxay" localSheetId="2" hidden="1">{"'Sheet1'!$L$16"}</definedName>
    <definedName name="Ranhxay" hidden="1">{"'Sheet1'!$L$16"}</definedName>
    <definedName name="RCArea" localSheetId="6" hidden="1">#REF!</definedName>
    <definedName name="RCArea" hidden="1">#REF!</definedName>
    <definedName name="rdrdd" localSheetId="11" hidden="1">{#N/A,#N/A,FALSE,"Chi tiÆt"}</definedName>
    <definedName name="rdrdd" localSheetId="1" hidden="1">{#N/A,#N/A,FALSE,"Chi tiÆt"}</definedName>
    <definedName name="rdrdd" localSheetId="15" hidden="1">{#N/A,#N/A,FALSE,"Chi tiÆt"}</definedName>
    <definedName name="rdrdd" localSheetId="2" hidden="1">{#N/A,#N/A,FALSE,"Chi tiÆt"}</definedName>
    <definedName name="rdrdd" hidden="1">{#N/A,#N/A,FALSE,"Chi tiÆt"}</definedName>
    <definedName name="re4e4" localSheetId="11" hidden="1">{"'Sheet1'!$L$16"}</definedName>
    <definedName name="re4e4" localSheetId="1" hidden="1">{"'Sheet1'!$L$16"}</definedName>
    <definedName name="re4e4" localSheetId="15" hidden="1">{"'Sheet1'!$L$16"}</definedName>
    <definedName name="re4e4" localSheetId="2" hidden="1">{"'Sheet1'!$L$16"}</definedName>
    <definedName name="re4e4" hidden="1">{"'Sheet1'!$L$16"}</definedName>
    <definedName name="reay" localSheetId="11" hidden="1">{"'Sheet1'!$L$16"}</definedName>
    <definedName name="reay" localSheetId="1" hidden="1">{"'Sheet1'!$L$16"}</definedName>
    <definedName name="reay" localSheetId="15" hidden="1">{"'Sheet1'!$L$16"}</definedName>
    <definedName name="reay" localSheetId="2" hidden="1">{"'Sheet1'!$L$16"}</definedName>
    <definedName name="reay" hidden="1">{"'Sheet1'!$L$16"}</definedName>
    <definedName name="_xlnm.Recorder" localSheetId="6" hidden="1">#REF!</definedName>
    <definedName name="_xlnm.Recorder" hidden="1">#REF!</definedName>
    <definedName name="Ref" localSheetId="11" hidden="1">{"'Sheet1'!$L$16"}</definedName>
    <definedName name="Ref" localSheetId="1" hidden="1">{"'Sheet1'!$L$16"}</definedName>
    <definedName name="Ref" localSheetId="15" hidden="1">{"'Sheet1'!$L$16"}</definedName>
    <definedName name="Ref" localSheetId="2" hidden="1">{"'Sheet1'!$L$16"}</definedName>
    <definedName name="Ref" hidden="1">{"'Sheet1'!$L$16"}</definedName>
    <definedName name="REGREGTERGT" localSheetId="6" hidden="1">#REF!</definedName>
    <definedName name="REGREGTERGT" hidden="1">#REF!</definedName>
    <definedName name="report1" localSheetId="11" hidden="1">{#N/A,#N/A,FALSE,"特殊室（ＢＱ表）"}</definedName>
    <definedName name="report1" localSheetId="1" hidden="1">{#N/A,#N/A,FALSE,"特殊室（ＢＱ表）"}</definedName>
    <definedName name="report1" localSheetId="15" hidden="1">{#N/A,#N/A,FALSE,"特殊室（ＢＱ表）"}</definedName>
    <definedName name="report1" localSheetId="6" hidden="1">{#N/A,#N/A,FALSE,"特殊室（ＢＱ表）"}</definedName>
    <definedName name="report1" localSheetId="2" hidden="1">{#N/A,#N/A,FALSE,"特殊室（ＢＱ表）"}</definedName>
    <definedName name="report1" localSheetId="7" hidden="1">{#N/A,#N/A,FALSE,"特殊室（ＢＱ表）"}</definedName>
    <definedName name="report1" hidden="1">{#N/A,#N/A,FALSE,"特殊室（ＢＱ表）"}</definedName>
    <definedName name="report2" localSheetId="11" hidden="1">{#N/A,#N/A,FALSE,"特殊室（ＢＱ表）"}</definedName>
    <definedName name="report2" localSheetId="1" hidden="1">{#N/A,#N/A,FALSE,"特殊室（ＢＱ表）"}</definedName>
    <definedName name="report2" localSheetId="15" hidden="1">{#N/A,#N/A,FALSE,"特殊室（ＢＱ表）"}</definedName>
    <definedName name="report2" localSheetId="6" hidden="1">{#N/A,#N/A,FALSE,"特殊室（ＢＱ表）"}</definedName>
    <definedName name="report2" localSheetId="2" hidden="1">{#N/A,#N/A,FALSE,"特殊室（ＢＱ表）"}</definedName>
    <definedName name="report2" localSheetId="7" hidden="1">{#N/A,#N/A,FALSE,"特殊室（ＢＱ表）"}</definedName>
    <definedName name="report2" hidden="1">{#N/A,#N/A,FALSE,"特殊室（ＢＱ表）"}</definedName>
    <definedName name="Result21" localSheetId="11" hidden="1">{"'Sheet1'!$L$16"}</definedName>
    <definedName name="Result21" localSheetId="1" hidden="1">{"'Sheet1'!$L$16"}</definedName>
    <definedName name="Result21" localSheetId="15" hidden="1">{"'Sheet1'!$L$16"}</definedName>
    <definedName name="Result21" localSheetId="2" hidden="1">{"'Sheet1'!$L$16"}</definedName>
    <definedName name="Result21" hidden="1">{"'Sheet1'!$L$16"}</definedName>
    <definedName name="rewgwegn" localSheetId="11" hidden="1">{"'Sheet1'!$L$16"}</definedName>
    <definedName name="rewgwegn" localSheetId="1" hidden="1">{"'Sheet1'!$L$16"}</definedName>
    <definedName name="rewgwegn" localSheetId="15" hidden="1">{"'Sheet1'!$L$16"}</definedName>
    <definedName name="rewgwegn" localSheetId="6" hidden="1">{"'Sheet1'!$L$16"}</definedName>
    <definedName name="rewgwegn" localSheetId="2" hidden="1">{"'Sheet1'!$L$16"}</definedName>
    <definedName name="rewgwegn" hidden="1">{"'Sheet1'!$L$16"}</definedName>
    <definedName name="rewr" localSheetId="11" hidden="1">{"'Sheet1'!$L$16"}</definedName>
    <definedName name="rewr" localSheetId="1" hidden="1">{"'Sheet1'!$L$16"}</definedName>
    <definedName name="rewr" localSheetId="15" hidden="1">{"'Sheet1'!$L$16"}</definedName>
    <definedName name="rewr" localSheetId="6" hidden="1">{"'Sheet1'!$L$16"}</definedName>
    <definedName name="rewr" localSheetId="2" hidden="1">{"'Sheet1'!$L$16"}</definedName>
    <definedName name="rewr" hidden="1">{"'Sheet1'!$L$16"}</definedName>
    <definedName name="rf" localSheetId="11" hidden="1">{"'Sheet1'!$L$16"}</definedName>
    <definedName name="rf" localSheetId="1" hidden="1">{"'Sheet1'!$L$16"}</definedName>
    <definedName name="rf" localSheetId="15" hidden="1">{"'Sheet1'!$L$16"}</definedName>
    <definedName name="rf" localSheetId="2" hidden="1">{"'Sheet1'!$L$16"}</definedName>
    <definedName name="rf" hidden="1">{"'Sheet1'!$L$16"}</definedName>
    <definedName name="RFCF" localSheetId="6" hidden="1">#REF!</definedName>
    <definedName name="RFCF" hidden="1">#REF!</definedName>
    <definedName name="rfrzd31" localSheetId="11" hidden="1">{"'Sheet1'!$L$16"}</definedName>
    <definedName name="rfrzd31" localSheetId="1" hidden="1">{"'Sheet1'!$L$16"}</definedName>
    <definedName name="rfrzd31" localSheetId="15" hidden="1">{"'Sheet1'!$L$16"}</definedName>
    <definedName name="rfrzd31" localSheetId="2" hidden="1">{"'Sheet1'!$L$16"}</definedName>
    <definedName name="rfrzd31" hidden="1">{"'Sheet1'!$L$16"}</definedName>
    <definedName name="rgdf" localSheetId="11" hidden="1">{"'Sheet1'!$L$16"}</definedName>
    <definedName name="rgdf" localSheetId="1" hidden="1">{"'Sheet1'!$L$16"}</definedName>
    <definedName name="rgdf" localSheetId="15" hidden="1">{"'Sheet1'!$L$16"}</definedName>
    <definedName name="rgdf" localSheetId="2" hidden="1">{"'Sheet1'!$L$16"}</definedName>
    <definedName name="rgdf" hidden="1">{"'Sheet1'!$L$16"}</definedName>
    <definedName name="rgeger" localSheetId="6" hidden="1">#REF!</definedName>
    <definedName name="rgeger" hidden="1">#REF!</definedName>
    <definedName name="rger" localSheetId="6" hidden="1">#REF!</definedName>
    <definedName name="rger" hidden="1">#REF!</definedName>
    <definedName name="rggsg" localSheetId="11" hidden="1">{"'Sheet1'!$L$16"}</definedName>
    <definedName name="rggsg" localSheetId="1" hidden="1">{"'Sheet1'!$L$16"}</definedName>
    <definedName name="rggsg" localSheetId="15" hidden="1">{"'Sheet1'!$L$16"}</definedName>
    <definedName name="rggsg" localSheetId="2" hidden="1">{"'Sheet1'!$L$16"}</definedName>
    <definedName name="rggsg" hidden="1">{"'Sheet1'!$L$16"}</definedName>
    <definedName name="rgwerg" localSheetId="11" hidden="1">{#N/A,#N/A,FALSE,"Chi tiÆt"}</definedName>
    <definedName name="rgwerg" localSheetId="1" hidden="1">{#N/A,#N/A,FALSE,"Chi tiÆt"}</definedName>
    <definedName name="rgwerg" localSheetId="15" hidden="1">{#N/A,#N/A,FALSE,"Chi tiÆt"}</definedName>
    <definedName name="rgwerg" localSheetId="6" hidden="1">{#N/A,#N/A,FALSE,"Chi tiÆt"}</definedName>
    <definedName name="rgwerg" localSheetId="2" hidden="1">{#N/A,#N/A,FALSE,"Chi tiÆt"}</definedName>
    <definedName name="rgwerg" hidden="1">{#N/A,#N/A,FALSE,"Chi tiÆt"}</definedName>
    <definedName name="RHGH" localSheetId="6" hidden="1">#REF!</definedName>
    <definedName name="RHGH" hidden="1">#REF!</definedName>
    <definedName name="rhgrs" localSheetId="11" hidden="1">{"'Sheet1'!$L$16"}</definedName>
    <definedName name="rhgrs" localSheetId="1" hidden="1">{"'Sheet1'!$L$16"}</definedName>
    <definedName name="rhgrs" localSheetId="15" hidden="1">{"'Sheet1'!$L$16"}</definedName>
    <definedName name="rhgrs" localSheetId="2" hidden="1">{"'Sheet1'!$L$16"}</definedName>
    <definedName name="rhgrs" hidden="1">{"'Sheet1'!$L$16"}</definedName>
    <definedName name="RHODIA" localSheetId="11" hidden="1">{"'DocTypeCode'!$A$142:$A$226"}</definedName>
    <definedName name="RHODIA" localSheetId="1" hidden="1">{"'DocTypeCode'!$A$142:$A$226"}</definedName>
    <definedName name="RHODIA" localSheetId="15" hidden="1">{"'DocTypeCode'!$A$142:$A$226"}</definedName>
    <definedName name="RHODIA" localSheetId="6" hidden="1">{"'DocTypeCode'!$A$142:$A$226"}</definedName>
    <definedName name="RHODIA" localSheetId="2" hidden="1">{"'DocTypeCode'!$A$142:$A$226"}</definedName>
    <definedName name="RHODIA" hidden="1">{"'DocTypeCode'!$A$142:$A$226"}</definedName>
    <definedName name="rhrewhehe" localSheetId="11" hidden="1">{#N/A,#N/A,FALSE,"Chi tiÆt"}</definedName>
    <definedName name="rhrewhehe" localSheetId="1" hidden="1">{#N/A,#N/A,FALSE,"Chi tiÆt"}</definedName>
    <definedName name="rhrewhehe" localSheetId="15" hidden="1">{#N/A,#N/A,FALSE,"Chi tiÆt"}</definedName>
    <definedName name="rhrewhehe" localSheetId="2" hidden="1">{#N/A,#N/A,FALSE,"Chi tiÆt"}</definedName>
    <definedName name="rhrewhehe" hidden="1">{#N/A,#N/A,FALSE,"Chi tiÆt"}</definedName>
    <definedName name="rid" localSheetId="11" hidden="1">{"'Sheet1'!$L$16"}</definedName>
    <definedName name="rid" localSheetId="1" hidden="1">{"'Sheet1'!$L$16"}</definedName>
    <definedName name="rid" localSheetId="15" hidden="1">{"'Sheet1'!$L$16"}</definedName>
    <definedName name="rid" localSheetId="2" hidden="1">{"'Sheet1'!$L$16"}</definedName>
    <definedName name="rid" hidden="1">{"'Sheet1'!$L$16"}</definedName>
    <definedName name="ritkghk" localSheetId="11" hidden="1">{"'용역비'!$A$4:$C$8"}</definedName>
    <definedName name="ritkghk" localSheetId="1" hidden="1">{"'용역비'!$A$4:$C$8"}</definedName>
    <definedName name="ritkghk" localSheetId="15" hidden="1">{"'용역비'!$A$4:$C$8"}</definedName>
    <definedName name="ritkghk" localSheetId="2" hidden="1">{"'용역비'!$A$4:$C$8"}</definedName>
    <definedName name="ritkghk" hidden="1">{"'용역비'!$A$4:$C$8"}</definedName>
    <definedName name="rits" localSheetId="11" hidden="1">{"'Sheet1'!$L$16"}</definedName>
    <definedName name="rits" localSheetId="1" hidden="1">{"'Sheet1'!$L$16"}</definedName>
    <definedName name="rits" localSheetId="15" hidden="1">{"'Sheet1'!$L$16"}</definedName>
    <definedName name="rits" localSheetId="2" hidden="1">{"'Sheet1'!$L$16"}</definedName>
    <definedName name="rits" hidden="1">{"'Sheet1'!$L$16"}</definedName>
    <definedName name="rjf" localSheetId="11" hidden="1">{"Offgrid",#N/A,FALSE,"OFFGRID";"Region",#N/A,FALSE,"REGION";"Offgrid -2",#N/A,FALSE,"OFFGRID";"WTP",#N/A,FALSE,"WTP";"WTP -2",#N/A,FALSE,"WTP";"Project",#N/A,FALSE,"PROJECT";"Summary -2",#N/A,FALSE,"SUMMARY"}</definedName>
    <definedName name="rjf" localSheetId="1" hidden="1">{"Offgrid",#N/A,FALSE,"OFFGRID";"Region",#N/A,FALSE,"REGION";"Offgrid -2",#N/A,FALSE,"OFFGRID";"WTP",#N/A,FALSE,"WTP";"WTP -2",#N/A,FALSE,"WTP";"Project",#N/A,FALSE,"PROJECT";"Summary -2",#N/A,FALSE,"SUMMARY"}</definedName>
    <definedName name="rjf" localSheetId="15" hidden="1">{"Offgrid",#N/A,FALSE,"OFFGRID";"Region",#N/A,FALSE,"REGION";"Offgrid -2",#N/A,FALSE,"OFFGRID";"WTP",#N/A,FALSE,"WTP";"WTP -2",#N/A,FALSE,"WTP";"Project",#N/A,FALSE,"PROJECT";"Summary -2",#N/A,FALSE,"SUMMARY"}</definedName>
    <definedName name="rjf" localSheetId="2" hidden="1">{"Offgrid",#N/A,FALSE,"OFFGRID";"Region",#N/A,FALSE,"REGION";"Offgrid -2",#N/A,FALSE,"OFFGRID";"WTP",#N/A,FALSE,"WTP";"WTP -2",#N/A,FALSE,"WTP";"Project",#N/A,FALSE,"PROJECT";"Summary -2",#N/A,FALSE,"SUMMARY"}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kd" localSheetId="11" hidden="1">{#N/A,#N/A,FALSE,"CCTV"}</definedName>
    <definedName name="rkd" localSheetId="1" hidden="1">{#N/A,#N/A,FALSE,"CCTV"}</definedName>
    <definedName name="rkd" localSheetId="15" hidden="1">{#N/A,#N/A,FALSE,"CCTV"}</definedName>
    <definedName name="rkd" localSheetId="6" hidden="1">{#N/A,#N/A,FALSE,"CCTV"}</definedName>
    <definedName name="rkd" localSheetId="2" hidden="1">{#N/A,#N/A,FALSE,"CCTV"}</definedName>
    <definedName name="rkd" hidden="1">{#N/A,#N/A,FALSE,"CCTV"}</definedName>
    <definedName name="RKDLKS" localSheetId="11" hidden="1">{#N/A,#N/A,TRUE,"1";#N/A,#N/A,TRUE,"2";#N/A,#N/A,TRUE,"3";#N/A,#N/A,TRUE,"4";#N/A,#N/A,TRUE,"5";#N/A,#N/A,TRUE,"6";#N/A,#N/A,TRUE,"7"}</definedName>
    <definedName name="RKDLKS" localSheetId="1" hidden="1">{#N/A,#N/A,TRUE,"1";#N/A,#N/A,TRUE,"2";#N/A,#N/A,TRUE,"3";#N/A,#N/A,TRUE,"4";#N/A,#N/A,TRUE,"5";#N/A,#N/A,TRUE,"6";#N/A,#N/A,TRUE,"7"}</definedName>
    <definedName name="RKDLKS" localSheetId="15" hidden="1">{#N/A,#N/A,TRUE,"1";#N/A,#N/A,TRUE,"2";#N/A,#N/A,TRUE,"3";#N/A,#N/A,TRUE,"4";#N/A,#N/A,TRUE,"5";#N/A,#N/A,TRUE,"6";#N/A,#N/A,TRUE,"7"}</definedName>
    <definedName name="RKDLKS" localSheetId="6" hidden="1">{#N/A,#N/A,TRUE,"1";#N/A,#N/A,TRUE,"2";#N/A,#N/A,TRUE,"3";#N/A,#N/A,TRUE,"4";#N/A,#N/A,TRUE,"5";#N/A,#N/A,TRUE,"6";#N/A,#N/A,TRUE,"7"}</definedName>
    <definedName name="RKDLKS" localSheetId="2" hidden="1">{#N/A,#N/A,TRUE,"1";#N/A,#N/A,TRUE,"2";#N/A,#N/A,TRUE,"3";#N/A,#N/A,TRUE,"4";#N/A,#N/A,TRUE,"5";#N/A,#N/A,TRUE,"6";#N/A,#N/A,TRUE,"7"}</definedName>
    <definedName name="RKDLKS" hidden="1">{#N/A,#N/A,TRUE,"1";#N/A,#N/A,TRUE,"2";#N/A,#N/A,TRUE,"3";#N/A,#N/A,TRUE,"4";#N/A,#N/A,TRUE,"5";#N/A,#N/A,TRUE,"6";#N/A,#N/A,TRUE,"7"}</definedName>
    <definedName name="rnhum" localSheetId="11" hidden="1">{"'Sheet1'!$L$16"}</definedName>
    <definedName name="rnhum" localSheetId="1" hidden="1">{"'Sheet1'!$L$16"}</definedName>
    <definedName name="rnhum" localSheetId="15" hidden="1">{"'Sheet1'!$L$16"}</definedName>
    <definedName name="rnhum" localSheetId="2" hidden="1">{"'Sheet1'!$L$16"}</definedName>
    <definedName name="rnhum" hidden="1">{"'Sheet1'!$L$16"}</definedName>
    <definedName name="Road" localSheetId="11" hidden="1">{"'Sheet1'!$L$16"}</definedName>
    <definedName name="Road" localSheetId="1" hidden="1">{"'Sheet1'!$L$16"}</definedName>
    <definedName name="Road" localSheetId="15" hidden="1">{"'Sheet1'!$L$16"}</definedName>
    <definedName name="Road" localSheetId="2" hidden="1">{"'Sheet1'!$L$16"}</definedName>
    <definedName name="Road" hidden="1">{"'Sheet1'!$L$16"}</definedName>
    <definedName name="ROO" localSheetId="6" hidden="1">#REF!</definedName>
    <definedName name="ROO" hidden="1">#REF!</definedName>
    <definedName name="row" localSheetId="6" hidden="1">#REF!</definedName>
    <definedName name="row" hidden="1">#REF!</definedName>
    <definedName name="RPLA" localSheetId="11" hidden="1">{"'Sheet1'!$L$16"}</definedName>
    <definedName name="RPLA" localSheetId="1" hidden="1">{"'Sheet1'!$L$16"}</definedName>
    <definedName name="RPLA" localSheetId="15" hidden="1">{"'Sheet1'!$L$16"}</definedName>
    <definedName name="RPLA" localSheetId="2" hidden="1">{"'Sheet1'!$L$16"}</definedName>
    <definedName name="RPLA" hidden="1">{"'Sheet1'!$L$16"}</definedName>
    <definedName name="rrr" localSheetId="11" hidden="1">{"'Sheet1'!$L$16"}</definedName>
    <definedName name="rrr" localSheetId="1" hidden="1">{"'Sheet1'!$L$16"}</definedName>
    <definedName name="rrr" localSheetId="15" hidden="1">{"'Sheet1'!$L$16"}</definedName>
    <definedName name="rrr" localSheetId="6" hidden="1">{"'Sheet1'!$L$16"}</definedName>
    <definedName name="rrr" localSheetId="2" hidden="1">{"'Sheet1'!$L$16"}</definedName>
    <definedName name="rrr" hidden="1">{"'Sheet1'!$L$16"}</definedName>
    <definedName name="ｒｒｒｒ" localSheetId="11" hidden="1">{"'Sheet1'!$L$16"}</definedName>
    <definedName name="ｒｒｒｒ" localSheetId="1" hidden="1">{"'Sheet1'!$L$16"}</definedName>
    <definedName name="ｒｒｒｒ" localSheetId="15" hidden="1">{"'Sheet1'!$L$16"}</definedName>
    <definedName name="ｒｒｒｒ" localSheetId="6" hidden="1">{"'Sheet1'!$L$16"}</definedName>
    <definedName name="ｒｒｒｒ" localSheetId="2" hidden="1">{"'Sheet1'!$L$16"}</definedName>
    <definedName name="ｒｒｒｒ" hidden="1">{"'Sheet1'!$L$16"}</definedName>
    <definedName name="rrrrr" localSheetId="11" hidden="1">{"'장비'!$A$3:$M$12"}</definedName>
    <definedName name="rrrrr" localSheetId="1" hidden="1">{"'장비'!$A$3:$M$12"}</definedName>
    <definedName name="rrrrr" localSheetId="15" hidden="1">{"'장비'!$A$3:$M$12"}</definedName>
    <definedName name="rrrrr" localSheetId="2" hidden="1">{"'장비'!$A$3:$M$12"}</definedName>
    <definedName name="rrrrr" hidden="1">{"'장비'!$A$3:$M$12"}</definedName>
    <definedName name="rrrrrrrr" localSheetId="11" hidden="1">{"'장비'!$A$3:$M$12"}</definedName>
    <definedName name="rrrrrrrr" localSheetId="1" hidden="1">{"'장비'!$A$3:$M$12"}</definedName>
    <definedName name="rrrrrrrr" localSheetId="15" hidden="1">{"'장비'!$A$3:$M$12"}</definedName>
    <definedName name="rrrrrrrr" localSheetId="2" hidden="1">{"'장비'!$A$3:$M$12"}</definedName>
    <definedName name="rrrrrrrr" hidden="1">{"'장비'!$A$3:$M$12"}</definedName>
    <definedName name="rrty" localSheetId="11" hidden="1">{#N/A,#N/A,FALSE,"特殊室（ＢＱ表）"}</definedName>
    <definedName name="rrty" localSheetId="1" hidden="1">{#N/A,#N/A,FALSE,"特殊室（ＢＱ表）"}</definedName>
    <definedName name="rrty" localSheetId="15" hidden="1">{#N/A,#N/A,FALSE,"特殊室（ＢＱ表）"}</definedName>
    <definedName name="rrty" localSheetId="2" hidden="1">{#N/A,#N/A,FALSE,"特殊室（ＢＱ表）"}</definedName>
    <definedName name="rrty" hidden="1">{#N/A,#N/A,FALSE,"特殊室（ＢＱ表）"}</definedName>
    <definedName name="RTGH" localSheetId="11" hidden="1">{"'용역비'!$A$4:$C$8"}</definedName>
    <definedName name="RTGH" localSheetId="1" hidden="1">{"'용역비'!$A$4:$C$8"}</definedName>
    <definedName name="RTGH" localSheetId="15" hidden="1">{"'용역비'!$A$4:$C$8"}</definedName>
    <definedName name="RTGH" localSheetId="2" hidden="1">{"'용역비'!$A$4:$C$8"}</definedName>
    <definedName name="RTGH" hidden="1">{"'용역비'!$A$4:$C$8"}</definedName>
    <definedName name="rth" localSheetId="11" hidden="1">{"'용역비'!$A$4:$C$8"}</definedName>
    <definedName name="rth" localSheetId="1" hidden="1">{"'용역비'!$A$4:$C$8"}</definedName>
    <definedName name="rth" localSheetId="15" hidden="1">{"'용역비'!$A$4:$C$8"}</definedName>
    <definedName name="rth" localSheetId="2" hidden="1">{"'용역비'!$A$4:$C$8"}</definedName>
    <definedName name="rth" hidden="1">{"'용역비'!$A$4:$C$8"}</definedName>
    <definedName name="rtosdkafcxn" localSheetId="11" hidden="1">{"'용역비'!$A$4:$C$8"}</definedName>
    <definedName name="rtosdkafcxn" localSheetId="1" hidden="1">{"'용역비'!$A$4:$C$8"}</definedName>
    <definedName name="rtosdkafcxn" localSheetId="15" hidden="1">{"'용역비'!$A$4:$C$8"}</definedName>
    <definedName name="rtosdkafcxn" localSheetId="2" hidden="1">{"'용역비'!$A$4:$C$8"}</definedName>
    <definedName name="rtosdkafcxn" hidden="1">{"'용역비'!$A$4:$C$8"}</definedName>
    <definedName name="rtr" localSheetId="11" hidden="1">{"'Sheet1'!$L$16"}</definedName>
    <definedName name="rtr" localSheetId="1" hidden="1">{"'Sheet1'!$L$16"}</definedName>
    <definedName name="rtr" localSheetId="15" hidden="1">{"'Sheet1'!$L$16"}</definedName>
    <definedName name="rtr" localSheetId="2" hidden="1">{"'Sheet1'!$L$16"}</definedName>
    <definedName name="rtr" hidden="1">{"'Sheet1'!$L$16"}</definedName>
    <definedName name="rtrty" localSheetId="7" hidden="1">#REF!</definedName>
    <definedName name="rtrty" hidden="1">#REF!</definedName>
    <definedName name="RTRYHTRYRT" localSheetId="15" hidden="1">#REF!</definedName>
    <definedName name="RTRYHTRYRT" localSheetId="6" hidden="1">'[18]負荷集計（断熱不燃）'!#REF!</definedName>
    <definedName name="RTRYHTRYRT" hidden="1">'[18]負荷集計（断熱不燃）'!#REF!</definedName>
    <definedName name="rty" localSheetId="11" hidden="1">{"'용역비'!$A$4:$C$8"}</definedName>
    <definedName name="rty" localSheetId="1" hidden="1">{"'용역비'!$A$4:$C$8"}</definedName>
    <definedName name="rty" localSheetId="15" hidden="1">{"'용역비'!$A$4:$C$8"}</definedName>
    <definedName name="rty" localSheetId="2" hidden="1">{"'용역비'!$A$4:$C$8"}</definedName>
    <definedName name="rty" hidden="1">{"'용역비'!$A$4:$C$8"}</definedName>
    <definedName name="RTYE" localSheetId="11" hidden="1">{"'장비'!$A$3:$M$12"}</definedName>
    <definedName name="RTYE" localSheetId="1" hidden="1">{"'장비'!$A$3:$M$12"}</definedName>
    <definedName name="RTYE" localSheetId="15" hidden="1">{"'장비'!$A$3:$M$12"}</definedName>
    <definedName name="RTYE" localSheetId="2" hidden="1">{"'장비'!$A$3:$M$12"}</definedName>
    <definedName name="RTYE" hidden="1">{"'장비'!$A$3:$M$12"}</definedName>
    <definedName name="rtyreyey" localSheetId="11" hidden="1">{"'Sheet1'!$L$16"}</definedName>
    <definedName name="rtyreyey" localSheetId="1" hidden="1">{"'Sheet1'!$L$16"}</definedName>
    <definedName name="rtyreyey" localSheetId="15" hidden="1">{"'Sheet1'!$L$16"}</definedName>
    <definedName name="rtyreyey" localSheetId="2" hidden="1">{"'Sheet1'!$L$16"}</definedName>
    <definedName name="rtyreyey" hidden="1">{"'Sheet1'!$L$16"}</definedName>
    <definedName name="rtyrtyt" localSheetId="6" hidden="1">#REF!</definedName>
    <definedName name="rtyrtyt" hidden="1">#REF!</definedName>
    <definedName name="rtytry" localSheetId="6" hidden="1">#REF!</definedName>
    <definedName name="rtytry" hidden="1">#REF!</definedName>
    <definedName name="rweqrwe" localSheetId="11" hidden="1">{"'Sheet1'!$L$16"}</definedName>
    <definedName name="rweqrwe" localSheetId="1" hidden="1">{"'Sheet1'!$L$16"}</definedName>
    <definedName name="rweqrwe" localSheetId="15" hidden="1">{"'Sheet1'!$L$16"}</definedName>
    <definedName name="rweqrwe" localSheetId="2" hidden="1">{"'Sheet1'!$L$16"}</definedName>
    <definedName name="rweqrwe" hidden="1">{"'Sheet1'!$L$16"}</definedName>
    <definedName name="RWER" localSheetId="11" hidden="1">{#N/A,#N/A,FALSE,"제목"}</definedName>
    <definedName name="RWER" localSheetId="1" hidden="1">{#N/A,#N/A,FALSE,"제목"}</definedName>
    <definedName name="RWER" localSheetId="15" hidden="1">{#N/A,#N/A,FALSE,"제목"}</definedName>
    <definedName name="RWER" localSheetId="2" hidden="1">{#N/A,#N/A,FALSE,"제목"}</definedName>
    <definedName name="RWER" hidden="1">{#N/A,#N/A,FALSE,"제목"}</definedName>
    <definedName name="rwes" localSheetId="11" hidden="1">{#N/A,#N/A,FALSE,"제목"}</definedName>
    <definedName name="rwes" localSheetId="1" hidden="1">{#N/A,#N/A,FALSE,"제목"}</definedName>
    <definedName name="rwes" localSheetId="15" hidden="1">{#N/A,#N/A,FALSE,"제목"}</definedName>
    <definedName name="rwes" localSheetId="2" hidden="1">{#N/A,#N/A,FALSE,"제목"}</definedName>
    <definedName name="rwes" hidden="1">{#N/A,#N/A,FALSE,"제목"}</definedName>
    <definedName name="rwqtw" localSheetId="1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qtw" localSheetId="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qtw" localSheetId="1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qtw" localSheetId="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qtw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yhtrd" localSheetId="11" hidden="1">{#N/A,#N/A,FALSE,"Chi tiÆt"}</definedName>
    <definedName name="ryhtrd" localSheetId="1" hidden="1">{#N/A,#N/A,FALSE,"Chi tiÆt"}</definedName>
    <definedName name="ryhtrd" localSheetId="15" hidden="1">{#N/A,#N/A,FALSE,"Chi tiÆt"}</definedName>
    <definedName name="ryhtrd" localSheetId="2" hidden="1">{#N/A,#N/A,FALSE,"Chi tiÆt"}</definedName>
    <definedName name="ryhtrd" hidden="1">{#N/A,#N/A,FALSE,"Chi tiÆt"}</definedName>
    <definedName name="RYTRYTR" localSheetId="6" hidden="1">#REF!</definedName>
    <definedName name="RYTRYTR" hidden="1">#REF!</definedName>
    <definedName name="RYUIRYU" localSheetId="11" hidden="1">{"'용역비'!$A$4:$C$8"}</definedName>
    <definedName name="RYUIRYU" localSheetId="1" hidden="1">{"'용역비'!$A$4:$C$8"}</definedName>
    <definedName name="RYUIRYU" localSheetId="15" hidden="1">{"'용역비'!$A$4:$C$8"}</definedName>
    <definedName name="RYUIRYU" localSheetId="2" hidden="1">{"'용역비'!$A$4:$C$8"}</definedName>
    <definedName name="RYUIRYU" hidden="1">{"'용역비'!$A$4:$C$8"}</definedName>
    <definedName name="ryuk" localSheetId="11" hidden="1">{"'용역비'!$A$4:$C$8"}</definedName>
    <definedName name="ryuk" localSheetId="1" hidden="1">{"'용역비'!$A$4:$C$8"}</definedName>
    <definedName name="ryuk" localSheetId="15" hidden="1">{"'용역비'!$A$4:$C$8"}</definedName>
    <definedName name="ryuk" localSheetId="2" hidden="1">{"'용역비'!$A$4:$C$8"}</definedName>
    <definedName name="ryuk" hidden="1">{"'용역비'!$A$4:$C$8"}</definedName>
    <definedName name="RYYRRUUU" localSheetId="6" hidden="1">#REF!</definedName>
    <definedName name="RYYRRUUU" hidden="1">#REF!</definedName>
    <definedName name="s" localSheetId="6" hidden="1">#REF!</definedName>
    <definedName name="s" hidden="1">#REF!</definedName>
    <definedName name="sa" localSheetId="11" hidden="1">{#N/A,#N/A,TRUE,"Str.";#N/A,#N/A,TRUE,"Steel &amp; Roof";#N/A,#N/A,TRUE,"Arc.";#N/A,#N/A,TRUE,"Preliminary";#N/A,#N/A,TRUE,"Sum_Prelim"}</definedName>
    <definedName name="sa" localSheetId="1" hidden="1">{#N/A,#N/A,TRUE,"Str.";#N/A,#N/A,TRUE,"Steel &amp; Roof";#N/A,#N/A,TRUE,"Arc.";#N/A,#N/A,TRUE,"Preliminary";#N/A,#N/A,TRUE,"Sum_Prelim"}</definedName>
    <definedName name="sa" localSheetId="15" hidden="1">{#N/A,#N/A,TRUE,"Str.";#N/A,#N/A,TRUE,"Steel &amp; Roof";#N/A,#N/A,TRUE,"Arc.";#N/A,#N/A,TRUE,"Preliminary";#N/A,#N/A,TRUE,"Sum_Prelim"}</definedName>
    <definedName name="sa" localSheetId="6" hidden="1">{#N/A,#N/A,TRUE,"Str.";#N/A,#N/A,TRUE,"Steel &amp; Roof";#N/A,#N/A,TRUE,"Arc.";#N/A,#N/A,TRUE,"Preliminary";#N/A,#N/A,TRUE,"Sum_Prelim"}</definedName>
    <definedName name="sa" localSheetId="2" hidden="1">{#N/A,#N/A,TRUE,"Str.";#N/A,#N/A,TRUE,"Steel &amp; Roof";#N/A,#N/A,TRUE,"Arc.";#N/A,#N/A,TRUE,"Preliminary";#N/A,#N/A,TRUE,"Sum_Prelim"}</definedName>
    <definedName name="sa" hidden="1">{#N/A,#N/A,TRUE,"Str.";#N/A,#N/A,TRUE,"Steel &amp; Roof";#N/A,#N/A,TRUE,"Arc.";#N/A,#N/A,TRUE,"Preliminary";#N/A,#N/A,TRUE,"Sum_Prelim"}</definedName>
    <definedName name="saa" localSheetId="11" hidden="1">{#N/A,#N/A,FALSE,"Sheet2";#N/A,#N/A,FALSE,"Sheet4";#N/A,#N/A,FALSE,"Sheet6"}</definedName>
    <definedName name="saa" localSheetId="1" hidden="1">{#N/A,#N/A,FALSE,"Sheet2";#N/A,#N/A,FALSE,"Sheet4";#N/A,#N/A,FALSE,"Sheet6"}</definedName>
    <definedName name="saa" localSheetId="15" hidden="1">{#N/A,#N/A,FALSE,"Sheet2";#N/A,#N/A,FALSE,"Sheet4";#N/A,#N/A,FALSE,"Sheet6"}</definedName>
    <definedName name="saa" localSheetId="2" hidden="1">{#N/A,#N/A,FALSE,"Sheet2";#N/A,#N/A,FALSE,"Sheet4";#N/A,#N/A,FALSE,"Sheet6"}</definedName>
    <definedName name="saa" hidden="1">{#N/A,#N/A,FALSE,"Sheet2";#N/A,#N/A,FALSE,"Sheet4";#N/A,#N/A,FALSE,"Sheet6"}</definedName>
    <definedName name="saada" localSheetId="11" hidden="1">{#N/A,#N/A,FALSE,"特殊室（ＢＱ表）"}</definedName>
    <definedName name="saada" localSheetId="1" hidden="1">{#N/A,#N/A,FALSE,"特殊室（ＢＱ表）"}</definedName>
    <definedName name="saada" localSheetId="15" hidden="1">{#N/A,#N/A,FALSE,"特殊室（ＢＱ表）"}</definedName>
    <definedName name="saada" localSheetId="2" hidden="1">{#N/A,#N/A,FALSE,"特殊室（ＢＱ表）"}</definedName>
    <definedName name="saada" hidden="1">{#N/A,#N/A,FALSE,"特殊室（ＢＱ表）"}</definedName>
    <definedName name="sach" localSheetId="11" hidden="1">{"'Sheet1'!$L$16"}</definedName>
    <definedName name="sach" localSheetId="1" hidden="1">{"'Sheet1'!$L$16"}</definedName>
    <definedName name="sach" localSheetId="15" hidden="1">{"'Sheet1'!$L$16"}</definedName>
    <definedName name="sach" localSheetId="2" hidden="1">{"'Sheet1'!$L$16"}</definedName>
    <definedName name="sach" hidden="1">{"'Sheet1'!$L$16"}</definedName>
    <definedName name="sadcs" localSheetId="11" hidden="1">{"'Sheet1'!$L$16"}</definedName>
    <definedName name="sadcs" localSheetId="1" hidden="1">{"'Sheet1'!$L$16"}</definedName>
    <definedName name="sadcs" localSheetId="15" hidden="1">{"'Sheet1'!$L$16"}</definedName>
    <definedName name="sadcs" localSheetId="2" hidden="1">{"'Sheet1'!$L$16"}</definedName>
    <definedName name="sadcs" hidden="1">{"'Sheet1'!$L$16"}</definedName>
    <definedName name="sadf" localSheetId="15" hidden="1">#REF!</definedName>
    <definedName name="sadf" localSheetId="7" hidden="1">'[2]負荷集計（断熱不燃）'!#REF!</definedName>
    <definedName name="sadf" hidden="1">'[2]負荷集計（断熱不燃）'!#REF!</definedName>
    <definedName name="SÁDFSDFDSF" localSheetId="15" hidden="1">#REF!</definedName>
    <definedName name="SÁDFSDFDSF" localSheetId="6" hidden="1">#REF!</definedName>
    <definedName name="SÁDFSDFDSF" hidden="1">#REF!</definedName>
    <definedName name="safdaf" localSheetId="6" hidden="1">#REF!</definedName>
    <definedName name="safdaf" hidden="1">#REF!</definedName>
    <definedName name="sagawa" localSheetId="6" hidden="1">#REF!</definedName>
    <definedName name="sagawa" hidden="1">#REF!</definedName>
    <definedName name="sahdfjdgjds" localSheetId="11" hidden="1">{"'Sheet1'!$L$16"}</definedName>
    <definedName name="sahdfjdgjds" localSheetId="1" hidden="1">{"'Sheet1'!$L$16"}</definedName>
    <definedName name="sahdfjdgjds" localSheetId="15" hidden="1">{"'Sheet1'!$L$16"}</definedName>
    <definedName name="sahdfjdgjds" localSheetId="2" hidden="1">{"'Sheet1'!$L$16"}</definedName>
    <definedName name="sahdfjdgjds" hidden="1">{"'Sheet1'!$L$16"}</definedName>
    <definedName name="SaiGon" localSheetId="6" hidden="1">#REF!</definedName>
    <definedName name="SaiGon" hidden="1">#REF!</definedName>
    <definedName name="sang" localSheetId="11" hidden="1">{"'Sheet1'!$L$16"}</definedName>
    <definedName name="sang" localSheetId="1" hidden="1">{"'Sheet1'!$L$16"}</definedName>
    <definedName name="sang" localSheetId="15" hidden="1">{"'Sheet1'!$L$16"}</definedName>
    <definedName name="sang" localSheetId="2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localSheetId="11" hidden="1">{"'Sheet1'!$L$16"}</definedName>
    <definedName name="sas" localSheetId="1" hidden="1">{"'Sheet1'!$L$16"}</definedName>
    <definedName name="sas" localSheetId="15" hidden="1">{"'Sheet1'!$L$16"}</definedName>
    <definedName name="sas" localSheetId="2" hidden="1">{"'Sheet1'!$L$16"}</definedName>
    <definedName name="sas" hidden="1">{"'Sheet1'!$L$16"}</definedName>
    <definedName name="sasa" localSheetId="11" hidden="1">{#N/A,#N/A,FALSE,"Sheet1";#N/A,#N/A,FALSE,"Sheet3";#N/A,#N/A,FALSE,"Sheet5"}</definedName>
    <definedName name="sasa" localSheetId="1" hidden="1">{#N/A,#N/A,FALSE,"Sheet1";#N/A,#N/A,FALSE,"Sheet3";#N/A,#N/A,FALSE,"Sheet5"}</definedName>
    <definedName name="sasa" localSheetId="15" hidden="1">{#N/A,#N/A,FALSE,"Sheet1";#N/A,#N/A,FALSE,"Sheet3";#N/A,#N/A,FALSE,"Sheet5"}</definedName>
    <definedName name="sasa" localSheetId="2" hidden="1">{#N/A,#N/A,FALSE,"Sheet1";#N/A,#N/A,FALSE,"Sheet3";#N/A,#N/A,FALSE,"Sheet5"}</definedName>
    <definedName name="sasa" hidden="1">{#N/A,#N/A,FALSE,"Sheet1";#N/A,#N/A,FALSE,"Sheet3";#N/A,#N/A,FALSE,"Sheet5"}</definedName>
    <definedName name="sctcn" localSheetId="11" hidden="1">{"'Sheet1'!$L$16"}</definedName>
    <definedName name="sctcn" localSheetId="1" hidden="1">{"'Sheet1'!$L$16"}</definedName>
    <definedName name="sctcn" localSheetId="15" hidden="1">{"'Sheet1'!$L$16"}</definedName>
    <definedName name="sctcn" localSheetId="2" hidden="1">{"'Sheet1'!$L$16"}</definedName>
    <definedName name="sctcn" hidden="1">{"'Sheet1'!$L$16"}</definedName>
    <definedName name="SCTX" localSheetId="11" hidden="1">{"'Sheet1'!$L$16"}</definedName>
    <definedName name="SCTX" localSheetId="1" hidden="1">{"'Sheet1'!$L$16"}</definedName>
    <definedName name="SCTX" localSheetId="15" hidden="1">{"'Sheet1'!$L$16"}</definedName>
    <definedName name="SCTX" localSheetId="2" hidden="1">{"'Sheet1'!$L$16"}</definedName>
    <definedName name="SCTX" hidden="1">{"'Sheet1'!$L$16"}</definedName>
    <definedName name="SCURVE" localSheetId="6" hidden="1">#REF!</definedName>
    <definedName name="SCURVE" hidden="1">#REF!</definedName>
    <definedName name="SD" localSheetId="11" hidden="1">{"'ELEC'!$A$2:$H$216","'ELEC'!$C$2:$D$2"}</definedName>
    <definedName name="SD" localSheetId="1" hidden="1">{"'ELEC'!$A$2:$H$216","'ELEC'!$C$2:$D$2"}</definedName>
    <definedName name="SD" localSheetId="15" hidden="1">{"'ELEC'!$A$2:$H$216","'ELEC'!$C$2:$D$2"}</definedName>
    <definedName name="SD" localSheetId="6" hidden="1">{"'ELEC'!$A$2:$H$216","'ELEC'!$C$2:$D$2"}</definedName>
    <definedName name="SD" localSheetId="2" hidden="1">{"'ELEC'!$A$2:$H$216","'ELEC'!$C$2:$D$2"}</definedName>
    <definedName name="SD" hidden="1">{"'ELEC'!$A$2:$H$216","'ELEC'!$C$2:$D$2"}</definedName>
    <definedName name="SDAFASF" localSheetId="11" hidden="1">{"'Sheet1'!$L$16"}</definedName>
    <definedName name="SDAFASF" localSheetId="1" hidden="1">{"'Sheet1'!$L$16"}</definedName>
    <definedName name="SDAFASF" localSheetId="15" hidden="1">{"'Sheet1'!$L$16"}</definedName>
    <definedName name="SDAFASF" localSheetId="6" hidden="1">{"'Sheet1'!$L$16"}</definedName>
    <definedName name="SDAFASF" localSheetId="2" hidden="1">{"'Sheet1'!$L$16"}</definedName>
    <definedName name="SDAFASF" hidden="1">{"'Sheet1'!$L$16"}</definedName>
    <definedName name="SDAS" localSheetId="11" hidden="1">{"'Firr(선)'!$AS$1:$AY$62","'Firr(사)'!$AS$1:$AY$62","'Firr(회)'!$AS$1:$AY$62","'Firr(선)'!$L$1:$V$62","'Firr(사)'!$L$1:$V$62","'Firr(회)'!$L$1:$V$62"}</definedName>
    <definedName name="SDAS" localSheetId="1" hidden="1">{"'Firr(선)'!$AS$1:$AY$62","'Firr(사)'!$AS$1:$AY$62","'Firr(회)'!$AS$1:$AY$62","'Firr(선)'!$L$1:$V$62","'Firr(사)'!$L$1:$V$62","'Firr(회)'!$L$1:$V$62"}</definedName>
    <definedName name="SDAS" localSheetId="15" hidden="1">{"'Firr(선)'!$AS$1:$AY$62","'Firr(사)'!$AS$1:$AY$62","'Firr(회)'!$AS$1:$AY$62","'Firr(선)'!$L$1:$V$62","'Firr(사)'!$L$1:$V$62","'Firr(회)'!$L$1:$V$62"}</definedName>
    <definedName name="SDAS" localSheetId="2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d" localSheetId="11" hidden="1">{"'Sheet1'!$L$16"}</definedName>
    <definedName name="sdasd" localSheetId="1" hidden="1">{"'Sheet1'!$L$16"}</definedName>
    <definedName name="sdasd" localSheetId="15" hidden="1">{"'Sheet1'!$L$16"}</definedName>
    <definedName name="sdasd" localSheetId="2" hidden="1">{"'Sheet1'!$L$16"}</definedName>
    <definedName name="sdasd" hidden="1">{"'Sheet1'!$L$16"}</definedName>
    <definedName name="sdbv" localSheetId="11" hidden="1">{"'Sheet1'!$L$16"}</definedName>
    <definedName name="sdbv" localSheetId="1" hidden="1">{"'Sheet1'!$L$16"}</definedName>
    <definedName name="sdbv" localSheetId="15" hidden="1">{"'Sheet1'!$L$16"}</definedName>
    <definedName name="sdbv" localSheetId="2" hidden="1">{"'Sheet1'!$L$16"}</definedName>
    <definedName name="sdbv" hidden="1">{"'Sheet1'!$L$16"}</definedName>
    <definedName name="sdcsd" localSheetId="11" hidden="1">{"'Sheet1'!$L$16"}</definedName>
    <definedName name="sdcsd" localSheetId="1" hidden="1">{"'Sheet1'!$L$16"}</definedName>
    <definedName name="sdcsd" localSheetId="15" hidden="1">{"'Sheet1'!$L$16"}</definedName>
    <definedName name="sdcsd" localSheetId="2" hidden="1">{"'Sheet1'!$L$16"}</definedName>
    <definedName name="sdcsd" hidden="1">{"'Sheet1'!$L$16"}</definedName>
    <definedName name="sdd" localSheetId="11" hidden="1">{"'Sheet1'!$L$16"}</definedName>
    <definedName name="sdd" localSheetId="1" hidden="1">{"'Sheet1'!$L$16"}</definedName>
    <definedName name="sdd" localSheetId="15" hidden="1">{"'Sheet1'!$L$16"}</definedName>
    <definedName name="sdd" localSheetId="6" hidden="1">{"'Sheet1'!$L$16"}</definedName>
    <definedName name="sdd" localSheetId="2" hidden="1">{"'Sheet1'!$L$16"}</definedName>
    <definedName name="sdd" hidden="1">{"'Sheet1'!$L$16"}</definedName>
    <definedName name="sdf" localSheetId="11" hidden="1">{"'Sheet1'!$L$16"}</definedName>
    <definedName name="sdf" localSheetId="1" hidden="1">{"'Sheet1'!$L$16"}</definedName>
    <definedName name="sdf" localSheetId="15" hidden="1">{"'Sheet1'!$L$16"}</definedName>
    <definedName name="sdf" localSheetId="6" hidden="1">{"'Sheet1'!$L$16"}</definedName>
    <definedName name="sdf" localSheetId="2" hidden="1">{"'Sheet1'!$L$16"}</definedName>
    <definedName name="sdf" hidden="1">{"'Sheet1'!$L$16"}</definedName>
    <definedName name="sdfasdffsdf" localSheetId="6" hidden="1">#REF!</definedName>
    <definedName name="sdfasdffsdf" hidden="1">#REF!</definedName>
    <definedName name="sdfda" localSheetId="11" hidden="1">{"'Sheet1'!$L$16"}</definedName>
    <definedName name="sdfda" localSheetId="1" hidden="1">{"'Sheet1'!$L$16"}</definedName>
    <definedName name="sdfda" localSheetId="15" hidden="1">{"'Sheet1'!$L$16"}</definedName>
    <definedName name="sdfda" localSheetId="6" hidden="1">{"'Sheet1'!$L$16"}</definedName>
    <definedName name="sdfda" localSheetId="2" hidden="1">{"'Sheet1'!$L$16"}</definedName>
    <definedName name="sdfda" hidden="1">{"'Sheet1'!$L$16"}</definedName>
    <definedName name="sdfdsf" localSheetId="11" hidden="1">{#N/A,#N/A,FALSE,"Chi tiÆt"}</definedName>
    <definedName name="sdfdsf" localSheetId="1" hidden="1">{#N/A,#N/A,FALSE,"Chi tiÆt"}</definedName>
    <definedName name="sdfdsf" localSheetId="15" hidden="1">{#N/A,#N/A,FALSE,"Chi tiÆt"}</definedName>
    <definedName name="sdfdsf" localSheetId="2" hidden="1">{#N/A,#N/A,FALSE,"Chi tiÆt"}</definedName>
    <definedName name="sdfdsf" hidden="1">{#N/A,#N/A,FALSE,"Chi tiÆt"}</definedName>
    <definedName name="sdfgdfg" localSheetId="6" hidden="1">#REF!</definedName>
    <definedName name="sdfgdfg" hidden="1">#REF!</definedName>
    <definedName name="sdfgsdfg" localSheetId="6" hidden="1">#REF!</definedName>
    <definedName name="sdfgsdfg" hidden="1">#REF!</definedName>
    <definedName name="sdfgsdfrg" localSheetId="6" hidden="1">#REF!</definedName>
    <definedName name="sdfgsdfrg" hidden="1">#REF!</definedName>
    <definedName name="sdfhsf" localSheetId="6" hidden="1">#REF!</definedName>
    <definedName name="sdfhsf" hidden="1">#REF!</definedName>
    <definedName name="sdfs" localSheetId="6" hidden="1">#REF!</definedName>
    <definedName name="sdfs" hidden="1">#REF!</definedName>
    <definedName name="sdfsdfsd" localSheetId="11" hidden="1">{"'Sheet1'!$L$16"}</definedName>
    <definedName name="sdfsdfsd" localSheetId="1" hidden="1">{"'Sheet1'!$L$16"}</definedName>
    <definedName name="sdfsdfsd" localSheetId="15" hidden="1">{"'Sheet1'!$L$16"}</definedName>
    <definedName name="sdfsdfsd" localSheetId="2" hidden="1">{"'Sheet1'!$L$16"}</definedName>
    <definedName name="sdfsdfsd" hidden="1">{"'Sheet1'!$L$16"}</definedName>
    <definedName name="SDFSDFSDF" localSheetId="6" hidden="1">#REF!</definedName>
    <definedName name="SDFSDFSDF" hidden="1">#REF!</definedName>
    <definedName name="sdfsdgfdg" localSheetId="6" hidden="1">#REF!</definedName>
    <definedName name="sdfsdgfdg" hidden="1">#REF!</definedName>
    <definedName name="sdfsf" localSheetId="7" hidden="1">#REF!</definedName>
    <definedName name="sdfsf" hidden="1">#REF!</definedName>
    <definedName name="sđfsj" localSheetId="11" hidden="1">{"'Sheet1'!$L$16"}</definedName>
    <definedName name="sđfsj" localSheetId="1" hidden="1">{"'Sheet1'!$L$16"}</definedName>
    <definedName name="sđfsj" localSheetId="15" hidden="1">{"'Sheet1'!$L$16"}</definedName>
    <definedName name="sđfsj" localSheetId="2" hidden="1">{"'Sheet1'!$L$16"}</definedName>
    <definedName name="sđfsj" hidden="1">{"'Sheet1'!$L$16"}</definedName>
    <definedName name="sdga" localSheetId="15" hidden="1">#REF!</definedName>
    <definedName name="sdga" localSheetId="6" hidden="1">[47]Quantity!#REF!</definedName>
    <definedName name="sdga" hidden="1">[47]Quantity!#REF!</definedName>
    <definedName name="sdgdsg" localSheetId="11" hidden="1">{"'Sheet1'!$L$16"}</definedName>
    <definedName name="sdgdsg" localSheetId="1" hidden="1">{"'Sheet1'!$L$16"}</definedName>
    <definedName name="sdgdsg" localSheetId="15" hidden="1">{"'Sheet1'!$L$16"}</definedName>
    <definedName name="sdgdsg" localSheetId="2" hidden="1">{"'Sheet1'!$L$16"}</definedName>
    <definedName name="sdgdsg" hidden="1">{"'Sheet1'!$L$16"}</definedName>
    <definedName name="sdgfjhfj" localSheetId="11" hidden="1">{"'Sheet1'!$L$16"}</definedName>
    <definedName name="sdgfjhfj" localSheetId="1" hidden="1">{"'Sheet1'!$L$16"}</definedName>
    <definedName name="sdgfjhfj" localSheetId="15" hidden="1">{"'Sheet1'!$L$16"}</definedName>
    <definedName name="sdgfjhfj" localSheetId="2" hidden="1">{"'Sheet1'!$L$16"}</definedName>
    <definedName name="sdgfjhfj" hidden="1">{"'Sheet1'!$L$16"}</definedName>
    <definedName name="SDGS" localSheetId="6" hidden="1">#REF!</definedName>
    <definedName name="SDGS" hidden="1">#REF!</definedName>
    <definedName name="sdrd" localSheetId="11" hidden="1">{#N/A,#N/A,FALSE,"Chi tiÆt"}</definedName>
    <definedName name="sdrd" localSheetId="1" hidden="1">{#N/A,#N/A,FALSE,"Chi tiÆt"}</definedName>
    <definedName name="sdrd" localSheetId="15" hidden="1">{#N/A,#N/A,FALSE,"Chi tiÆt"}</definedName>
    <definedName name="sdrd" localSheetId="6" hidden="1">{#N/A,#N/A,FALSE,"Chi tiÆt"}</definedName>
    <definedName name="sdrd" localSheetId="2" hidden="1">{#N/A,#N/A,FALSE,"Chi tiÆt"}</definedName>
    <definedName name="sdrd" hidden="1">{#N/A,#N/A,FALSE,"Chi tiÆt"}</definedName>
    <definedName name="sdryhj" localSheetId="11" hidden="1">{"'용역비'!$A$4:$C$8"}</definedName>
    <definedName name="sdryhj" localSheetId="1" hidden="1">{"'용역비'!$A$4:$C$8"}</definedName>
    <definedName name="sdryhj" localSheetId="15" hidden="1">{"'용역비'!$A$4:$C$8"}</definedName>
    <definedName name="sdryhj" localSheetId="2" hidden="1">{"'용역비'!$A$4:$C$8"}</definedName>
    <definedName name="sdryhj" hidden="1">{"'용역비'!$A$4:$C$8"}</definedName>
    <definedName name="sds" localSheetId="15" hidden="1">#REF!</definedName>
    <definedName name="sds" localSheetId="6" hidden="1">[3]Earthwork!#REF!</definedName>
    <definedName name="sds" hidden="1">[3]Earthwork!#REF!</definedName>
    <definedName name="sdsd" localSheetId="11" hidden="1">{"'Sheet1'!$L$16"}</definedName>
    <definedName name="sdsd" localSheetId="1" hidden="1">{"'Sheet1'!$L$16"}</definedName>
    <definedName name="sdsd" localSheetId="15" hidden="1">{"'Sheet1'!$L$16"}</definedName>
    <definedName name="sdsd" localSheetId="2" hidden="1">{"'Sheet1'!$L$16"}</definedName>
    <definedName name="sdsd" hidden="1">{"'Sheet1'!$L$16"}</definedName>
    <definedName name="sdsdds" localSheetId="11" hidden="1">{"'Sheet1'!$L$16"}</definedName>
    <definedName name="sdsdds" localSheetId="1" hidden="1">{"'Sheet1'!$L$16"}</definedName>
    <definedName name="sdsdds" localSheetId="15" hidden="1">{"'Sheet1'!$L$16"}</definedName>
    <definedName name="sdsdds" localSheetId="2" hidden="1">{"'Sheet1'!$L$16"}</definedName>
    <definedName name="sdsdds" hidden="1">{"'Sheet1'!$L$16"}</definedName>
    <definedName name="sdsds" localSheetId="11" hidden="1">{"'Sheet1'!$L$16"}</definedName>
    <definedName name="sdsds" localSheetId="1" hidden="1">{"'Sheet1'!$L$16"}</definedName>
    <definedName name="sdsds" localSheetId="15" hidden="1">{"'Sheet1'!$L$16"}</definedName>
    <definedName name="sdsds" localSheetId="2" hidden="1">{"'Sheet1'!$L$16"}</definedName>
    <definedName name="sdsds" hidden="1">{"'Sheet1'!$L$16"}</definedName>
    <definedName name="SDSDSD" localSheetId="11" hidden="1">{#N/A,#N/A,FALSE,"CCTV"}</definedName>
    <definedName name="SDSDSD" localSheetId="1" hidden="1">{#N/A,#N/A,FALSE,"CCTV"}</definedName>
    <definedName name="SDSDSD" localSheetId="15" hidden="1">{#N/A,#N/A,FALSE,"CCTV"}</definedName>
    <definedName name="SDSDSD" localSheetId="2" hidden="1">{#N/A,#N/A,FALSE,"CCTV"}</definedName>
    <definedName name="SDSDSD" hidden="1">{#N/A,#N/A,FALSE,"CCTV"}</definedName>
    <definedName name="sdv" localSheetId="11" hidden="1">{"'Sheet1'!$L$16"}</definedName>
    <definedName name="sdv" localSheetId="1" hidden="1">{"'Sheet1'!$L$16"}</definedName>
    <definedName name="sdv" localSheetId="15" hidden="1">{"'Sheet1'!$L$16"}</definedName>
    <definedName name="sdv" localSheetId="2" hidden="1">{"'Sheet1'!$L$16"}</definedName>
    <definedName name="sdv" hidden="1">{"'Sheet1'!$L$16"}</definedName>
    <definedName name="sdz" localSheetId="11" hidden="1">{"'Sheet1'!$L$16"}</definedName>
    <definedName name="sdz" localSheetId="1" hidden="1">{"'Sheet1'!$L$16"}</definedName>
    <definedName name="sdz" localSheetId="15" hidden="1">{"'Sheet1'!$L$16"}</definedName>
    <definedName name="sdz" localSheetId="2" hidden="1">{"'Sheet1'!$L$16"}</definedName>
    <definedName name="sdz" hidden="1">{"'Sheet1'!$L$16"}</definedName>
    <definedName name="SE" localSheetId="11" hidden="1">{"'용역비'!$A$4:$C$8"}</definedName>
    <definedName name="SE" localSheetId="1" hidden="1">{"'용역비'!$A$4:$C$8"}</definedName>
    <definedName name="SE" localSheetId="15" hidden="1">{"'용역비'!$A$4:$C$8"}</definedName>
    <definedName name="SE" localSheetId="2" hidden="1">{"'용역비'!$A$4:$C$8"}</definedName>
    <definedName name="SE" hidden="1">{"'용역비'!$A$4:$C$8"}</definedName>
    <definedName name="SEC.C1" localSheetId="6" hidden="1">#REF!</definedName>
    <definedName name="SEC.C1" hidden="1">#REF!</definedName>
    <definedName name="sen" localSheetId="11" hidden="1">{"'Sheet1'!$L$16"}</definedName>
    <definedName name="sen" localSheetId="1" hidden="1">{"'Sheet1'!$L$16"}</definedName>
    <definedName name="sen" localSheetId="15" hidden="1">{"'Sheet1'!$L$16"}</definedName>
    <definedName name="sen" localSheetId="2" hidden="1">{"'Sheet1'!$L$16"}</definedName>
    <definedName name="sen" hidden="1">{"'Sheet1'!$L$16"}</definedName>
    <definedName name="sencount" hidden="1">2</definedName>
    <definedName name="sf" localSheetId="11" hidden="1">{"'Sheet1'!$L$16"}</definedName>
    <definedName name="sf" localSheetId="1" hidden="1">{"'Sheet1'!$L$16"}</definedName>
    <definedName name="sf" localSheetId="15" hidden="1">{"'Sheet1'!$L$16"}</definedName>
    <definedName name="sf" localSheetId="2" hidden="1">{"'Sheet1'!$L$16"}</definedName>
    <definedName name="sf" hidden="1">{"'Sheet1'!$L$16"}</definedName>
    <definedName name="SFA" localSheetId="6" hidden="1">#REF!</definedName>
    <definedName name="SFA" hidden="1">#REF!</definedName>
    <definedName name="sfdf" localSheetId="15" hidden="1">#REF!</definedName>
    <definedName name="sfdf" localSheetId="6" hidden="1">[20]조명시설!#REF!</definedName>
    <definedName name="sfdf" hidden="1">[20]조명시설!#REF!</definedName>
    <definedName name="sfdfds" localSheetId="15" hidden="1">#REF!</definedName>
    <definedName name="sfdfds" localSheetId="6" hidden="1">#REF!</definedName>
    <definedName name="sfdfds" hidden="1">#REF!</definedName>
    <definedName name="sfdgnl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sfdsf" localSheetId="11" hidden="1">{#N/A,#N/A,FALSE,"Chi tiÆt"}</definedName>
    <definedName name="sfdsfdsf" localSheetId="1" hidden="1">{#N/A,#N/A,FALSE,"Chi tiÆt"}</definedName>
    <definedName name="sfdsfdsf" localSheetId="15" hidden="1">{#N/A,#N/A,FALSE,"Chi tiÆt"}</definedName>
    <definedName name="sfdsfdsf" localSheetId="2" hidden="1">{#N/A,#N/A,FALSE,"Chi tiÆt"}</definedName>
    <definedName name="sfdsfdsf" hidden="1">{#N/A,#N/A,FALSE,"Chi tiÆt"}</definedName>
    <definedName name="SFE" localSheetId="1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" localSheetId="15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f" localSheetId="11" hidden="1">{"'Sheet1'!$L$16"}</definedName>
    <definedName name="sff" localSheetId="1" hidden="1">{"'Sheet1'!$L$16"}</definedName>
    <definedName name="sff" localSheetId="15" hidden="1">{"'Sheet1'!$L$16"}</definedName>
    <definedName name="sff" localSheetId="2" hidden="1">{"'Sheet1'!$L$16"}</definedName>
    <definedName name="sff" hidden="1">{"'Sheet1'!$L$16"}</definedName>
    <definedName name="sfghj" localSheetId="11" hidden="1">{"'Sheet1'!$L$16"}</definedName>
    <definedName name="sfghj" localSheetId="1" hidden="1">{"'Sheet1'!$L$16"}</definedName>
    <definedName name="sfghj" localSheetId="15" hidden="1">{"'Sheet1'!$L$16"}</definedName>
    <definedName name="sfghj" localSheetId="2" hidden="1">{"'Sheet1'!$L$16"}</definedName>
    <definedName name="sfghj" hidden="1">{"'Sheet1'!$L$16"}</definedName>
    <definedName name="sfsd" localSheetId="11" hidden="1">{"'Sheet1'!$L$16"}</definedName>
    <definedName name="sfsd" localSheetId="1" hidden="1">{"'Sheet1'!$L$16"}</definedName>
    <definedName name="sfsd" localSheetId="15" hidden="1">{"'Sheet1'!$L$16"}</definedName>
    <definedName name="sfsd" localSheetId="2" hidden="1">{"'Sheet1'!$L$16"}</definedName>
    <definedName name="sfsd" hidden="1">{"'Sheet1'!$L$16"}</definedName>
    <definedName name="sfsdf" localSheetId="7" hidden="1">#REF!</definedName>
    <definedName name="sfsdf" hidden="1">#REF!</definedName>
    <definedName name="sfsdfds" localSheetId="11" hidden="1">binary</definedName>
    <definedName name="sfsdfds" localSheetId="1" hidden="1">binary</definedName>
    <definedName name="sfsdfds" localSheetId="15" hidden="1">binary</definedName>
    <definedName name="sfsdfds" localSheetId="6" hidden="1">binary</definedName>
    <definedName name="sfsdfds" localSheetId="2" hidden="1">binary</definedName>
    <definedName name="sfsdfds" localSheetId="16" hidden="1">binary</definedName>
    <definedName name="sfsdfds" hidden="1">binary</definedName>
    <definedName name="sfsdg" localSheetId="11" hidden="1">{"'Sheet1'!$L$16"}</definedName>
    <definedName name="sfsdg" localSheetId="1" hidden="1">{"'Sheet1'!$L$16"}</definedName>
    <definedName name="sfsdg" localSheetId="15" hidden="1">{"'Sheet1'!$L$16"}</definedName>
    <definedName name="sfsdg" localSheetId="2" hidden="1">{"'Sheet1'!$L$16"}</definedName>
    <definedName name="sfsdg" hidden="1">{"'Sheet1'!$L$16"}</definedName>
    <definedName name="sfsf" localSheetId="7" hidden="1">#REF!</definedName>
    <definedName name="sfsf" hidden="1">#REF!</definedName>
    <definedName name="sfsfsfas" localSheetId="11" hidden="1">{"'Sheet1'!$L$16"}</definedName>
    <definedName name="sfsfsfas" localSheetId="1" hidden="1">{"'Sheet1'!$L$16"}</definedName>
    <definedName name="sfsfsfas" localSheetId="15" hidden="1">{"'Sheet1'!$L$16"}</definedName>
    <definedName name="sfsfsfas" localSheetId="2" hidden="1">{"'Sheet1'!$L$16"}</definedName>
    <definedName name="sfsfsfas" hidden="1">{"'Sheet1'!$L$16"}</definedName>
    <definedName name="sgasgreg" localSheetId="6" hidden="1">#REF!</definedName>
    <definedName name="sgasgreg" hidden="1">#REF!</definedName>
    <definedName name="sgfg" localSheetId="11" hidden="1">{#N/A,#N/A,FALSE,"Chi tiÆt"}</definedName>
    <definedName name="sgfg" localSheetId="1" hidden="1">{#N/A,#N/A,FALSE,"Chi tiÆt"}</definedName>
    <definedName name="sgfg" localSheetId="15" hidden="1">{#N/A,#N/A,FALSE,"Chi tiÆt"}</definedName>
    <definedName name="sgfg" localSheetId="2" hidden="1">{#N/A,#N/A,FALSE,"Chi tiÆt"}</definedName>
    <definedName name="sgfg" hidden="1">{#N/A,#N/A,FALSE,"Chi tiÆt"}</definedName>
    <definedName name="sgfhsdhe" localSheetId="11" hidden="1">{"'Sheet1'!$L$16"}</definedName>
    <definedName name="sgfhsdhe" localSheetId="1" hidden="1">{"'Sheet1'!$L$16"}</definedName>
    <definedName name="sgfhsdhe" localSheetId="15" hidden="1">{"'Sheet1'!$L$16"}</definedName>
    <definedName name="sgfhsdhe" localSheetId="2" hidden="1">{"'Sheet1'!$L$16"}</definedName>
    <definedName name="sgfhsdhe" hidden="1">{"'Sheet1'!$L$16"}</definedName>
    <definedName name="SGG" localSheetId="11" hidden="1">{"'Sheet1'!$L$16"}</definedName>
    <definedName name="SGG" localSheetId="1" hidden="1">{"'Sheet1'!$L$16"}</definedName>
    <definedName name="SGG" localSheetId="15" hidden="1">{"'Sheet1'!$L$16"}</definedName>
    <definedName name="SGG" localSheetId="6" hidden="1">{"'Sheet1'!$L$16"}</definedName>
    <definedName name="SGG" localSheetId="2" hidden="1">{"'Sheet1'!$L$16"}</definedName>
    <definedName name="SGG" hidden="1">{"'Sheet1'!$L$16"}</definedName>
    <definedName name="sgjhk" localSheetId="11" hidden="1">{"'Sheet1'!$L$16"}</definedName>
    <definedName name="sgjhk" localSheetId="1" hidden="1">{"'Sheet1'!$L$16"}</definedName>
    <definedName name="sgjhk" localSheetId="15" hidden="1">{"'Sheet1'!$L$16"}</definedName>
    <definedName name="sgjhk" localSheetId="2" hidden="1">{"'Sheet1'!$L$16"}</definedName>
    <definedName name="sgjhk" hidden="1">{"'Sheet1'!$L$16"}</definedName>
    <definedName name="sgjyti" localSheetId="11" hidden="1">{"'Sheet1'!$L$16"}</definedName>
    <definedName name="sgjyti" localSheetId="1" hidden="1">{"'Sheet1'!$L$16"}</definedName>
    <definedName name="sgjyti" localSheetId="15" hidden="1">{"'Sheet1'!$L$16"}</definedName>
    <definedName name="sgjyti" localSheetId="2" hidden="1">{"'Sheet1'!$L$16"}</definedName>
    <definedName name="sgjyti" hidden="1">{"'Sheet1'!$L$16"}</definedName>
    <definedName name="sgsdg" localSheetId="11" hidden="1">{"'Sheet1'!$L$16"}</definedName>
    <definedName name="sgsdg" localSheetId="1" hidden="1">{"'Sheet1'!$L$16"}</definedName>
    <definedName name="sgsdg" localSheetId="15" hidden="1">{"'Sheet1'!$L$16"}</definedName>
    <definedName name="sgsdg" localSheetId="2" hidden="1">{"'Sheet1'!$L$16"}</definedName>
    <definedName name="sgsdg" hidden="1">{"'Sheet1'!$L$16"}</definedName>
    <definedName name="sgsr" localSheetId="11" hidden="1">{"'Sheet1'!$L$16"}</definedName>
    <definedName name="sgsr" localSheetId="1" hidden="1">{"'Sheet1'!$L$16"}</definedName>
    <definedName name="sgsr" localSheetId="15" hidden="1">{"'Sheet1'!$L$16"}</definedName>
    <definedName name="sgsr" localSheetId="2" hidden="1">{"'Sheet1'!$L$16"}</definedName>
    <definedName name="sgsr" hidden="1">{"'Sheet1'!$L$16"}</definedName>
    <definedName name="SH" localSheetId="11" hidden="1">{#N/A,#N/A,FALSE,"제목"}</definedName>
    <definedName name="SH" localSheetId="1" hidden="1">{#N/A,#N/A,FALSE,"제목"}</definedName>
    <definedName name="SH" localSheetId="15" hidden="1">{#N/A,#N/A,FALSE,"제목"}</definedName>
    <definedName name="SH" localSheetId="2" hidden="1">{#N/A,#N/A,FALSE,"제목"}</definedName>
    <definedName name="SH" hidden="1">{#N/A,#N/A,FALSE,"제목"}</definedName>
    <definedName name="shee12" localSheetId="11" hidden="1">{"'Sheet1'!$L$16"}</definedName>
    <definedName name="shee12" localSheetId="1" hidden="1">{"'Sheet1'!$L$16"}</definedName>
    <definedName name="shee12" localSheetId="15" hidden="1">{"'Sheet1'!$L$16"}</definedName>
    <definedName name="shee12" localSheetId="2" hidden="1">{"'Sheet1'!$L$16"}</definedName>
    <definedName name="shee12" hidden="1">{"'Sheet1'!$L$16"}</definedName>
    <definedName name="SHEET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6" hidden="1">#REF!</definedName>
    <definedName name="SHEET100" hidden="1">#REF!</definedName>
    <definedName name="sheet2" localSheetId="11" hidden="1">{"'Sheet1'!$L$16"}</definedName>
    <definedName name="sheet2" localSheetId="1" hidden="1">{"'Sheet1'!$L$16"}</definedName>
    <definedName name="sheet2" localSheetId="15" hidden="1">{"'Sheet1'!$L$16"}</definedName>
    <definedName name="sheet2" localSheetId="2" hidden="1">{"'Sheet1'!$L$16"}</definedName>
    <definedName name="sheet2" hidden="1">{"'Sheet1'!$L$16"}</definedName>
    <definedName name="sheet3" localSheetId="11" hidden="1">{"NGUYEN QUI THIEP - Personal View",#N/A,FALSE,"XDCB.HT.FUR."}</definedName>
    <definedName name="sheet3" localSheetId="1" hidden="1">{"NGUYEN QUI THIEP - Personal View",#N/A,FALSE,"XDCB.HT.FUR."}</definedName>
    <definedName name="sheet3" localSheetId="15" hidden="1">{"NGUYEN QUI THIEP - Personal View",#N/A,FALSE,"XDCB.HT.FUR."}</definedName>
    <definedName name="sheet3" localSheetId="6" hidden="1">{"NGUYEN QUI THIEP - Personal View",#N/A,FALSE,"XDCB.HT.FUR."}</definedName>
    <definedName name="sheet3" localSheetId="2" hidden="1">{"NGUYEN QUI THIEP - Personal View",#N/A,FALSE,"XDCB.HT.FUR."}</definedName>
    <definedName name="sheet3" hidden="1">{"NGUYEN QUI THIEP - Personal View",#N/A,FALSE,"XDCB.HT.FUR."}</definedName>
    <definedName name="Sheet4" localSheetId="11" hidden="1">{"'Sheet1'!$L$16"}</definedName>
    <definedName name="Sheet4" localSheetId="1" hidden="1">{"'Sheet1'!$L$16"}</definedName>
    <definedName name="Sheet4" localSheetId="15" hidden="1">{"'Sheet1'!$L$16"}</definedName>
    <definedName name="Sheet4" localSheetId="2" hidden="1">{"'Sheet1'!$L$16"}</definedName>
    <definedName name="Sheet4" hidden="1">{"'Sheet1'!$L$16"}</definedName>
    <definedName name="sheet5" localSheetId="11" hidden="1">{"'Sheet1'!$L$16"}</definedName>
    <definedName name="sheet5" localSheetId="1" hidden="1">{"'Sheet1'!$L$16"}</definedName>
    <definedName name="sheet5" localSheetId="15" hidden="1">{"'Sheet1'!$L$16"}</definedName>
    <definedName name="sheet5" localSheetId="2" hidden="1">{"'Sheet1'!$L$16"}</definedName>
    <definedName name="sheet5" hidden="1">{"'Sheet1'!$L$16"}</definedName>
    <definedName name="shfgskfj" localSheetId="11" hidden="1">{"'Sheet1'!$L$16"}</definedName>
    <definedName name="shfgskfj" localSheetId="1" hidden="1">{"'Sheet1'!$L$16"}</definedName>
    <definedName name="shfgskfj" localSheetId="15" hidden="1">{"'Sheet1'!$L$16"}</definedName>
    <definedName name="shfgskfj" localSheetId="2" hidden="1">{"'Sheet1'!$L$16"}</definedName>
    <definedName name="shfgskfj" hidden="1">{"'Sheet1'!$L$16"}</definedName>
    <definedName name="SHJS" localSheetId="11" hidden="1">binary</definedName>
    <definedName name="SHJS" localSheetId="1" hidden="1">binary</definedName>
    <definedName name="SHJS" localSheetId="15" hidden="1">binary</definedName>
    <definedName name="SHJS" localSheetId="6" hidden="1">binary</definedName>
    <definedName name="SHJS" localSheetId="2" hidden="1">binary</definedName>
    <definedName name="SHJS" localSheetId="16" hidden="1">binary</definedName>
    <definedName name="SHJS" hidden="1">binary</definedName>
    <definedName name="shsrhtr" localSheetId="11" hidden="1">{"'Sheet1'!$L$16"}</definedName>
    <definedName name="shsrhtr" localSheetId="1" hidden="1">{"'Sheet1'!$L$16"}</definedName>
    <definedName name="shsrhtr" localSheetId="15" hidden="1">{"'Sheet1'!$L$16"}</definedName>
    <definedName name="shsrhtr" localSheetId="2" hidden="1">{"'Sheet1'!$L$16"}</definedName>
    <definedName name="shsrhtr" hidden="1">{"'Sheet1'!$L$16"}</definedName>
    <definedName name="sinh" localSheetId="11" hidden="1">{"'Sheet1'!$L$16"}</definedName>
    <definedName name="sinh" localSheetId="1" hidden="1">{"'Sheet1'!$L$16"}</definedName>
    <definedName name="sinh" localSheetId="15" hidden="1">{"'Sheet1'!$L$16"}</definedName>
    <definedName name="sinh" localSheetId="2" hidden="1">{"'Sheet1'!$L$16"}</definedName>
    <definedName name="sinh" hidden="1">{"'Sheet1'!$L$16"}</definedName>
    <definedName name="SISUSM" localSheetId="11" hidden="1">{"'Sheet1'!$L$16"}</definedName>
    <definedName name="SISUSM" localSheetId="1" hidden="1">{"'Sheet1'!$L$16"}</definedName>
    <definedName name="SISUSM" localSheetId="15" hidden="1">{"'Sheet1'!$L$16"}</definedName>
    <definedName name="SISUSM" localSheetId="6" hidden="1">{"'Sheet1'!$L$16"}</definedName>
    <definedName name="SISUSM" localSheetId="2" hidden="1">{"'Sheet1'!$L$16"}</definedName>
    <definedName name="SISUSM" hidden="1">{"'Sheet1'!$L$16"}</definedName>
    <definedName name="sj" localSheetId="11" hidden="1">{"'Firr(선)'!$AS$1:$AY$62","'Firr(사)'!$AS$1:$AY$62","'Firr(회)'!$AS$1:$AY$62","'Firr(선)'!$L$1:$V$62","'Firr(사)'!$L$1:$V$62","'Firr(회)'!$L$1:$V$62"}</definedName>
    <definedName name="sj" localSheetId="1" hidden="1">{"'Firr(선)'!$AS$1:$AY$62","'Firr(사)'!$AS$1:$AY$62","'Firr(회)'!$AS$1:$AY$62","'Firr(선)'!$L$1:$V$62","'Firr(사)'!$L$1:$V$62","'Firr(회)'!$L$1:$V$62"}</definedName>
    <definedName name="sj" localSheetId="15" hidden="1">{"'Firr(선)'!$AS$1:$AY$62","'Firr(사)'!$AS$1:$AY$62","'Firr(회)'!$AS$1:$AY$62","'Firr(선)'!$L$1:$V$62","'Firr(사)'!$L$1:$V$62","'Firr(회)'!$L$1:$V$62"}</definedName>
    <definedName name="sj" localSheetId="2" hidden="1">{"'Firr(선)'!$AS$1:$AY$62","'Firr(사)'!$AS$1:$AY$62","'Firr(회)'!$AS$1:$AY$62","'Firr(선)'!$L$1:$V$62","'Firr(사)'!$L$1:$V$62","'Firr(회)'!$L$1:$V$62"}</definedName>
    <definedName name="sj" hidden="1">{"'Firr(선)'!$AS$1:$AY$62","'Firr(사)'!$AS$1:$AY$62","'Firr(회)'!$AS$1:$AY$62","'Firr(선)'!$L$1:$V$62","'Firr(사)'!$L$1:$V$62","'Firr(회)'!$L$1:$V$62"}</definedName>
    <definedName name="SK" localSheetId="6" hidden="1">#REF!</definedName>
    <definedName name="SK" hidden="1">#REF!</definedName>
    <definedName name="sodu" localSheetId="11" hidden="1">{"'Sheet1'!$L$16"}</definedName>
    <definedName name="sodu" localSheetId="1" hidden="1">{"'Sheet1'!$L$16"}</definedName>
    <definedName name="sodu" localSheetId="15" hidden="1">{"'Sheet1'!$L$16"}</definedName>
    <definedName name="sodu" localSheetId="2" hidden="1">{"'Sheet1'!$L$16"}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7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localSheetId="11" hidden="1">binary</definedName>
    <definedName name="solver_rhs5" localSheetId="1" hidden="1">binary</definedName>
    <definedName name="solver_rhs5" localSheetId="15" hidden="1">binary</definedName>
    <definedName name="solver_rhs5" localSheetId="6" hidden="1">binary</definedName>
    <definedName name="solver_rhs5" localSheetId="2" hidden="1">binary</definedName>
    <definedName name="solver_rhs5" localSheetId="16" hidden="1">binary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sanh2" localSheetId="11" hidden="1">{"'Sheet1'!$L$16"}</definedName>
    <definedName name="Sosanh2" localSheetId="1" hidden="1">{"'Sheet1'!$L$16"}</definedName>
    <definedName name="Sosanh2" localSheetId="15" hidden="1">{"'Sheet1'!$L$16"}</definedName>
    <definedName name="Sosanh2" localSheetId="2" hidden="1">{"'Sheet1'!$L$16"}</definedName>
    <definedName name="Sosanh2" hidden="1">{"'Sheet1'!$L$16"}</definedName>
    <definedName name="SpecialPrice" localSheetId="6" hidden="1">#REF!</definedName>
    <definedName name="SpecialPrice" hidden="1">#REF!</definedName>
    <definedName name="sq" localSheetId="11" hidden="1">{"'Firr(선)'!$AS$1:$AY$62","'Firr(사)'!$AS$1:$AY$62","'Firr(회)'!$AS$1:$AY$62","'Firr(선)'!$L$1:$V$62","'Firr(사)'!$L$1:$V$62","'Firr(회)'!$L$1:$V$62"}</definedName>
    <definedName name="sq" localSheetId="1" hidden="1">{"'Firr(선)'!$AS$1:$AY$62","'Firr(사)'!$AS$1:$AY$62","'Firr(회)'!$AS$1:$AY$62","'Firr(선)'!$L$1:$V$62","'Firr(사)'!$L$1:$V$62","'Firr(회)'!$L$1:$V$62"}</definedName>
    <definedName name="sq" localSheetId="15" hidden="1">{"'Firr(선)'!$AS$1:$AY$62","'Firr(사)'!$AS$1:$AY$62","'Firr(회)'!$AS$1:$AY$62","'Firr(선)'!$L$1:$V$62","'Firr(사)'!$L$1:$V$62","'Firr(회)'!$L$1:$V$62"}</definedName>
    <definedName name="sq" localSheetId="2" hidden="1">{"'Firr(선)'!$AS$1:$AY$62","'Firr(사)'!$AS$1:$AY$62","'Firr(회)'!$AS$1:$AY$62","'Firr(선)'!$L$1:$V$62","'Firr(사)'!$L$1:$V$62","'Firr(회)'!$L$1:$V$62"}</definedName>
    <definedName name="sq" hidden="1">{"'Firr(선)'!$AS$1:$AY$62","'Firr(사)'!$AS$1:$AY$62","'Firr(회)'!$AS$1:$AY$62","'Firr(선)'!$L$1:$V$62","'Firr(사)'!$L$1:$V$62","'Firr(회)'!$L$1:$V$62"}</definedName>
    <definedName name="sqs" localSheetId="6" hidden="1">#REF!</definedName>
    <definedName name="sqs" hidden="1">#REF!</definedName>
    <definedName name="sqsq" localSheetId="6" hidden="1">#REF!</definedName>
    <definedName name="sqsq" hidden="1">#REF!</definedName>
    <definedName name="srter" localSheetId="6" hidden="1">#REF!</definedName>
    <definedName name="srter" hidden="1">#REF!</definedName>
    <definedName name="srth" localSheetId="11" hidden="1">{"'용역비'!$A$4:$C$8"}</definedName>
    <definedName name="srth" localSheetId="1" hidden="1">{"'용역비'!$A$4:$C$8"}</definedName>
    <definedName name="srth" localSheetId="15" hidden="1">{"'용역비'!$A$4:$C$8"}</definedName>
    <definedName name="srth" localSheetId="2" hidden="1">{"'용역비'!$A$4:$C$8"}</definedName>
    <definedName name="srth" hidden="1">{"'용역비'!$A$4:$C$8"}</definedName>
    <definedName name="ssa" localSheetId="15" hidden="1">#REF!</definedName>
    <definedName name="ssa" localSheetId="6" hidden="1">[48]Quantity!#REF!</definedName>
    <definedName name="ssa" hidden="1">[48]Quantity!#REF!</definedName>
    <definedName name="sscsd" localSheetId="11" hidden="1">{"'Sheet1'!$L$16"}</definedName>
    <definedName name="sscsd" localSheetId="1" hidden="1">{"'Sheet1'!$L$16"}</definedName>
    <definedName name="sscsd" localSheetId="15" hidden="1">{"'Sheet1'!$L$16"}</definedName>
    <definedName name="sscsd" localSheetId="2" hidden="1">{"'Sheet1'!$L$16"}</definedName>
    <definedName name="sscsd" hidden="1">{"'Sheet1'!$L$16"}</definedName>
    <definedName name="ssđ" localSheetId="11" hidden="1">{"'Sheet1'!$L$16"}</definedName>
    <definedName name="ssđ" localSheetId="1" hidden="1">{"'Sheet1'!$L$16"}</definedName>
    <definedName name="ssđ" localSheetId="15" hidden="1">{"'Sheet1'!$L$16"}</definedName>
    <definedName name="ssđ" localSheetId="2" hidden="1">{"'Sheet1'!$L$16"}</definedName>
    <definedName name="ssđ" hidden="1">{"'Sheet1'!$L$16"}</definedName>
    <definedName name="ssgffg" localSheetId="11" hidden="1">{"'Sheet1'!$L$16"}</definedName>
    <definedName name="ssgffg" localSheetId="1" hidden="1">{"'Sheet1'!$L$16"}</definedName>
    <definedName name="ssgffg" localSheetId="15" hidden="1">{"'Sheet1'!$L$16"}</definedName>
    <definedName name="ssgffg" localSheetId="2" hidden="1">{"'Sheet1'!$L$16"}</definedName>
    <definedName name="ssgffg" hidden="1">{"'Sheet1'!$L$16"}</definedName>
    <definedName name="sssdsdsd" localSheetId="15" hidden="1">#REF!</definedName>
    <definedName name="sssdsdsd" localSheetId="6" hidden="1">[3]Earthwork!#REF!</definedName>
    <definedName name="sssdsdsd" hidden="1">[3]Earthwork!#REF!</definedName>
    <definedName name="ssss" localSheetId="15" hidden="1">#REF!</definedName>
    <definedName name="ssss" localSheetId="6" hidden="1">[3]Earthwork!#REF!</definedName>
    <definedName name="ssss" hidden="1">[3]Earthwork!#REF!</definedName>
    <definedName name="SSSSS" localSheetId="11" hidden="1">{#N/A,#N/A,FALSE,"제목"}</definedName>
    <definedName name="SSSSS" localSheetId="1" hidden="1">{#N/A,#N/A,FALSE,"제목"}</definedName>
    <definedName name="SSSSS" localSheetId="15" hidden="1">{#N/A,#N/A,FALSE,"제목"}</definedName>
    <definedName name="SSSSS" localSheetId="2" hidden="1">{#N/A,#N/A,FALSE,"제목"}</definedName>
    <definedName name="SSSSS" hidden="1">{#N/A,#N/A,FALSE,"제목"}</definedName>
    <definedName name="sstoanbo" localSheetId="11" hidden="1">{"'Sheet1'!$L$16"}</definedName>
    <definedName name="sstoanbo" localSheetId="1" hidden="1">{"'Sheet1'!$L$16"}</definedName>
    <definedName name="sstoanbo" localSheetId="15" hidden="1">{"'Sheet1'!$L$16"}</definedName>
    <definedName name="sstoanbo" localSheetId="2" hidden="1">{"'Sheet1'!$L$16"}</definedName>
    <definedName name="sstoanbo" hidden="1">{"'Sheet1'!$L$16"}</definedName>
    <definedName name="STJST" localSheetId="11" hidden="1">{"'Sheet1'!$L$16"}</definedName>
    <definedName name="STJST" localSheetId="1" hidden="1">{"'Sheet1'!$L$16"}</definedName>
    <definedName name="STJST" localSheetId="15" hidden="1">{"'Sheet1'!$L$16"}</definedName>
    <definedName name="STJST" localSheetId="2" hidden="1">{"'Sheet1'!$L$16"}</definedName>
    <definedName name="STJST" hidden="1">{"'Sheet1'!$L$16"}</definedName>
    <definedName name="STS" localSheetId="11" hidden="1">{"'용역비'!$A$4:$C$8"}</definedName>
    <definedName name="STS" localSheetId="1" hidden="1">{"'용역비'!$A$4:$C$8"}</definedName>
    <definedName name="STS" localSheetId="15" hidden="1">{"'용역비'!$A$4:$C$8"}</definedName>
    <definedName name="STS" localSheetId="2" hidden="1">{"'용역비'!$A$4:$C$8"}</definedName>
    <definedName name="STS" hidden="1">{"'용역비'!$A$4:$C$8"}</definedName>
    <definedName name="sua" localSheetId="11" hidden="1">{"'Sheet1'!$L$16"}</definedName>
    <definedName name="sua" localSheetId="1" hidden="1">{"'Sheet1'!$L$16"}</definedName>
    <definedName name="sua" localSheetId="15" hidden="1">{"'Sheet1'!$L$16"}</definedName>
    <definedName name="sua" localSheetId="2" hidden="1">{"'Sheet1'!$L$16"}</definedName>
    <definedName name="sua" hidden="1">{"'Sheet1'!$L$16"}</definedName>
    <definedName name="sumimasenn" localSheetId="11" hidden="1">{"'Sheet1'!$L$16"}</definedName>
    <definedName name="sumimasenn" localSheetId="1" hidden="1">{"'Sheet1'!$L$16"}</definedName>
    <definedName name="sumimasenn" localSheetId="15" hidden="1">{"'Sheet1'!$L$16"}</definedName>
    <definedName name="sumimasenn" localSheetId="2" hidden="1">{"'Sheet1'!$L$16"}</definedName>
    <definedName name="sumimasenn" hidden="1">{"'Sheet1'!$L$16"}</definedName>
    <definedName name="summar" localSheetId="11" hidden="1">{#N/A,#N/A,TRUE,"SUM";#N/A,#N/A,TRUE,"EE";#N/A,#N/A,TRUE,"AC";#N/A,#N/A,TRUE,"SN"}</definedName>
    <definedName name="summar" localSheetId="1" hidden="1">{#N/A,#N/A,TRUE,"SUM";#N/A,#N/A,TRUE,"EE";#N/A,#N/A,TRUE,"AC";#N/A,#N/A,TRUE,"SN"}</definedName>
    <definedName name="summar" localSheetId="15" hidden="1">{#N/A,#N/A,TRUE,"SUM";#N/A,#N/A,TRUE,"EE";#N/A,#N/A,TRUE,"AC";#N/A,#N/A,TRUE,"SN"}</definedName>
    <definedName name="summar" localSheetId="6" hidden="1">{#N/A,#N/A,TRUE,"SUM";#N/A,#N/A,TRUE,"EE";#N/A,#N/A,TRUE,"AC";#N/A,#N/A,TRUE,"SN"}</definedName>
    <definedName name="summar" localSheetId="2" hidden="1">{#N/A,#N/A,TRUE,"SUM";#N/A,#N/A,TRUE,"EE";#N/A,#N/A,TRUE,"AC";#N/A,#N/A,TRUE,"SN"}</definedName>
    <definedName name="summar" hidden="1">{#N/A,#N/A,TRUE,"SUM";#N/A,#N/A,TRUE,"EE";#N/A,#N/A,TRUE,"AC";#N/A,#N/A,TRUE,"SN"}</definedName>
    <definedName name="SUMMARYT" localSheetId="6" hidden="1">#REF!</definedName>
    <definedName name="SUMMARYT" hidden="1">#REF!</definedName>
    <definedName name="sz" localSheetId="11" hidden="1">{"'Firr(선)'!$AS$1:$AY$62","'Firr(사)'!$AS$1:$AY$62","'Firr(회)'!$AS$1:$AY$62","'Firr(선)'!$L$1:$V$62","'Firr(사)'!$L$1:$V$62","'Firr(회)'!$L$1:$V$62"}</definedName>
    <definedName name="sz" localSheetId="1" hidden="1">{"'Firr(선)'!$AS$1:$AY$62","'Firr(사)'!$AS$1:$AY$62","'Firr(회)'!$AS$1:$AY$62","'Firr(선)'!$L$1:$V$62","'Firr(사)'!$L$1:$V$62","'Firr(회)'!$L$1:$V$62"}</definedName>
    <definedName name="sz" localSheetId="15" hidden="1">{"'Firr(선)'!$AS$1:$AY$62","'Firr(사)'!$AS$1:$AY$62","'Firr(회)'!$AS$1:$AY$62","'Firr(선)'!$L$1:$V$62","'Firr(사)'!$L$1:$V$62","'Firr(회)'!$L$1:$V$62"}</definedName>
    <definedName name="sz" localSheetId="2" hidden="1">{"'Firr(선)'!$AS$1:$AY$62","'Firr(사)'!$AS$1:$AY$62","'Firr(회)'!$AS$1:$AY$62","'Firr(선)'!$L$1:$V$62","'Firr(사)'!$L$1:$V$62","'Firr(회)'!$L$1:$V$62"}</definedName>
    <definedName name="sz" hidden="1">{"'Firr(선)'!$AS$1:$AY$62","'Firr(사)'!$AS$1:$AY$62","'Firr(회)'!$AS$1:$AY$62","'Firr(선)'!$L$1:$V$62","'Firr(사)'!$L$1:$V$62","'Firr(회)'!$L$1:$V$62"}</definedName>
    <definedName name="SZRGXXTEYHEC" localSheetId="6" hidden="1">#REF!</definedName>
    <definedName name="SZRGXXTEYHEC" hidden="1">#REF!</definedName>
    <definedName name="szszểcttcy" localSheetId="11" hidden="1">{"'Sheet1'!$L$16"}</definedName>
    <definedName name="szszểcttcy" localSheetId="1" hidden="1">{"'Sheet1'!$L$16"}</definedName>
    <definedName name="szszểcttcy" localSheetId="15" hidden="1">{"'Sheet1'!$L$16"}</definedName>
    <definedName name="szszểcttcy" localSheetId="2" hidden="1">{"'Sheet1'!$L$16"}</definedName>
    <definedName name="szszểcttcy" hidden="1">{"'Sheet1'!$L$16"}</definedName>
    <definedName name="t.05" localSheetId="11" hidden="1">{#N/A,#N/A,FALSE,"Chi tiÆt"}</definedName>
    <definedName name="t.05" localSheetId="1" hidden="1">{#N/A,#N/A,FALSE,"Chi tiÆt"}</definedName>
    <definedName name="t.05" localSheetId="15" hidden="1">{#N/A,#N/A,FALSE,"Chi tiÆt"}</definedName>
    <definedName name="t.05" localSheetId="2" hidden="1">{#N/A,#N/A,FALSE,"Chi tiÆt"}</definedName>
    <definedName name="t.05" hidden="1">{#N/A,#N/A,FALSE,"Chi tiÆt"}</definedName>
    <definedName name="T.3" localSheetId="11" hidden="1">{"'Sheet1'!$L$16"}</definedName>
    <definedName name="T.3" localSheetId="1" hidden="1">{"'Sheet1'!$L$16"}</definedName>
    <definedName name="T.3" localSheetId="15" hidden="1">{"'Sheet1'!$L$16"}</definedName>
    <definedName name="T.3" localSheetId="2" hidden="1">{"'Sheet1'!$L$16"}</definedName>
    <definedName name="T.3" hidden="1">{"'Sheet1'!$L$16"}</definedName>
    <definedName name="t.a" localSheetId="11" hidden="1">{#N/A,#N/A,FALSE,"제목"}</definedName>
    <definedName name="t.a" localSheetId="1" hidden="1">{#N/A,#N/A,FALSE,"제목"}</definedName>
    <definedName name="t.a" localSheetId="15" hidden="1">{#N/A,#N/A,FALSE,"제목"}</definedName>
    <definedName name="t.a" localSheetId="2" hidden="1">{#N/A,#N/A,FALSE,"제목"}</definedName>
    <definedName name="t.a" hidden="1">{#N/A,#N/A,FALSE,"제목"}</definedName>
    <definedName name="T.F" localSheetId="11" hidden="1">{#N/A,#N/A,FALSE,"제목"}</definedName>
    <definedName name="T.F" localSheetId="1" hidden="1">{#N/A,#N/A,FALSE,"제목"}</definedName>
    <definedName name="T.F" localSheetId="15" hidden="1">{#N/A,#N/A,FALSE,"제목"}</definedName>
    <definedName name="T.F" localSheetId="2" hidden="1">{#N/A,#N/A,FALSE,"제목"}</definedName>
    <definedName name="T.F" hidden="1">{#N/A,#N/A,FALSE,"제목"}</definedName>
    <definedName name="T1PC" localSheetId="11" hidden="1">{"'Sheet1'!$L$16"}</definedName>
    <definedName name="T1PC" localSheetId="1" hidden="1">{"'Sheet1'!$L$16"}</definedName>
    <definedName name="T1PC" localSheetId="15" hidden="1">{"'Sheet1'!$L$16"}</definedName>
    <definedName name="T1PC" localSheetId="2" hidden="1">{"'Sheet1'!$L$16"}</definedName>
    <definedName name="T1PC" hidden="1">{"'Sheet1'!$L$16"}</definedName>
    <definedName name="tamm" localSheetId="11" hidden="1">{"'Sheet1'!$L$16"}</definedName>
    <definedName name="tamm" localSheetId="1" hidden="1">{"'Sheet1'!$L$16"}</definedName>
    <definedName name="tamm" localSheetId="15" hidden="1">{"'Sheet1'!$L$16"}</definedName>
    <definedName name="tamm" localSheetId="6" hidden="1">{"'Sheet1'!$L$16"}</definedName>
    <definedName name="tamm" localSheetId="2" hidden="1">{"'Sheet1'!$L$16"}</definedName>
    <definedName name="tamm" hidden="1">{"'Sheet1'!$L$16"}</definedName>
    <definedName name="tammm" localSheetId="11" hidden="1">{"'Sheet1'!$L$16"}</definedName>
    <definedName name="tammm" localSheetId="1" hidden="1">{"'Sheet1'!$L$16"}</definedName>
    <definedName name="tammm" localSheetId="15" hidden="1">{"'Sheet1'!$L$16"}</definedName>
    <definedName name="tammm" localSheetId="6" hidden="1">{"'Sheet1'!$L$16"}</definedName>
    <definedName name="tammm" localSheetId="2" hidden="1">{"'Sheet1'!$L$16"}</definedName>
    <definedName name="tammm" hidden="1">{"'Sheet1'!$L$16"}</definedName>
    <definedName name="tammmm" localSheetId="11" hidden="1">{#N/A,#N/A,FALSE,"Chi tiÆt"}</definedName>
    <definedName name="tammmm" localSheetId="1" hidden="1">{#N/A,#N/A,FALSE,"Chi tiÆt"}</definedName>
    <definedName name="tammmm" localSheetId="15" hidden="1">{#N/A,#N/A,FALSE,"Chi tiÆt"}</definedName>
    <definedName name="tammmm" localSheetId="6" hidden="1">{#N/A,#N/A,FALSE,"Chi tiÆt"}</definedName>
    <definedName name="tammmm" localSheetId="2" hidden="1">{#N/A,#N/A,FALSE,"Chi tiÆt"}</definedName>
    <definedName name="tammmm" hidden="1">{#N/A,#N/A,FALSE,"Chi tiÆt"}</definedName>
    <definedName name="tan" localSheetId="11" hidden="1">{"'Sheet1'!$L$16"}</definedName>
    <definedName name="tan" localSheetId="1" hidden="1">{"'Sheet1'!$L$16"}</definedName>
    <definedName name="tan" localSheetId="15" hidden="1">{"'Sheet1'!$L$16"}</definedName>
    <definedName name="tan" localSheetId="6" hidden="1">{"'Sheet1'!$L$16"}</definedName>
    <definedName name="tan" localSheetId="2" hidden="1">{"'Sheet1'!$L$16"}</definedName>
    <definedName name="tan" hidden="1">{"'Sheet1'!$L$16"}</definedName>
    <definedName name="tªtrt" localSheetId="11" hidden="1">{"'Sheet1'!$L$16"}</definedName>
    <definedName name="tªtrt" localSheetId="1" hidden="1">{"'Sheet1'!$L$16"}</definedName>
    <definedName name="tªtrt" localSheetId="15" hidden="1">{"'Sheet1'!$L$16"}</definedName>
    <definedName name="tªtrt" localSheetId="2" hidden="1">{"'Sheet1'!$L$16"}</definedName>
    <definedName name="tªtrt" hidden="1">{"'Sheet1'!$L$16"}</definedName>
    <definedName name="taun" localSheetId="11" hidden="1">{"'Sheet1'!$L$16"}</definedName>
    <definedName name="taun" localSheetId="1" hidden="1">{"'Sheet1'!$L$16"}</definedName>
    <definedName name="taun" localSheetId="15" hidden="1">{"'Sheet1'!$L$16"}</definedName>
    <definedName name="taun" localSheetId="2" hidden="1">{"'Sheet1'!$L$16"}</definedName>
    <definedName name="taun" hidden="1">{"'Sheet1'!$L$16"}</definedName>
    <definedName name="tbao" localSheetId="11" hidden="1">{"'Sheet1'!$L$16"}</definedName>
    <definedName name="tbao" localSheetId="1" hidden="1">{"'Sheet1'!$L$16"}</definedName>
    <definedName name="tbao" localSheetId="15" hidden="1">{"'Sheet1'!$L$16"}</definedName>
    <definedName name="tbao" localSheetId="2" hidden="1">{"'Sheet1'!$L$16"}</definedName>
    <definedName name="tbao" hidden="1">{"'Sheet1'!$L$16"}</definedName>
    <definedName name="tbl_ProdInfo" localSheetId="6" hidden="1">#REF!</definedName>
    <definedName name="tbl_ProdInfo" hidden="1">#REF!</definedName>
    <definedName name="te" localSheetId="11" hidden="1">{#N/A,#N/A,FALSE,"Chi tiÆt"}</definedName>
    <definedName name="te" localSheetId="1" hidden="1">{#N/A,#N/A,FALSE,"Chi tiÆt"}</definedName>
    <definedName name="te" localSheetId="15" hidden="1">{#N/A,#N/A,FALSE,"Chi tiÆt"}</definedName>
    <definedName name="te" localSheetId="2" hidden="1">{#N/A,#N/A,FALSE,"Chi tiÆt"}</definedName>
    <definedName name="te" hidden="1">{#N/A,#N/A,FALSE,"Chi tiÆt"}</definedName>
    <definedName name="tecco" localSheetId="11" hidden="1">{"'Sheet1'!$L$16"}</definedName>
    <definedName name="tecco" localSheetId="1" hidden="1">{"'Sheet1'!$L$16"}</definedName>
    <definedName name="tecco" localSheetId="15" hidden="1">{"'Sheet1'!$L$16"}</definedName>
    <definedName name="tecco" localSheetId="2" hidden="1">{"'Sheet1'!$L$16"}</definedName>
    <definedName name="tecco" hidden="1">{"'Sheet1'!$L$16"}</definedName>
    <definedName name="tem" localSheetId="11" hidden="1">{"'Sheet1'!$L$16"}</definedName>
    <definedName name="tem" localSheetId="1" hidden="1">{"'Sheet1'!$L$16"}</definedName>
    <definedName name="tem" localSheetId="15" hidden="1">{"'Sheet1'!$L$16"}</definedName>
    <definedName name="tem" localSheetId="2" hidden="1">{"'Sheet1'!$L$16"}</definedName>
    <definedName name="tem" hidden="1">{"'Sheet1'!$L$16"}</definedName>
    <definedName name="temp" localSheetId="11" hidden="1">{"'Break down'!$A$4"}</definedName>
    <definedName name="temp" localSheetId="1" hidden="1">{"'Break down'!$A$4"}</definedName>
    <definedName name="temp" localSheetId="15" hidden="1">{"'Break down'!$A$4"}</definedName>
    <definedName name="temp" localSheetId="2" hidden="1">{"'Break down'!$A$4"}</definedName>
    <definedName name="temp" hidden="1">{"'Break down'!$A$4"}</definedName>
    <definedName name="ten_tab" localSheetId="15" hidden="1">#REF!</definedName>
    <definedName name="ten_tab" localSheetId="6" hidden="1">[32]Control!#REF!</definedName>
    <definedName name="ten_tab" hidden="1">[32]Control!#REF!</definedName>
    <definedName name="tender" localSheetId="11" hidden="1">{#N/A,#N/A,FALSE,"배수1"}</definedName>
    <definedName name="tender" localSheetId="1" hidden="1">{#N/A,#N/A,FALSE,"배수1"}</definedName>
    <definedName name="tender" localSheetId="15" hidden="1">{#N/A,#N/A,FALSE,"배수1"}</definedName>
    <definedName name="tender" localSheetId="2" hidden="1">{#N/A,#N/A,FALSE,"배수1"}</definedName>
    <definedName name="tender" hidden="1">{#N/A,#N/A,FALSE,"배수1"}</definedName>
    <definedName name="TET" localSheetId="6" hidden="1">#REF!</definedName>
    <definedName name="TET" hidden="1">#REF!</definedName>
    <definedName name="TÊT" localSheetId="6" hidden="1">#REF!</definedName>
    <definedName name="TÊT" hidden="1">#REF!</definedName>
    <definedName name="tểt" localSheetId="11" hidden="1">{"'Sheet1'!$L$16"}</definedName>
    <definedName name="tểt" localSheetId="1" hidden="1">{"'Sheet1'!$L$16"}</definedName>
    <definedName name="tểt" localSheetId="15" hidden="1">{"'Sheet1'!$L$16"}</definedName>
    <definedName name="tểt" localSheetId="2" hidden="1">{"'Sheet1'!$L$16"}</definedName>
    <definedName name="tểt" hidden="1">{"'Sheet1'!$L$16"}</definedName>
    <definedName name="TẺTHYT" localSheetId="6" hidden="1">#REF!</definedName>
    <definedName name="TẺTHYT" hidden="1">#REF!</definedName>
    <definedName name="tểtrt" localSheetId="11" hidden="1">{#N/A,#N/A,FALSE,"Chi tiÆt"}</definedName>
    <definedName name="tểtrt" localSheetId="1" hidden="1">{#N/A,#N/A,FALSE,"Chi tiÆt"}</definedName>
    <definedName name="tểtrt" localSheetId="15" hidden="1">{#N/A,#N/A,FALSE,"Chi tiÆt"}</definedName>
    <definedName name="tểtrt" localSheetId="2" hidden="1">{#N/A,#N/A,FALSE,"Chi tiÆt"}</definedName>
    <definedName name="tểtrt" hidden="1">{#N/A,#N/A,FALSE,"Chi tiÆt"}</definedName>
    <definedName name="TextRefCopyRangeCount" hidden="1">1</definedName>
    <definedName name="TEYJ" localSheetId="11" hidden="1">{"'용역비'!$A$4:$C$8"}</definedName>
    <definedName name="TEYJ" localSheetId="1" hidden="1">{"'용역비'!$A$4:$C$8"}</definedName>
    <definedName name="TEYJ" localSheetId="15" hidden="1">{"'용역비'!$A$4:$C$8"}</definedName>
    <definedName name="TEYJ" localSheetId="2" hidden="1">{"'용역비'!$A$4:$C$8"}</definedName>
    <definedName name="TEYJ" hidden="1">{"'용역비'!$A$4:$C$8"}</definedName>
    <definedName name="TFUI" localSheetId="11" hidden="1">{"'용역비'!$A$4:$C$8"}</definedName>
    <definedName name="TFUI" localSheetId="1" hidden="1">{"'용역비'!$A$4:$C$8"}</definedName>
    <definedName name="TFUI" localSheetId="15" hidden="1">{"'용역비'!$A$4:$C$8"}</definedName>
    <definedName name="TFUI" localSheetId="2" hidden="1">{"'용역비'!$A$4:$C$8"}</definedName>
    <definedName name="TFUI" hidden="1">{"'용역비'!$A$4:$C$8"}</definedName>
    <definedName name="tfuyt" localSheetId="11" hidden="1">{"'Sheet1'!$L$16"}</definedName>
    <definedName name="tfuyt" localSheetId="1" hidden="1">{"'Sheet1'!$L$16"}</definedName>
    <definedName name="tfuyt" localSheetId="15" hidden="1">{"'Sheet1'!$L$16"}</definedName>
    <definedName name="tfuyt" localSheetId="6" hidden="1">{"'Sheet1'!$L$16"}</definedName>
    <definedName name="tfuyt" localSheetId="2" hidden="1">{"'Sheet1'!$L$16"}</definedName>
    <definedName name="tfuyt" hidden="1">{"'Sheet1'!$L$16"}</definedName>
    <definedName name="TGB" localSheetId="6" hidden="1">#REF!</definedName>
    <definedName name="TGB" hidden="1">#REF!</definedName>
    <definedName name="tgưgz" localSheetId="11" hidden="1">{"'Sheet1'!$L$16"}</definedName>
    <definedName name="tgưgz" localSheetId="1" hidden="1">{"'Sheet1'!$L$16"}</definedName>
    <definedName name="tgưgz" localSheetId="15" hidden="1">{"'Sheet1'!$L$16"}</definedName>
    <definedName name="tgưgz" localSheetId="2" hidden="1">{"'Sheet1'!$L$16"}</definedName>
    <definedName name="tgưgz" hidden="1">{"'Sheet1'!$L$16"}</definedName>
    <definedName name="TH" localSheetId="11" hidden="1">{#N/A,#N/A,FALSE,"Chi tiÆt"}</definedName>
    <definedName name="TH" localSheetId="1" hidden="1">{#N/A,#N/A,FALSE,"Chi tiÆt"}</definedName>
    <definedName name="TH" localSheetId="15" hidden="1">{#N/A,#N/A,FALSE,"Chi tiÆt"}</definedName>
    <definedName name="TH" localSheetId="6" hidden="1">{#N/A,#N/A,FALSE,"Chi tiÆt"}</definedName>
    <definedName name="TH" localSheetId="2" hidden="1">{#N/A,#N/A,FALSE,"Chi tiÆt"}</definedName>
    <definedName name="TH" hidden="1">{#N/A,#N/A,FALSE,"Chi tiÆt"}</definedName>
    <definedName name="th.xls" localSheetId="11" hidden="1">{"'Sheet1'!$L$16"}</definedName>
    <definedName name="th.xls" localSheetId="1" hidden="1">{"'Sheet1'!$L$16"}</definedName>
    <definedName name="th.xls" localSheetId="15" hidden="1">{"'Sheet1'!$L$16"}</definedName>
    <definedName name="th.xls" localSheetId="2" hidden="1">{"'Sheet1'!$L$16"}</definedName>
    <definedName name="th.xls" hidden="1">{"'Sheet1'!$L$16"}</definedName>
    <definedName name="tha" localSheetId="11" hidden="1">{"'Sheet1'!$L$16"}</definedName>
    <definedName name="tha" localSheetId="1" hidden="1">{"'Sheet1'!$L$16"}</definedName>
    <definedName name="tha" localSheetId="15" hidden="1">{"'Sheet1'!$L$16"}</definedName>
    <definedName name="tha" localSheetId="6" hidden="1">{"'Sheet1'!$L$16"}</definedName>
    <definedName name="tha" localSheetId="2" hidden="1">{"'Sheet1'!$L$16"}</definedName>
    <definedName name="tha" hidden="1">{"'Sheet1'!$L$16"}</definedName>
    <definedName name="thang" localSheetId="11" hidden="1">{"'Sheet1'!$L$16"}</definedName>
    <definedName name="thang" localSheetId="1" hidden="1">{"'Sheet1'!$L$16"}</definedName>
    <definedName name="thang" localSheetId="15" hidden="1">{"'Sheet1'!$L$16"}</definedName>
    <definedName name="thang" localSheetId="6" hidden="1">{"'Sheet1'!$L$16"}</definedName>
    <definedName name="thang" localSheetId="2" hidden="1">{"'Sheet1'!$L$16"}</definedName>
    <definedName name="thang" hidden="1">{"'Sheet1'!$L$16"}</definedName>
    <definedName name="Thang1" localSheetId="11" hidden="1">{"'Sheet1'!$L$16"}</definedName>
    <definedName name="Thang1" localSheetId="1" hidden="1">{"'Sheet1'!$L$16"}</definedName>
    <definedName name="Thang1" localSheetId="15" hidden="1">{"'Sheet1'!$L$16"}</definedName>
    <definedName name="Thang1" localSheetId="2" hidden="1">{"'Sheet1'!$L$16"}</definedName>
    <definedName name="Thang1" hidden="1">{"'Sheet1'!$L$16"}</definedName>
    <definedName name="thang10" localSheetId="11" hidden="1">{"'Sheet1'!$L$16"}</definedName>
    <definedName name="thang10" localSheetId="1" hidden="1">{"'Sheet1'!$L$16"}</definedName>
    <definedName name="thang10" localSheetId="15" hidden="1">{"'Sheet1'!$L$16"}</definedName>
    <definedName name="thang10" localSheetId="2" hidden="1">{"'Sheet1'!$L$16"}</definedName>
    <definedName name="thang10" hidden="1">{"'Sheet1'!$L$16"}</definedName>
    <definedName name="Thang12" localSheetId="11" hidden="1">{"'Sheet1'!$L$16"}</definedName>
    <definedName name="Thang12" localSheetId="1" hidden="1">{"'Sheet1'!$L$16"}</definedName>
    <definedName name="Thang12" localSheetId="15" hidden="1">{"'Sheet1'!$L$16"}</definedName>
    <definedName name="Thang12" localSheetId="2" hidden="1">{"'Sheet1'!$L$16"}</definedName>
    <definedName name="Thang12" hidden="1">{"'Sheet1'!$L$16"}</definedName>
    <definedName name="thang13" localSheetId="11" hidden="1">{"'Sheet1'!$L$16"}</definedName>
    <definedName name="thang13" localSheetId="1" hidden="1">{"'Sheet1'!$L$16"}</definedName>
    <definedName name="thang13" localSheetId="15" hidden="1">{"'Sheet1'!$L$16"}</definedName>
    <definedName name="thang13" localSheetId="2" hidden="1">{"'Sheet1'!$L$16"}</definedName>
    <definedName name="thang13" hidden="1">{"'Sheet1'!$L$16"}</definedName>
    <definedName name="thang2" localSheetId="11" hidden="1">{"'Sheet1'!$L$16"}</definedName>
    <definedName name="thang2" localSheetId="1" hidden="1">{"'Sheet1'!$L$16"}</definedName>
    <definedName name="thang2" localSheetId="15" hidden="1">{"'Sheet1'!$L$16"}</definedName>
    <definedName name="thang2" localSheetId="2" hidden="1">{"'Sheet1'!$L$16"}</definedName>
    <definedName name="thang2" hidden="1">{"'Sheet1'!$L$16"}</definedName>
    <definedName name="thanhtoankl" localSheetId="11" hidden="1">{"'Sheet1'!$L$16"}</definedName>
    <definedName name="thanhtoankl" localSheetId="1" hidden="1">{"'Sheet1'!$L$16"}</definedName>
    <definedName name="thanhtoankl" localSheetId="15" hidden="1">{"'Sheet1'!$L$16"}</definedName>
    <definedName name="thanhtoankl" localSheetId="2" hidden="1">{"'Sheet1'!$L$16"}</definedName>
    <definedName name="thanhtoankl" hidden="1">{"'Sheet1'!$L$16"}</definedName>
    <definedName name="THC" localSheetId="11" hidden="1">{"'Sheet1'!$L$16"}</definedName>
    <definedName name="THC" localSheetId="1" hidden="1">{"'Sheet1'!$L$16"}</definedName>
    <definedName name="THC" localSheetId="15" hidden="1">{"'Sheet1'!$L$16"}</definedName>
    <definedName name="THC" localSheetId="2" hidden="1">{"'Sheet1'!$L$16"}</definedName>
    <definedName name="THC" hidden="1">{"'Sheet1'!$L$16"}</definedName>
    <definedName name="THCP4" localSheetId="11" hidden="1">{"'Sheet1'!$L$16"}</definedName>
    <definedName name="THCP4" localSheetId="1" hidden="1">{"'Sheet1'!$L$16"}</definedName>
    <definedName name="THCP4" localSheetId="15" hidden="1">{"'Sheet1'!$L$16"}</definedName>
    <definedName name="THCP4" localSheetId="2" hidden="1">{"'Sheet1'!$L$16"}</definedName>
    <definedName name="THCP4" hidden="1">{"'Sheet1'!$L$16"}</definedName>
    <definedName name="THDT" localSheetId="11" hidden="1">{"'Sheet1'!$L$16"}</definedName>
    <definedName name="THDT" localSheetId="1" hidden="1">{"'Sheet1'!$L$16"}</definedName>
    <definedName name="THDT" localSheetId="15" hidden="1">{"'Sheet1'!$L$16"}</definedName>
    <definedName name="THDT" localSheetId="6" hidden="1">{"'Sheet1'!$L$16"}</definedName>
    <definedName name="THDT" localSheetId="2" hidden="1">{"'Sheet1'!$L$16"}</definedName>
    <definedName name="THDT" hidden="1">{"'Sheet1'!$L$16"}</definedName>
    <definedName name="THep6" localSheetId="11" hidden="1">{"'Sheet1'!$L$16"}</definedName>
    <definedName name="THep6" localSheetId="1" hidden="1">{"'Sheet1'!$L$16"}</definedName>
    <definedName name="THep6" localSheetId="15" hidden="1">{"'Sheet1'!$L$16"}</definedName>
    <definedName name="THep6" localSheetId="2" hidden="1">{"'Sheet1'!$L$16"}</definedName>
    <definedName name="THep6" hidden="1">{"'Sheet1'!$L$16"}</definedName>
    <definedName name="Thepsan" localSheetId="11" hidden="1">{"'Sheet1'!$L$16"}</definedName>
    <definedName name="Thepsan" localSheetId="1" hidden="1">{"'Sheet1'!$L$16"}</definedName>
    <definedName name="Thepsan" localSheetId="15" hidden="1">{"'Sheet1'!$L$16"}</definedName>
    <definedName name="Thepsan" localSheetId="2" hidden="1">{"'Sheet1'!$L$16"}</definedName>
    <definedName name="Thepsan" hidden="1">{"'Sheet1'!$L$16"}</definedName>
    <definedName name="thepsan2" localSheetId="11" hidden="1">{"'Sheet1'!$L$16"}</definedName>
    <definedName name="thepsan2" localSheetId="1" hidden="1">{"'Sheet1'!$L$16"}</definedName>
    <definedName name="thepsan2" localSheetId="15" hidden="1">{"'Sheet1'!$L$16"}</definedName>
    <definedName name="thepsan2" localSheetId="2" hidden="1">{"'Sheet1'!$L$16"}</definedName>
    <definedName name="thepsan2" hidden="1">{"'Sheet1'!$L$16"}</definedName>
    <definedName name="thgh" localSheetId="11" hidden="1">{"'Sheet1'!$L$16"}</definedName>
    <definedName name="thgh" localSheetId="1" hidden="1">{"'Sheet1'!$L$16"}</definedName>
    <definedName name="thgh" localSheetId="15" hidden="1">{"'Sheet1'!$L$16"}</definedName>
    <definedName name="thgh" localSheetId="2" hidden="1">{"'Sheet1'!$L$16"}</definedName>
    <definedName name="thgh" hidden="1">{"'Sheet1'!$L$16"}</definedName>
    <definedName name="THGT" localSheetId="11" hidden="1">{"'Sheet1'!$L$16"}</definedName>
    <definedName name="THGT" localSheetId="1" hidden="1">{"'Sheet1'!$L$16"}</definedName>
    <definedName name="THGT" localSheetId="15" hidden="1">{"'Sheet1'!$L$16"}</definedName>
    <definedName name="THGT" localSheetId="2" hidden="1">{"'Sheet1'!$L$16"}</definedName>
    <definedName name="THGT" hidden="1">{"'Sheet1'!$L$16"}</definedName>
    <definedName name="Thietbi" localSheetId="11" hidden="1">{"'Sheet1'!$L$16"}</definedName>
    <definedName name="Thietbi" localSheetId="1" hidden="1">{"'Sheet1'!$L$16"}</definedName>
    <definedName name="Thietbi" localSheetId="15" hidden="1">{"'Sheet1'!$L$16"}</definedName>
    <definedName name="Thietbi" localSheetId="2" hidden="1">{"'Sheet1'!$L$16"}</definedName>
    <definedName name="Thietbi" hidden="1">{"'Sheet1'!$L$16"}</definedName>
    <definedName name="THKLDD" localSheetId="11" hidden="1">{"'Sheet1'!$L$16"}</definedName>
    <definedName name="THKLDD" localSheetId="1" hidden="1">{"'Sheet1'!$L$16"}</definedName>
    <definedName name="THKLDD" localSheetId="15" hidden="1">{"'Sheet1'!$L$16"}</definedName>
    <definedName name="THKLDD" localSheetId="2" hidden="1">{"'Sheet1'!$L$16"}</definedName>
    <definedName name="THKLDD" hidden="1">{"'Sheet1'!$L$16"}</definedName>
    <definedName name="thkp5" localSheetId="11" hidden="1">{"'Sheet1'!$L$16"}</definedName>
    <definedName name="thkp5" localSheetId="1" hidden="1">{"'Sheet1'!$L$16"}</definedName>
    <definedName name="thkp5" localSheetId="15" hidden="1">{"'Sheet1'!$L$16"}</definedName>
    <definedName name="thkp5" localSheetId="2" hidden="1">{"'Sheet1'!$L$16"}</definedName>
    <definedName name="thkp5" hidden="1">{"'Sheet1'!$L$16"}</definedName>
    <definedName name="thkp6" localSheetId="11" hidden="1">{"'Sheet1'!$L$16"}</definedName>
    <definedName name="thkp6" localSheetId="1" hidden="1">{"'Sheet1'!$L$16"}</definedName>
    <definedName name="thkp6" localSheetId="15" hidden="1">{"'Sheet1'!$L$16"}</definedName>
    <definedName name="thkp6" localSheetId="2" hidden="1">{"'Sheet1'!$L$16"}</definedName>
    <definedName name="thkp6" hidden="1">{"'Sheet1'!$L$16"}</definedName>
    <definedName name="thkp7" localSheetId="11" hidden="1">{"'Sheet1'!$L$16"}</definedName>
    <definedName name="thkp7" localSheetId="1" hidden="1">{"'Sheet1'!$L$16"}</definedName>
    <definedName name="thkp7" localSheetId="15" hidden="1">{"'Sheet1'!$L$16"}</definedName>
    <definedName name="thkp7" localSheetId="2" hidden="1">{"'Sheet1'!$L$16"}</definedName>
    <definedName name="thkp7" hidden="1">{"'Sheet1'!$L$16"}</definedName>
    <definedName name="THKP7YT" localSheetId="11" hidden="1">{"'Sheet1'!$L$16"}</definedName>
    <definedName name="THKP7YT" localSheetId="1" hidden="1">{"'Sheet1'!$L$16"}</definedName>
    <definedName name="THKP7YT" localSheetId="15" hidden="1">{"'Sheet1'!$L$16"}</definedName>
    <definedName name="THKP7YT" localSheetId="2" hidden="1">{"'Sheet1'!$L$16"}</definedName>
    <definedName name="THKP7YT" hidden="1">{"'Sheet1'!$L$16"}</definedName>
    <definedName name="thkpdnt" localSheetId="11" hidden="1">{"'Sheet1'!$L$16"}</definedName>
    <definedName name="thkpdnt" localSheetId="1" hidden="1">{"'Sheet1'!$L$16"}</definedName>
    <definedName name="thkpdnt" localSheetId="15" hidden="1">{"'Sheet1'!$L$16"}</definedName>
    <definedName name="thkpdnt" localSheetId="2" hidden="1">{"'Sheet1'!$L$16"}</definedName>
    <definedName name="thkpdnt" hidden="1">{"'Sheet1'!$L$16"}</definedName>
    <definedName name="THKPM8" localSheetId="11" hidden="1">{"'Sheet1'!$L$16"}</definedName>
    <definedName name="THKPM8" localSheetId="1" hidden="1">{"'Sheet1'!$L$16"}</definedName>
    <definedName name="THKPM8" localSheetId="15" hidden="1">{"'Sheet1'!$L$16"}</definedName>
    <definedName name="THKPM8" localSheetId="2" hidden="1">{"'Sheet1'!$L$16"}</definedName>
    <definedName name="THKPM8" hidden="1">{"'Sheet1'!$L$16"}</definedName>
    <definedName name="thkprtn" localSheetId="11" hidden="1">{"'Sheet1'!$L$16"}</definedName>
    <definedName name="thkprtn" localSheetId="1" hidden="1">{"'Sheet1'!$L$16"}</definedName>
    <definedName name="thkprtn" localSheetId="15" hidden="1">{"'Sheet1'!$L$16"}</definedName>
    <definedName name="thkprtn" localSheetId="2" hidden="1">{"'Sheet1'!$L$16"}</definedName>
    <definedName name="thkprtn" hidden="1">{"'Sheet1'!$L$16"}</definedName>
    <definedName name="thong" localSheetId="11" hidden="1">{"'Sheet1'!$L$16"}</definedName>
    <definedName name="thong" localSheetId="1" hidden="1">{"'Sheet1'!$L$16"}</definedName>
    <definedName name="thong" localSheetId="15" hidden="1">{"'Sheet1'!$L$16"}</definedName>
    <definedName name="thong" localSheetId="2" hidden="1">{"'Sheet1'!$L$16"}</definedName>
    <definedName name="thong" hidden="1">{"'Sheet1'!$L$16"}</definedName>
    <definedName name="thongke" localSheetId="11" hidden="1">{"'Sheet1'!$L$16"}</definedName>
    <definedName name="thongke" localSheetId="1" hidden="1">{"'Sheet1'!$L$16"}</definedName>
    <definedName name="thongke" localSheetId="15" hidden="1">{"'Sheet1'!$L$16"}</definedName>
    <definedName name="thongke" localSheetId="2" hidden="1">{"'Sheet1'!$L$16"}</definedName>
    <definedName name="thongke" hidden="1">{"'Sheet1'!$L$16"}</definedName>
    <definedName name="thrdyt" localSheetId="11" hidden="1">{#N/A,#N/A,FALSE,"Chi tiÆt"}</definedName>
    <definedName name="thrdyt" localSheetId="1" hidden="1">{#N/A,#N/A,FALSE,"Chi tiÆt"}</definedName>
    <definedName name="thrdyt" localSheetId="15" hidden="1">{#N/A,#N/A,FALSE,"Chi tiÆt"}</definedName>
    <definedName name="thrdyt" localSheetId="6" hidden="1">{#N/A,#N/A,FALSE,"Chi tiÆt"}</definedName>
    <definedName name="thrdyt" localSheetId="2" hidden="1">{#N/A,#N/A,FALSE,"Chi tiÆt"}</definedName>
    <definedName name="thrdyt" hidden="1">{#N/A,#N/A,FALSE,"Chi tiÆt"}</definedName>
    <definedName name="thtrh" localSheetId="6" hidden="1">#REF!</definedName>
    <definedName name="thtrh" hidden="1">#REF!</definedName>
    <definedName name="thuat" localSheetId="11" hidden="1">{"'Sheet1'!$L$16"}</definedName>
    <definedName name="thuat" localSheetId="1" hidden="1">{"'Sheet1'!$L$16"}</definedName>
    <definedName name="thuat" localSheetId="15" hidden="1">{"'Sheet1'!$L$16"}</definedName>
    <definedName name="thuat" localSheetId="2" hidden="1">{"'Sheet1'!$L$16"}</definedName>
    <definedName name="thuat" hidden="1">{"'Sheet1'!$L$16"}</definedName>
    <definedName name="Thuong" localSheetId="11" hidden="1">{"'Sheet1'!$L$16"}</definedName>
    <definedName name="Thuong" localSheetId="1" hidden="1">{"'Sheet1'!$L$16"}</definedName>
    <definedName name="Thuong" localSheetId="15" hidden="1">{"'Sheet1'!$L$16"}</definedName>
    <definedName name="Thuong" localSheetId="2" hidden="1">{"'Sheet1'!$L$16"}</definedName>
    <definedName name="Thuong" hidden="1">{"'Sheet1'!$L$16"}</definedName>
    <definedName name="thuy" localSheetId="11" hidden="1">{"'Sheet1'!$L$16"}</definedName>
    <definedName name="thuy" localSheetId="1" hidden="1">{"'Sheet1'!$L$16"}</definedName>
    <definedName name="thuy" localSheetId="15" hidden="1">{"'Sheet1'!$L$16"}</definedName>
    <definedName name="thuy" localSheetId="6" hidden="1">{"'Sheet1'!$L$16"}</definedName>
    <definedName name="thuy" localSheetId="2" hidden="1">{"'Sheet1'!$L$16"}</definedName>
    <definedName name="thuy" hidden="1">{"'Sheet1'!$L$16"}</definedName>
    <definedName name="thvlmoi" localSheetId="11" hidden="1">{"'Sheet1'!$L$16"}</definedName>
    <definedName name="thvlmoi" localSheetId="1" hidden="1">{"'Sheet1'!$L$16"}</definedName>
    <definedName name="thvlmoi" localSheetId="15" hidden="1">{"'Sheet1'!$L$16"}</definedName>
    <definedName name="thvlmoi" localSheetId="2" hidden="1">{"'Sheet1'!$L$16"}</definedName>
    <definedName name="thvlmoi" hidden="1">{"'Sheet1'!$L$16"}</definedName>
    <definedName name="thvlmoimoi" localSheetId="11" hidden="1">{"'Sheet1'!$L$16"}</definedName>
    <definedName name="thvlmoimoi" localSheetId="1" hidden="1">{"'Sheet1'!$L$16"}</definedName>
    <definedName name="thvlmoimoi" localSheetId="15" hidden="1">{"'Sheet1'!$L$16"}</definedName>
    <definedName name="thvlmoimoi" localSheetId="2" hidden="1">{"'Sheet1'!$L$16"}</definedName>
    <definedName name="thvlmoimoi" hidden="1">{"'Sheet1'!$L$16"}</definedName>
    <definedName name="THYT" localSheetId="11" hidden="1">{"'Sheet1'!$L$16"}</definedName>
    <definedName name="THYT" localSheetId="1" hidden="1">{"'Sheet1'!$L$16"}</definedName>
    <definedName name="THYT" localSheetId="15" hidden="1">{"'Sheet1'!$L$16"}</definedName>
    <definedName name="THYT" localSheetId="2" hidden="1">{"'Sheet1'!$L$16"}</definedName>
    <definedName name="THYT" hidden="1">{"'Sheet1'!$L$16"}</definedName>
    <definedName name="thytr" localSheetId="6" hidden="1">#REF!</definedName>
    <definedName name="thytr" hidden="1">#REF!</definedName>
    <definedName name="tidf" localSheetId="11" hidden="1">{"'Sheet1'!$L$16"}</definedName>
    <definedName name="tidf" localSheetId="1" hidden="1">{"'Sheet1'!$L$16"}</definedName>
    <definedName name="tidf" localSheetId="15" hidden="1">{"'Sheet1'!$L$16"}</definedName>
    <definedName name="tidf" localSheetId="2" hidden="1">{"'Sheet1'!$L$16"}</definedName>
    <definedName name="tidf" hidden="1">{"'Sheet1'!$L$16"}</definedName>
    <definedName name="TINH" localSheetId="11" hidden="1">{#N/A,#N/A,FALSE,"CCTV"}</definedName>
    <definedName name="TINH" localSheetId="1" hidden="1">{#N/A,#N/A,FALSE,"CCTV"}</definedName>
    <definedName name="TINH" localSheetId="15" hidden="1">{#N/A,#N/A,FALSE,"CCTV"}</definedName>
    <definedName name="TINH" localSheetId="2" hidden="1">{#N/A,#N/A,FALSE,"CCTV"}</definedName>
    <definedName name="TINH" hidden="1">{#N/A,#N/A,FALSE,"CCTV"}</definedName>
    <definedName name="tirirn" localSheetId="11" hidden="1">{"'Sheet1'!$L$16"}</definedName>
    <definedName name="tirirn" localSheetId="1" hidden="1">{"'Sheet1'!$L$16"}</definedName>
    <definedName name="tirirn" localSheetId="15" hidden="1">{"'Sheet1'!$L$16"}</definedName>
    <definedName name="tirirn" localSheetId="6" hidden="1">{"'Sheet1'!$L$16"}</definedName>
    <definedName name="tirirn" localSheetId="2" hidden="1">{"'Sheet1'!$L$16"}</definedName>
    <definedName name="tirirn" hidden="1">{"'Sheet1'!$L$16"}</definedName>
    <definedName name="tjhtrjntrsjnsr" localSheetId="11" hidden="1">{"'Sheet1'!$L$16"}</definedName>
    <definedName name="tjhtrjntrsjnsr" localSheetId="1" hidden="1">{"'Sheet1'!$L$16"}</definedName>
    <definedName name="tjhtrjntrsjnsr" localSheetId="15" hidden="1">{"'Sheet1'!$L$16"}</definedName>
    <definedName name="tjhtrjntrsjnsr" localSheetId="2" hidden="1">{"'Sheet1'!$L$16"}</definedName>
    <definedName name="tjhtrjntrsjnsr" hidden="1">{"'Sheet1'!$L$16"}</definedName>
    <definedName name="tjhủn" localSheetId="11" hidden="1">{"Offgrid",#N/A,FALSE,"OFFGRID";"Region",#N/A,FALSE,"REGION";"Offgrid -2",#N/A,FALSE,"OFFGRID";"WTP",#N/A,FALSE,"WTP";"WTP -2",#N/A,FALSE,"WTP";"Project",#N/A,FALSE,"PROJECT";"Summary -2",#N/A,FALSE,"SUMMARY"}</definedName>
    <definedName name="tjhủn" localSheetId="1" hidden="1">{"Offgrid",#N/A,FALSE,"OFFGRID";"Region",#N/A,FALSE,"REGION";"Offgrid -2",#N/A,FALSE,"OFFGRID";"WTP",#N/A,FALSE,"WTP";"WTP -2",#N/A,FALSE,"WTP";"Project",#N/A,FALSE,"PROJECT";"Summary -2",#N/A,FALSE,"SUMMARY"}</definedName>
    <definedName name="tjhủn" localSheetId="15" hidden="1">{"Offgrid",#N/A,FALSE,"OFFGRID";"Region",#N/A,FALSE,"REGION";"Offgrid -2",#N/A,FALSE,"OFFGRID";"WTP",#N/A,FALSE,"WTP";"WTP -2",#N/A,FALSE,"WTP";"Project",#N/A,FALSE,"PROJECT";"Summary -2",#N/A,FALSE,"SUMMARY"}</definedName>
    <definedName name="tjhủn" localSheetId="2" hidden="1">{"Offgrid",#N/A,FALSE,"OFFGRID";"Region",#N/A,FALSE,"REGION";"Offgrid -2",#N/A,FALSE,"OFFGRID";"WTP",#N/A,FALSE,"WTP";"WTP -2",#N/A,FALSE,"WTP";"Project",#N/A,FALSE,"PROJECT";"Summary -2",#N/A,FALSE,"SUMMARY"}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localSheetId="11" hidden="1">{#N/A,#N/A,FALSE,"Chi tiÆt"}</definedName>
    <definedName name="tjjrj" localSheetId="1" hidden="1">{#N/A,#N/A,FALSE,"Chi tiÆt"}</definedName>
    <definedName name="tjjrj" localSheetId="15" hidden="1">{#N/A,#N/A,FALSE,"Chi tiÆt"}</definedName>
    <definedName name="tjjrj" localSheetId="2" hidden="1">{#N/A,#N/A,FALSE,"Chi tiÆt"}</definedName>
    <definedName name="tjjrj" hidden="1">{#N/A,#N/A,FALSE,"Chi tiÆt"}</definedName>
    <definedName name="tkt" localSheetId="11" hidden="1">{"'Sheet1'!$L$16"}</definedName>
    <definedName name="tkt" localSheetId="1" hidden="1">{"'Sheet1'!$L$16"}</definedName>
    <definedName name="tkt" localSheetId="15" hidden="1">{"'Sheet1'!$L$16"}</definedName>
    <definedName name="tkt" localSheetId="2" hidden="1">{"'Sheet1'!$L$16"}</definedName>
    <definedName name="tkt" hidden="1">{"'Sheet1'!$L$16"}</definedName>
    <definedName name="tlc" localSheetId="11" hidden="1">{"'Sheet1'!$L$16"}</definedName>
    <definedName name="tlc" localSheetId="1" hidden="1">{"'Sheet1'!$L$16"}</definedName>
    <definedName name="tlc" localSheetId="15" hidden="1">{"'Sheet1'!$L$16"}</definedName>
    <definedName name="tlc" localSheetId="2" hidden="1">{"'Sheet1'!$L$16"}</definedName>
    <definedName name="tlc" hidden="1">{"'Sheet1'!$L$16"}</definedName>
    <definedName name="TLP" localSheetId="11" hidden="1">{#N/A,#N/A,FALSE,"Chi tiÆt"}</definedName>
    <definedName name="TLP" localSheetId="1" hidden="1">{#N/A,#N/A,FALSE,"Chi tiÆt"}</definedName>
    <definedName name="TLP" localSheetId="15" hidden="1">{#N/A,#N/A,FALSE,"Chi tiÆt"}</definedName>
    <definedName name="TLP" localSheetId="2" hidden="1">{#N/A,#N/A,FALSE,"Chi tiÆt"}</definedName>
    <definedName name="TLP" hidden="1">{#N/A,#N/A,FALSE,"Chi tiÆt"}</definedName>
    <definedName name="TLPMG" localSheetId="11" hidden="1">{"'Sheet1'!$L$16"}</definedName>
    <definedName name="TLPMG" localSheetId="1" hidden="1">{"'Sheet1'!$L$16"}</definedName>
    <definedName name="TLPMG" localSheetId="15" hidden="1">{"'Sheet1'!$L$16"}</definedName>
    <definedName name="TLPMG" localSheetId="2" hidden="1">{"'Sheet1'!$L$16"}</definedName>
    <definedName name="TLPMG" hidden="1">{"'Sheet1'!$L$16"}</definedName>
    <definedName name="tntn" localSheetId="11" hidden="1">{"'Sheet1'!$L$16"}</definedName>
    <definedName name="tntn" localSheetId="1" hidden="1">{"'Sheet1'!$L$16"}</definedName>
    <definedName name="tntn" localSheetId="15" hidden="1">{"'Sheet1'!$L$16"}</definedName>
    <definedName name="tntn" localSheetId="2" hidden="1">{"'Sheet1'!$L$16"}</definedName>
    <definedName name="tntn" hidden="1">{"'Sheet1'!$L$16"}</definedName>
    <definedName name="toan" localSheetId="11" hidden="1">{"'Sheet1'!$L$16"}</definedName>
    <definedName name="toan" localSheetId="1" hidden="1">{"'Sheet1'!$L$16"}</definedName>
    <definedName name="toan" localSheetId="15" hidden="1">{"'Sheet1'!$L$16"}</definedName>
    <definedName name="toan" localSheetId="2" hidden="1">{"'Sheet1'!$L$16"}</definedName>
    <definedName name="toan" hidden="1">{"'Sheet1'!$L$16"}</definedName>
    <definedName name="toilet" localSheetId="11" hidden="1">{"'Sheet1'!$L$16"}</definedName>
    <definedName name="toilet" localSheetId="1" hidden="1">{"'Sheet1'!$L$16"}</definedName>
    <definedName name="toilet" localSheetId="15" hidden="1">{"'Sheet1'!$L$16"}</definedName>
    <definedName name="toilet" localSheetId="2" hidden="1">{"'Sheet1'!$L$16"}</definedName>
    <definedName name="toilet" hidden="1">{"'Sheet1'!$L$16"}</definedName>
    <definedName name="TOK" localSheetId="6" hidden="1">#REF!</definedName>
    <definedName name="TOK" hidden="1">#REF!</definedName>
    <definedName name="tol" localSheetId="11" hidden="1">{"'Sheet1'!$L$16"}</definedName>
    <definedName name="tol" localSheetId="1" hidden="1">{"'Sheet1'!$L$16"}</definedName>
    <definedName name="tol" localSheetId="15" hidden="1">{"'Sheet1'!$L$16"}</definedName>
    <definedName name="tol" localSheetId="2" hidden="1">{"'Sheet1'!$L$16"}</definedName>
    <definedName name="tol" hidden="1">{"'Sheet1'!$L$16"}</definedName>
    <definedName name="tÓtrte" localSheetId="11" hidden="1">{"'Sheet1'!$L$16"}</definedName>
    <definedName name="tÓtrte" localSheetId="1" hidden="1">{"'Sheet1'!$L$16"}</definedName>
    <definedName name="tÓtrte" localSheetId="15" hidden="1">{"'Sheet1'!$L$16"}</definedName>
    <definedName name="tÓtrte" localSheetId="2" hidden="1">{"'Sheet1'!$L$16"}</definedName>
    <definedName name="tÓtrte" hidden="1">{"'Sheet1'!$L$16"}</definedName>
    <definedName name="trd" localSheetId="11" hidden="1">{"'Sheet1'!$L$16"}</definedName>
    <definedName name="trd" localSheetId="1" hidden="1">{"'Sheet1'!$L$16"}</definedName>
    <definedName name="trd" localSheetId="15" hidden="1">{"'Sheet1'!$L$16"}</definedName>
    <definedName name="trd" localSheetId="2" hidden="1">{"'Sheet1'!$L$16"}</definedName>
    <definedName name="trd" hidden="1">{"'Sheet1'!$L$16"}</definedName>
    <definedName name="tre" localSheetId="11" hidden="1">{#N/A,#N/A,FALSE,"Chi tiÆt"}</definedName>
    <definedName name="tre" localSheetId="1" hidden="1">{#N/A,#N/A,FALSE,"Chi tiÆt"}</definedName>
    <definedName name="tre" localSheetId="15" hidden="1">{#N/A,#N/A,FALSE,"Chi tiÆt"}</definedName>
    <definedName name="tre" localSheetId="2" hidden="1">{#N/A,#N/A,FALSE,"Chi tiÆt"}</definedName>
    <definedName name="tre" hidden="1">{#N/A,#N/A,FALSE,"Chi tiÆt"}</definedName>
    <definedName name="trieu" localSheetId="11" hidden="1">{"'Sheet1'!$L$16"}</definedName>
    <definedName name="trieu" localSheetId="1" hidden="1">{"'Sheet1'!$L$16"}</definedName>
    <definedName name="trieu" localSheetId="15" hidden="1">{"'Sheet1'!$L$16"}</definedName>
    <definedName name="trieu" localSheetId="2" hidden="1">{"'Sheet1'!$L$16"}</definedName>
    <definedName name="trieu" hidden="1">{"'Sheet1'!$L$16"}</definedName>
    <definedName name="Trinhduyet" localSheetId="11" hidden="1">{#N/A,#N/A,FALSE,"Chi tiÆt"}</definedName>
    <definedName name="Trinhduyet" localSheetId="1" hidden="1">{#N/A,#N/A,FALSE,"Chi tiÆt"}</definedName>
    <definedName name="Trinhduyet" localSheetId="15" hidden="1">{#N/A,#N/A,FALSE,"Chi tiÆt"}</definedName>
    <definedName name="Trinhduyet" localSheetId="2" hidden="1">{#N/A,#N/A,FALSE,"Chi tiÆt"}</definedName>
    <definedName name="Trinhduyet" hidden="1">{#N/A,#N/A,FALSE,"Chi tiÆt"}</definedName>
    <definedName name="trrh" localSheetId="11" hidden="1">{"'Sheet1'!$L$16"}</definedName>
    <definedName name="trrh" localSheetId="1" hidden="1">{"'Sheet1'!$L$16"}</definedName>
    <definedName name="trrh" localSheetId="15" hidden="1">{"'Sheet1'!$L$16"}</definedName>
    <definedName name="trrh" localSheetId="2" hidden="1">{"'Sheet1'!$L$16"}</definedName>
    <definedName name="trrh" hidden="1">{"'Sheet1'!$L$16"}</definedName>
    <definedName name="trryy" localSheetId="11" hidden="1">{#N/A,#N/A,FALSE,"特殊室（ＢＱ表）"}</definedName>
    <definedName name="trryy" localSheetId="1" hidden="1">{#N/A,#N/A,FALSE,"特殊室（ＢＱ表）"}</definedName>
    <definedName name="trryy" localSheetId="15" hidden="1">{#N/A,#N/A,FALSE,"特殊室（ＢＱ表）"}</definedName>
    <definedName name="trryy" localSheetId="2" hidden="1">{#N/A,#N/A,FALSE,"特殊室（ＢＱ表）"}</definedName>
    <definedName name="trryy" hidden="1">{#N/A,#N/A,FALSE,"特殊室（ＢＱ表）"}</definedName>
    <definedName name="trtr" localSheetId="11" hidden="1">{"'Sheet1'!$L$16"}</definedName>
    <definedName name="trtr" localSheetId="1" hidden="1">{"'Sheet1'!$L$16"}</definedName>
    <definedName name="trtr" localSheetId="15" hidden="1">{"'Sheet1'!$L$16"}</definedName>
    <definedName name="trtr" localSheetId="2" hidden="1">{"'Sheet1'!$L$16"}</definedName>
    <definedName name="trtr" hidden="1">{"'Sheet1'!$L$16"}</definedName>
    <definedName name="Truong" localSheetId="11" hidden="1">{#N/A,#N/A,FALSE,"Chi tiÆt"}</definedName>
    <definedName name="Truong" localSheetId="1" hidden="1">{#N/A,#N/A,FALSE,"Chi tiÆt"}</definedName>
    <definedName name="Truong" localSheetId="15" hidden="1">{#N/A,#N/A,FALSE,"Chi tiÆt"}</definedName>
    <definedName name="Truong" localSheetId="2" hidden="1">{#N/A,#N/A,FALSE,"Chi tiÆt"}</definedName>
    <definedName name="Truong" hidden="1">{#N/A,#N/A,FALSE,"Chi tiÆt"}</definedName>
    <definedName name="trutriutit" localSheetId="11" hidden="1">{#N/A,#N/A,FALSE,"속도"}</definedName>
    <definedName name="trutriutit" localSheetId="1" hidden="1">{#N/A,#N/A,FALSE,"속도"}</definedName>
    <definedName name="trutriutit" localSheetId="15" hidden="1">{#N/A,#N/A,FALSE,"속도"}</definedName>
    <definedName name="trutriutit" localSheetId="6" hidden="1">{#N/A,#N/A,FALSE,"속도"}</definedName>
    <definedName name="trutriutit" localSheetId="2" hidden="1">{#N/A,#N/A,FALSE,"속도"}</definedName>
    <definedName name="trutriutit" hidden="1">{#N/A,#N/A,FALSE,"속도"}</definedName>
    <definedName name="tthkprtn" localSheetId="11" hidden="1">{"'Sheet1'!$L$16"}</definedName>
    <definedName name="tthkprtn" localSheetId="1" hidden="1">{"'Sheet1'!$L$16"}</definedName>
    <definedName name="tthkprtn" localSheetId="15" hidden="1">{"'Sheet1'!$L$16"}</definedName>
    <definedName name="tthkprtn" localSheetId="2" hidden="1">{"'Sheet1'!$L$16"}</definedName>
    <definedName name="tthkprtn" hidden="1">{"'Sheet1'!$L$16"}</definedName>
    <definedName name="TTHU" localSheetId="11" hidden="1">{"'Sheet1'!$L$16"}</definedName>
    <definedName name="TTHU" localSheetId="1" hidden="1">{"'Sheet1'!$L$16"}</definedName>
    <definedName name="TTHU" localSheetId="15" hidden="1">{"'Sheet1'!$L$16"}</definedName>
    <definedName name="TTHU" localSheetId="6" hidden="1">{"'Sheet1'!$L$16"}</definedName>
    <definedName name="TTHU" localSheetId="2" hidden="1">{"'Sheet1'!$L$16"}</definedName>
    <definedName name="TTHU" hidden="1">{"'Sheet1'!$L$16"}</definedName>
    <definedName name="ttoan" localSheetId="11" hidden="1">{"'Sheet1'!$L$16"}</definedName>
    <definedName name="ttoan" localSheetId="1" hidden="1">{"'Sheet1'!$L$16"}</definedName>
    <definedName name="ttoan" localSheetId="15" hidden="1">{"'Sheet1'!$L$16"}</definedName>
    <definedName name="ttoan" localSheetId="2" hidden="1">{"'Sheet1'!$L$16"}</definedName>
    <definedName name="ttoan" hidden="1">{"'Sheet1'!$L$16"}</definedName>
    <definedName name="ttr" localSheetId="11" hidden="1">{"'Sheet1'!$L$16"}</definedName>
    <definedName name="ttr" localSheetId="1" hidden="1">{"'Sheet1'!$L$16"}</definedName>
    <definedName name="ttr" localSheetId="15" hidden="1">{"'Sheet1'!$L$16"}</definedName>
    <definedName name="ttr" localSheetId="2" hidden="1">{"'Sheet1'!$L$16"}</definedName>
    <definedName name="ttr" localSheetId="7" hidden="1">{"'Sheet1'!$L$16"}</definedName>
    <definedName name="ttr" hidden="1">{"'Sheet1'!$L$16"}</definedName>
    <definedName name="tttt" localSheetId="11" hidden="1">{"'Sheet1'!$L$16"}</definedName>
    <definedName name="tttt" localSheetId="1" hidden="1">{"'Sheet1'!$L$16"}</definedName>
    <definedName name="tttt" localSheetId="15" hidden="1">{"'Sheet1'!$L$16"}</definedName>
    <definedName name="tttt" localSheetId="6" hidden="1">{"'Sheet1'!$L$16"}</definedName>
    <definedName name="tttt" localSheetId="2" hidden="1">{"'Sheet1'!$L$16"}</definedName>
    <definedName name="tttt" localSheetId="7" hidden="1">{"'Sheet1'!$L$16"}</definedName>
    <definedName name="tttt" hidden="1">{"'Sheet1'!$L$16"}</definedName>
    <definedName name="tttte" localSheetId="11" hidden="1">{"'Sheet1'!$L$16"}</definedName>
    <definedName name="tttte" localSheetId="1" hidden="1">{"'Sheet1'!$L$16"}</definedName>
    <definedName name="tttte" localSheetId="15" hidden="1">{"'Sheet1'!$L$16"}</definedName>
    <definedName name="tttte" localSheetId="2" hidden="1">{"'Sheet1'!$L$16"}</definedName>
    <definedName name="tttte" hidden="1">{"'Sheet1'!$L$16"}</definedName>
    <definedName name="ttttki" localSheetId="11" hidden="1">{"'Sheet1'!$L$16"}</definedName>
    <definedName name="ttttki" localSheetId="1" hidden="1">{"'Sheet1'!$L$16"}</definedName>
    <definedName name="ttttki" localSheetId="15" hidden="1">{"'Sheet1'!$L$16"}</definedName>
    <definedName name="ttttki" localSheetId="6" hidden="1">{"'Sheet1'!$L$16"}</definedName>
    <definedName name="ttttki" localSheetId="2" hidden="1">{"'Sheet1'!$L$16"}</definedName>
    <definedName name="ttttki" hidden="1">{"'Sheet1'!$L$16"}</definedName>
    <definedName name="ttttl" localSheetId="11" hidden="1">{"'Sheet1'!$L$16"}</definedName>
    <definedName name="ttttl" localSheetId="1" hidden="1">{"'Sheet1'!$L$16"}</definedName>
    <definedName name="ttttl" localSheetId="15" hidden="1">{"'Sheet1'!$L$16"}</definedName>
    <definedName name="ttttl" localSheetId="6" hidden="1">{"'Sheet1'!$L$16"}</definedName>
    <definedName name="ttttl" localSheetId="2" hidden="1">{"'Sheet1'!$L$16"}</definedName>
    <definedName name="ttttl" hidden="1">{"'Sheet1'!$L$16"}</definedName>
    <definedName name="ｔｔｔｔｔ" localSheetId="11" hidden="1">{"'Sheet1'!$L$16"}</definedName>
    <definedName name="ｔｔｔｔｔ" localSheetId="1" hidden="1">{"'Sheet1'!$L$16"}</definedName>
    <definedName name="ｔｔｔｔｔ" localSheetId="15" hidden="1">{"'Sheet1'!$L$16"}</definedName>
    <definedName name="ｔｔｔｔｔ" localSheetId="6" hidden="1">{"'Sheet1'!$L$16"}</definedName>
    <definedName name="ｔｔｔｔｔ" localSheetId="2" hidden="1">{"'Sheet1'!$L$16"}</definedName>
    <definedName name="ｔｔｔｔｔ" hidden="1">{"'Sheet1'!$L$16"}</definedName>
    <definedName name="TTTTTT" localSheetId="11" hidden="1">{"'Sheet1'!$L$16"}</definedName>
    <definedName name="TTTTTT" localSheetId="1" hidden="1">{"'Sheet1'!$L$16"}</definedName>
    <definedName name="TTTTTT" localSheetId="15" hidden="1">{"'Sheet1'!$L$16"}</definedName>
    <definedName name="TTTTTT" localSheetId="2" hidden="1">{"'Sheet1'!$L$16"}</definedName>
    <definedName name="TTTTTT" hidden="1">{"'Sheet1'!$L$16"}</definedName>
    <definedName name="tuam" localSheetId="11" hidden="1">{"'Sheet1'!$L$16"}</definedName>
    <definedName name="tuam" localSheetId="1" hidden="1">{"'Sheet1'!$L$16"}</definedName>
    <definedName name="tuam" localSheetId="15" hidden="1">{"'Sheet1'!$L$16"}</definedName>
    <definedName name="tuam" localSheetId="2" hidden="1">{"'Sheet1'!$L$16"}</definedName>
    <definedName name="tuam" hidden="1">{"'Sheet1'!$L$16"}</definedName>
    <definedName name="tuan" localSheetId="11" hidden="1">{"'Sheet1'!$L$16"}</definedName>
    <definedName name="tuan" localSheetId="1" hidden="1">{"'Sheet1'!$L$16"}</definedName>
    <definedName name="tuan" localSheetId="15" hidden="1">{"'Sheet1'!$L$16"}</definedName>
    <definedName name="tuan" localSheetId="2" hidden="1">{"'Sheet1'!$L$16"}</definedName>
    <definedName name="tuan" hidden="1">{"'Sheet1'!$L$16"}</definedName>
    <definedName name="tuan03" localSheetId="11" hidden="1">{"'Sheet1'!$L$16"}</definedName>
    <definedName name="tuan03" localSheetId="1" hidden="1">{"'Sheet1'!$L$16"}</definedName>
    <definedName name="tuan03" localSheetId="15" hidden="1">{"'Sheet1'!$L$16"}</definedName>
    <definedName name="tuan03" localSheetId="2" hidden="1">{"'Sheet1'!$L$16"}</definedName>
    <definedName name="tuan03" hidden="1">{"'Sheet1'!$L$16"}</definedName>
    <definedName name="tuan123456" localSheetId="11" hidden="1">{"'Sheet1'!$L$16"}</definedName>
    <definedName name="tuan123456" localSheetId="1" hidden="1">{"'Sheet1'!$L$16"}</definedName>
    <definedName name="tuan123456" localSheetId="15" hidden="1">{"'Sheet1'!$L$16"}</definedName>
    <definedName name="tuan123456" localSheetId="2" hidden="1">{"'Sheet1'!$L$16"}</definedName>
    <definedName name="tuan123456" hidden="1">{"'Sheet1'!$L$16"}</definedName>
    <definedName name="tuan2" localSheetId="11" hidden="1">{"'Sheet1'!$L$16"}</definedName>
    <definedName name="tuan2" localSheetId="1" hidden="1">{"'Sheet1'!$L$16"}</definedName>
    <definedName name="tuan2" localSheetId="15" hidden="1">{"'Sheet1'!$L$16"}</definedName>
    <definedName name="tuan2" localSheetId="6" hidden="1">{"'Sheet1'!$L$16"}</definedName>
    <definedName name="tuan2" localSheetId="2" hidden="1">{"'Sheet1'!$L$16"}</definedName>
    <definedName name="tuan2" hidden="1">{"'Sheet1'!$L$16"}</definedName>
    <definedName name="TUANKHANHTUYET45" localSheetId="11" hidden="1">{0}</definedName>
    <definedName name="TUANKHANHTUYET45" localSheetId="1" hidden="1">{0}</definedName>
    <definedName name="TUANKHANHTUYET45" localSheetId="15" hidden="1">{0}</definedName>
    <definedName name="TUANKHANHTUYET45" localSheetId="6" hidden="1">{0}</definedName>
    <definedName name="TUANKHANHTUYET45" localSheetId="2" hidden="1">{0}</definedName>
    <definedName name="TUANKHANHTUYET45" hidden="1">{0}</definedName>
    <definedName name="tuannn" localSheetId="11" hidden="1">{"'Sheet1'!$L$16"}</definedName>
    <definedName name="tuannn" localSheetId="1" hidden="1">{"'Sheet1'!$L$16"}</definedName>
    <definedName name="tuannn" localSheetId="15" hidden="1">{"'Sheet1'!$L$16"}</definedName>
    <definedName name="tuannn" localSheetId="2" hidden="1">{"'Sheet1'!$L$16"}</definedName>
    <definedName name="tuannn" hidden="1">{"'Sheet1'!$L$16"}</definedName>
    <definedName name="Tuanquyen" localSheetId="11" hidden="1">{#N/A,#N/A,FALSE,"Chi tiÆt"}</definedName>
    <definedName name="Tuanquyen" localSheetId="1" hidden="1">{#N/A,#N/A,FALSE,"Chi tiÆt"}</definedName>
    <definedName name="Tuanquyen" localSheetId="15" hidden="1">{#N/A,#N/A,FALSE,"Chi tiÆt"}</definedName>
    <definedName name="Tuanquyen" localSheetId="2" hidden="1">{#N/A,#N/A,FALSE,"Chi tiÆt"}</definedName>
    <definedName name="Tuanquyen" hidden="1">{#N/A,#N/A,FALSE,"Chi tiÆt"}</definedName>
    <definedName name="tuilol" localSheetId="11" hidden="1">{"'용역비'!$A$4:$C$8"}</definedName>
    <definedName name="tuilol" localSheetId="1" hidden="1">{"'용역비'!$A$4:$C$8"}</definedName>
    <definedName name="tuilol" localSheetId="15" hidden="1">{"'용역비'!$A$4:$C$8"}</definedName>
    <definedName name="tuilol" localSheetId="2" hidden="1">{"'용역비'!$A$4:$C$8"}</definedName>
    <definedName name="tuilol" hidden="1">{"'용역비'!$A$4:$C$8"}</definedName>
    <definedName name="TUIO" localSheetId="11" hidden="1">{"'용역비'!$A$4:$C$8"}</definedName>
    <definedName name="TUIO" localSheetId="1" hidden="1">{"'용역비'!$A$4:$C$8"}</definedName>
    <definedName name="TUIO" localSheetId="15" hidden="1">{"'용역비'!$A$4:$C$8"}</definedName>
    <definedName name="TUIO" localSheetId="2" hidden="1">{"'용역비'!$A$4:$C$8"}</definedName>
    <definedName name="TUIO" hidden="1">{"'용역비'!$A$4:$C$8"}</definedName>
    <definedName name="TUIO.L" localSheetId="11" hidden="1">{"'용역비'!$A$4:$C$8"}</definedName>
    <definedName name="TUIO.L" localSheetId="1" hidden="1">{"'용역비'!$A$4:$C$8"}</definedName>
    <definedName name="TUIO.L" localSheetId="15" hidden="1">{"'용역비'!$A$4:$C$8"}</definedName>
    <definedName name="TUIO.L" localSheetId="2" hidden="1">{"'용역비'!$A$4:$C$8"}</definedName>
    <definedName name="TUIO.L" hidden="1">{"'용역비'!$A$4:$C$8"}</definedName>
    <definedName name="TUIOTUI" localSheetId="11" hidden="1">{"'용역비'!$A$4:$C$8"}</definedName>
    <definedName name="TUIOTUI" localSheetId="1" hidden="1">{"'용역비'!$A$4:$C$8"}</definedName>
    <definedName name="TUIOTUI" localSheetId="15" hidden="1">{"'용역비'!$A$4:$C$8"}</definedName>
    <definedName name="TUIOTUI" localSheetId="2" hidden="1">{"'용역비'!$A$4:$C$8"}</definedName>
    <definedName name="TUIOTUI" hidden="1">{"'용역비'!$A$4:$C$8"}</definedName>
    <definedName name="tuurtur" localSheetId="11" hidden="1">{"'Sheet1'!$L$16"}</definedName>
    <definedName name="tuurtur" localSheetId="1" hidden="1">{"'Sheet1'!$L$16"}</definedName>
    <definedName name="tuurtur" localSheetId="15" hidden="1">{"'Sheet1'!$L$16"}</definedName>
    <definedName name="tuurtur" localSheetId="2" hidden="1">{"'Sheet1'!$L$16"}</definedName>
    <definedName name="tuurtur" hidden="1">{"'Sheet1'!$L$16"}</definedName>
    <definedName name="tuy" localSheetId="11" hidden="1">{"'Sheet1'!$L$16"}</definedName>
    <definedName name="tuy" localSheetId="1" hidden="1">{"'Sheet1'!$L$16"}</definedName>
    <definedName name="tuy" localSheetId="15" hidden="1">{"'Sheet1'!$L$16"}</definedName>
    <definedName name="tuy" localSheetId="2" hidden="1">{"'Sheet1'!$L$16"}</definedName>
    <definedName name="tuy" hidden="1">{"'Sheet1'!$L$16"}</definedName>
    <definedName name="tuyennhanh" localSheetId="11" hidden="1">{"'Sheet1'!$L$16"}</definedName>
    <definedName name="tuyennhanh" localSheetId="1" hidden="1">{"'Sheet1'!$L$16"}</definedName>
    <definedName name="tuyennhanh" localSheetId="15" hidden="1">{"'Sheet1'!$L$16"}</definedName>
    <definedName name="tuyennhanh" localSheetId="2" hidden="1">{"'Sheet1'!$L$16"}</definedName>
    <definedName name="tuyennhanh" hidden="1">{"'Sheet1'!$L$16"}</definedName>
    <definedName name="tuyet" localSheetId="11" hidden="1">{"'Sheet1'!$L$16"}</definedName>
    <definedName name="tuyet" localSheetId="1" hidden="1">{"'Sheet1'!$L$16"}</definedName>
    <definedName name="tuyet" localSheetId="15" hidden="1">{"'Sheet1'!$L$16"}</definedName>
    <definedName name="tuyet" localSheetId="2" hidden="1">{"'Sheet1'!$L$16"}</definedName>
    <definedName name="tuyet" hidden="1">{"'Sheet1'!$L$16"}</definedName>
    <definedName name="tuynen" localSheetId="11" hidden="1">{"'Sheet1'!$L$16"}</definedName>
    <definedName name="tuynen" localSheetId="1" hidden="1">{"'Sheet1'!$L$16"}</definedName>
    <definedName name="tuynen" localSheetId="15" hidden="1">{"'Sheet1'!$L$16"}</definedName>
    <definedName name="tuynen" localSheetId="2" hidden="1">{"'Sheet1'!$L$16"}</definedName>
    <definedName name="tuynen" hidden="1">{"'Sheet1'!$L$16"}</definedName>
    <definedName name="twerjhr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localSheetId="11" hidden="1">{#N/A,#N/A,TRUE,"BT M200 da 10x20"}</definedName>
    <definedName name="tyeyeye" localSheetId="1" hidden="1">{#N/A,#N/A,TRUE,"BT M200 da 10x20"}</definedName>
    <definedName name="tyeyeye" localSheetId="15" hidden="1">{#N/A,#N/A,TRUE,"BT M200 da 10x20"}</definedName>
    <definedName name="tyeyeye" localSheetId="2" hidden="1">{#N/A,#N/A,TRUE,"BT M200 da 10x20"}</definedName>
    <definedName name="tyeyeye" hidden="1">{#N/A,#N/A,TRUE,"BT M200 da 10x20"}</definedName>
    <definedName name="TYJ" localSheetId="11" hidden="1">{"'용역비'!$A$4:$C$8"}</definedName>
    <definedName name="TYJ" localSheetId="1" hidden="1">{"'용역비'!$A$4:$C$8"}</definedName>
    <definedName name="TYJ" localSheetId="15" hidden="1">{"'용역비'!$A$4:$C$8"}</definedName>
    <definedName name="TYJ" localSheetId="2" hidden="1">{"'용역비'!$A$4:$C$8"}</definedName>
    <definedName name="TYJ" hidden="1">{"'용역비'!$A$4:$C$8"}</definedName>
    <definedName name="tyje" localSheetId="11" hidden="1">{"'용역비'!$A$4:$C$8"}</definedName>
    <definedName name="tyje" localSheetId="1" hidden="1">{"'용역비'!$A$4:$C$8"}</definedName>
    <definedName name="tyje" localSheetId="15" hidden="1">{"'용역비'!$A$4:$C$8"}</definedName>
    <definedName name="tyje" localSheetId="2" hidden="1">{"'용역비'!$A$4:$C$8"}</definedName>
    <definedName name="tyje" hidden="1">{"'용역비'!$A$4:$C$8"}</definedName>
    <definedName name="tyjet" localSheetId="11" hidden="1">{"'용역비'!$A$4:$C$8"}</definedName>
    <definedName name="tyjet" localSheetId="1" hidden="1">{"'용역비'!$A$4:$C$8"}</definedName>
    <definedName name="tyjet" localSheetId="15" hidden="1">{"'용역비'!$A$4:$C$8"}</definedName>
    <definedName name="tyjet" localSheetId="2" hidden="1">{"'용역비'!$A$4:$C$8"}</definedName>
    <definedName name="tyjet" hidden="1">{"'용역비'!$A$4:$C$8"}</definedName>
    <definedName name="TYJTJMMHJM" localSheetId="11" hidden="1">{"'Sheet1'!$L$16"}</definedName>
    <definedName name="TYJTJMMHJM" localSheetId="1" hidden="1">{"'Sheet1'!$L$16"}</definedName>
    <definedName name="TYJTJMMHJM" localSheetId="15" hidden="1">{"'Sheet1'!$L$16"}</definedName>
    <definedName name="TYJTJMMHJM" localSheetId="2" hidden="1">{"'Sheet1'!$L$16"}</definedName>
    <definedName name="TYJTJMMHJM" hidden="1">{"'Sheet1'!$L$16"}</definedName>
    <definedName name="TYTYYTY" localSheetId="11" hidden="1">{"'Sheet1'!$L$16"}</definedName>
    <definedName name="TYTYYTY" localSheetId="1" hidden="1">{"'Sheet1'!$L$16"}</definedName>
    <definedName name="TYTYYTY" localSheetId="15" hidden="1">{"'Sheet1'!$L$16"}</definedName>
    <definedName name="TYTYYTY" localSheetId="2" hidden="1">{"'Sheet1'!$L$16"}</definedName>
    <definedName name="TYTYYTY" hidden="1">{"'Sheet1'!$L$16"}</definedName>
    <definedName name="tyu" localSheetId="11" hidden="1">{"'Sheet1'!$L$16"}</definedName>
    <definedName name="tyu" localSheetId="1" hidden="1">{"'Sheet1'!$L$16"}</definedName>
    <definedName name="tyu" localSheetId="15" hidden="1">{"'Sheet1'!$L$16"}</definedName>
    <definedName name="tyu" localSheetId="6" hidden="1">{"'Sheet1'!$L$16"}</definedName>
    <definedName name="tyu" localSheetId="2" hidden="1">{"'Sheet1'!$L$16"}</definedName>
    <definedName name="tyu" hidden="1">{"'Sheet1'!$L$16"}</definedName>
    <definedName name="TYUTYU666" localSheetId="6" hidden="1">#REF!</definedName>
    <definedName name="TYUTYU666" hidden="1">#REF!</definedName>
    <definedName name="U" localSheetId="6" hidden="1">#REF!</definedName>
    <definedName name="U" hidden="1">#REF!</definedName>
    <definedName name="ư" localSheetId="6" hidden="1">#REF!</definedName>
    <definedName name="ư" hidden="1">#REF!</definedName>
    <definedName name="u5u6" localSheetId="11" hidden="1">{"'Sheet1'!$L$16"}</definedName>
    <definedName name="u5u6" localSheetId="1" hidden="1">{"'Sheet1'!$L$16"}</definedName>
    <definedName name="u5u6" localSheetId="15" hidden="1">{"'Sheet1'!$L$16"}</definedName>
    <definedName name="u5u6" localSheetId="2" hidden="1">{"'Sheet1'!$L$16"}</definedName>
    <definedName name="u5u6" hidden="1">{"'Sheet1'!$L$16"}</definedName>
    <definedName name="uassw_sh" localSheetId="11" hidden="1">{"'Sheet1'!$L$16"}</definedName>
    <definedName name="uassw_sh" localSheetId="1" hidden="1">{"'Sheet1'!$L$16"}</definedName>
    <definedName name="uassw_sh" localSheetId="15" hidden="1">{"'Sheet1'!$L$16"}</definedName>
    <definedName name="uassw_sh" localSheetId="2" hidden="1">{"'Sheet1'!$L$16"}</definedName>
    <definedName name="uassw_sh" hidden="1">{"'Sheet1'!$L$16"}</definedName>
    <definedName name="UBDT" localSheetId="11" hidden="1">{"'Sheet1'!$L$16"}</definedName>
    <definedName name="UBDT" localSheetId="1" hidden="1">{"'Sheet1'!$L$16"}</definedName>
    <definedName name="UBDT" localSheetId="15" hidden="1">{"'Sheet1'!$L$16"}</definedName>
    <definedName name="UBDT" localSheetId="2" hidden="1">{"'Sheet1'!$L$16"}</definedName>
    <definedName name="UBDT" hidden="1">{"'Sheet1'!$L$16"}</definedName>
    <definedName name="uchihashi" localSheetId="11" hidden="1">{#N/A,#N/A,FALSE,"特殊室（ＢＱ表）"}</definedName>
    <definedName name="uchihashi" localSheetId="1" hidden="1">{#N/A,#N/A,FALSE,"特殊室（ＢＱ表）"}</definedName>
    <definedName name="uchihashi" localSheetId="15" hidden="1">{#N/A,#N/A,FALSE,"特殊室（ＢＱ表）"}</definedName>
    <definedName name="uchihashi" localSheetId="2" hidden="1">{#N/A,#N/A,FALSE,"特殊室（ＢＱ表）"}</definedName>
    <definedName name="uchihashi" hidden="1">{#N/A,#N/A,FALSE,"特殊室（ＢＱ表）"}</definedName>
    <definedName name="ưdx" localSheetId="6" hidden="1">#REF!</definedName>
    <definedName name="ưdx" hidden="1">#REF!</definedName>
    <definedName name="ưdxsxax" localSheetId="15" hidden="1">#REF!</definedName>
    <definedName name="ưdxsxax" localSheetId="6" hidden="1">[48]Quantity!#REF!</definedName>
    <definedName name="ưdxsxax" hidden="1">[48]Quantity!#REF!</definedName>
    <definedName name="ưeawegw" localSheetId="1" hidden="1">#REF!</definedName>
    <definedName name="ưeawegw" localSheetId="6" hidden="1">#REF!</definedName>
    <definedName name="ưeawegw" localSheetId="2" hidden="1">#REF!</definedName>
    <definedName name="ưeawegw" hidden="1">#REF!</definedName>
    <definedName name="ưegweg" localSheetId="11" hidden="1">{"'Sheet1'!$L$16"}</definedName>
    <definedName name="ưegweg" localSheetId="1" hidden="1">{"'Sheet1'!$L$16"}</definedName>
    <definedName name="ưegweg" localSheetId="15" hidden="1">{"'Sheet1'!$L$16"}</definedName>
    <definedName name="ưegweg" localSheetId="6" hidden="1">{"'Sheet1'!$L$16"}</definedName>
    <definedName name="ưegweg" localSheetId="2" hidden="1">{"'Sheet1'!$L$16"}</definedName>
    <definedName name="ưegweg" hidden="1">{"'Sheet1'!$L$16"}</definedName>
    <definedName name="ưergasd" localSheetId="6" hidden="1">#REF!</definedName>
    <definedName name="ưergasd" hidden="1">#REF!</definedName>
    <definedName name="ưergwrgn" localSheetId="11" hidden="1">{"'Sheet1'!$L$16"}</definedName>
    <definedName name="ưergwrgn" localSheetId="1" hidden="1">{"'Sheet1'!$L$16"}</definedName>
    <definedName name="ưergwrgn" localSheetId="15" hidden="1">{"'Sheet1'!$L$16"}</definedName>
    <definedName name="ưergwrgn" localSheetId="6" hidden="1">{"'Sheet1'!$L$16"}</definedName>
    <definedName name="ưergwrgn" localSheetId="2" hidden="1">{"'Sheet1'!$L$16"}</definedName>
    <definedName name="ưergwrgn" hidden="1">{"'Sheet1'!$L$16"}</definedName>
    <definedName name="ưerwr" localSheetId="7" hidden="1">#REF!</definedName>
    <definedName name="ưerwr" hidden="1">#REF!</definedName>
    <definedName name="ưgawegw" localSheetId="6" hidden="1">#REF!</definedName>
    <definedName name="ưgawegw" hidden="1">#REF!</definedName>
    <definedName name="UI" localSheetId="6" hidden="1">#REF!</definedName>
    <definedName name="UI" hidden="1">#REF!</definedName>
    <definedName name="uioui" localSheetId="7" hidden="1">#REF!</definedName>
    <definedName name="uioui" hidden="1">#REF!</definedName>
    <definedName name="ukluy" localSheetId="11" hidden="1">{"'Sheet1'!$L$16"}</definedName>
    <definedName name="ukluy" localSheetId="1" hidden="1">{"'Sheet1'!$L$16"}</definedName>
    <definedName name="ukluy" localSheetId="15" hidden="1">{"'Sheet1'!$L$16"}</definedName>
    <definedName name="ukluy" localSheetId="2" hidden="1">{"'Sheet1'!$L$16"}</definedName>
    <definedName name="ukluy" hidden="1">{"'Sheet1'!$L$16"}</definedName>
    <definedName name="UL" localSheetId="11" hidden="1">{"'Sheet1'!$L$16"}</definedName>
    <definedName name="UL" localSheetId="1" hidden="1">{"'Sheet1'!$L$16"}</definedName>
    <definedName name="UL" localSheetId="15" hidden="1">{"'Sheet1'!$L$16"}</definedName>
    <definedName name="UL" localSheetId="2" hidden="1">{"'Sheet1'!$L$16"}</definedName>
    <definedName name="UL" hidden="1">{"'Sheet1'!$L$16"}</definedName>
    <definedName name="ulo" localSheetId="11" hidden="1">{"'용역비'!$A$4:$C$8"}</definedName>
    <definedName name="ulo" localSheetId="1" hidden="1">{"'용역비'!$A$4:$C$8"}</definedName>
    <definedName name="ulo" localSheetId="15" hidden="1">{"'용역비'!$A$4:$C$8"}</definedName>
    <definedName name="ulo" localSheetId="2" hidden="1">{"'용역비'!$A$4:$C$8"}</definedName>
    <definedName name="ulo" hidden="1">{"'용역비'!$A$4:$C$8"}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ủnt" localSheetId="11" hidden="1">{"'Sheet1'!$L$16"}</definedName>
    <definedName name="ủnt" localSheetId="1" hidden="1">{"'Sheet1'!$L$16"}</definedName>
    <definedName name="ủnt" localSheetId="15" hidden="1">{"'Sheet1'!$L$16"}</definedName>
    <definedName name="ủnt" localSheetId="2" hidden="1">{"'Sheet1'!$L$16"}</definedName>
    <definedName name="ủnt" hidden="1">{"'Sheet1'!$L$16"}</definedName>
    <definedName name="ưqqqưqư" localSheetId="11" hidden="1">{"'Sheet1'!$L$16"}</definedName>
    <definedName name="ưqqqưqư" localSheetId="1" hidden="1">{"'Sheet1'!$L$16"}</definedName>
    <definedName name="ưqqqưqư" localSheetId="15" hidden="1">{"'Sheet1'!$L$16"}</definedName>
    <definedName name="ưqqqưqư" localSheetId="2" hidden="1">{"'Sheet1'!$L$16"}</definedName>
    <definedName name="ưqqqưqư" hidden="1">{"'Sheet1'!$L$16"}</definedName>
    <definedName name="ưqwr" localSheetId="7" hidden="1">#REF!</definedName>
    <definedName name="ưqwr" hidden="1">#REF!</definedName>
    <definedName name="UR" localSheetId="11" hidden="1">{"'Firr(선)'!$AS$1:$AY$62","'Firr(사)'!$AS$1:$AY$62","'Firr(회)'!$AS$1:$AY$62","'Firr(선)'!$L$1:$V$62","'Firr(사)'!$L$1:$V$62","'Firr(회)'!$L$1:$V$62"}</definedName>
    <definedName name="UR" localSheetId="1" hidden="1">{"'Firr(선)'!$AS$1:$AY$62","'Firr(사)'!$AS$1:$AY$62","'Firr(회)'!$AS$1:$AY$62","'Firr(선)'!$L$1:$V$62","'Firr(사)'!$L$1:$V$62","'Firr(회)'!$L$1:$V$62"}</definedName>
    <definedName name="UR" localSheetId="15" hidden="1">{"'Firr(선)'!$AS$1:$AY$62","'Firr(사)'!$AS$1:$AY$62","'Firr(회)'!$AS$1:$AY$62","'Firr(선)'!$L$1:$V$62","'Firr(사)'!$L$1:$V$62","'Firr(회)'!$L$1:$V$62"}</definedName>
    <definedName name="UR" localSheetId="2" hidden="1">{"'Firr(선)'!$AS$1:$AY$62","'Firr(사)'!$AS$1:$AY$62","'Firr(회)'!$AS$1:$AY$62","'Firr(선)'!$L$1:$V$62","'Firr(사)'!$L$1:$V$62","'Firr(회)'!$L$1:$V$62"}</definedName>
    <definedName name="UR" hidden="1">{"'Firr(선)'!$AS$1:$AY$62","'Firr(사)'!$AS$1:$AY$62","'Firr(회)'!$AS$1:$AY$62","'Firr(선)'!$L$1:$V$62","'Firr(사)'!$L$1:$V$62","'Firr(회)'!$L$1:$V$62"}</definedName>
    <definedName name="urreur" localSheetId="11" hidden="1">{#N/A,#N/A,FALSE,"사업총괄";#N/A,#N/A,FALSE,"장비사업";#N/A,#N/A,FALSE,"철구사업";#N/A,#N/A,FALSE,"준설사업"}</definedName>
    <definedName name="urreur" localSheetId="1" hidden="1">{#N/A,#N/A,FALSE,"사업총괄";#N/A,#N/A,FALSE,"장비사업";#N/A,#N/A,FALSE,"철구사업";#N/A,#N/A,FALSE,"준설사업"}</definedName>
    <definedName name="urreur" localSheetId="15" hidden="1">{#N/A,#N/A,FALSE,"사업총괄";#N/A,#N/A,FALSE,"장비사업";#N/A,#N/A,FALSE,"철구사업";#N/A,#N/A,FALSE,"준설사업"}</definedName>
    <definedName name="urreur" localSheetId="6" hidden="1">{#N/A,#N/A,FALSE,"사업총괄";#N/A,#N/A,FALSE,"장비사업";#N/A,#N/A,FALSE,"철구사업";#N/A,#N/A,FALSE,"준설사업"}</definedName>
    <definedName name="urreur" localSheetId="2" hidden="1">{#N/A,#N/A,FALSE,"사업총괄";#N/A,#N/A,FALSE,"장비사업";#N/A,#N/A,FALSE,"철구사업";#N/A,#N/A,FALSE,"준설사업"}</definedName>
    <definedName name="urreur" hidden="1">{#N/A,#N/A,FALSE,"사업총괄";#N/A,#N/A,FALSE,"장비사업";#N/A,#N/A,FALSE,"철구사업";#N/A,#N/A,FALSE,"준설사업"}</definedName>
    <definedName name="urtureu" localSheetId="11" hidden="1">{#N/A,#N/A,FALSE,"전력간선"}</definedName>
    <definedName name="urtureu" localSheetId="1" hidden="1">{#N/A,#N/A,FALSE,"전력간선"}</definedName>
    <definedName name="urtureu" localSheetId="15" hidden="1">{#N/A,#N/A,FALSE,"전력간선"}</definedName>
    <definedName name="urtureu" localSheetId="6" hidden="1">{#N/A,#N/A,FALSE,"전력간선"}</definedName>
    <definedName name="urtureu" localSheetId="2" hidden="1">{#N/A,#N/A,FALSE,"전력간선"}</definedName>
    <definedName name="urtureu" hidden="1">{#N/A,#N/A,FALSE,"전력간선"}</definedName>
    <definedName name="urtureuer" localSheetId="11" hidden="1">{#N/A,#N/A,FALSE,"구조2"}</definedName>
    <definedName name="urtureuer" localSheetId="1" hidden="1">{#N/A,#N/A,FALSE,"구조2"}</definedName>
    <definedName name="urtureuer" localSheetId="15" hidden="1">{#N/A,#N/A,FALSE,"구조2"}</definedName>
    <definedName name="urtureuer" localSheetId="6" hidden="1">{#N/A,#N/A,FALSE,"구조2"}</definedName>
    <definedName name="urtureuer" localSheetId="2" hidden="1">{#N/A,#N/A,FALSE,"구조2"}</definedName>
    <definedName name="urtureuer" hidden="1">{#N/A,#N/A,FALSE,"구조2"}</definedName>
    <definedName name="uru4u4urur" localSheetId="11" hidden="1">{#N/A,#N/A,FALSE,"배수1"}</definedName>
    <definedName name="uru4u4urur" localSheetId="1" hidden="1">{#N/A,#N/A,FALSE,"배수1"}</definedName>
    <definedName name="uru4u4urur" localSheetId="15" hidden="1">{#N/A,#N/A,FALSE,"배수1"}</definedName>
    <definedName name="uru4u4urur" localSheetId="6" hidden="1">{#N/A,#N/A,FALSE,"배수1"}</definedName>
    <definedName name="uru4u4urur" localSheetId="2" hidden="1">{#N/A,#N/A,FALSE,"배수1"}</definedName>
    <definedName name="uru4u4urur" hidden="1">{#N/A,#N/A,FALSE,"배수1"}</definedName>
    <definedName name="UTI" localSheetId="11" hidden="1">{"'용역비'!$A$4:$C$8"}</definedName>
    <definedName name="UTI" localSheetId="1" hidden="1">{"'용역비'!$A$4:$C$8"}</definedName>
    <definedName name="UTI" localSheetId="15" hidden="1">{"'용역비'!$A$4:$C$8"}</definedName>
    <definedName name="UTI" localSheetId="2" hidden="1">{"'용역비'!$A$4:$C$8"}</definedName>
    <definedName name="UTI" hidden="1">{"'용역비'!$A$4:$C$8"}</definedName>
    <definedName name="UTIOL" localSheetId="11" hidden="1">{"'용역비'!$A$4:$C$8"}</definedName>
    <definedName name="UTIOL" localSheetId="1" hidden="1">{"'용역비'!$A$4:$C$8"}</definedName>
    <definedName name="UTIOL" localSheetId="15" hidden="1">{"'용역비'!$A$4:$C$8"}</definedName>
    <definedName name="UTIOL" localSheetId="2" hidden="1">{"'용역비'!$A$4:$C$8"}</definedName>
    <definedName name="UTIOL" hidden="1">{"'용역비'!$A$4:$C$8"}</definedName>
    <definedName name="utrhgh" localSheetId="11" hidden="1">{"'Sheet1'!$L$16"}</definedName>
    <definedName name="utrhgh" localSheetId="1" hidden="1">{"'Sheet1'!$L$16"}</definedName>
    <definedName name="utrhgh" localSheetId="15" hidden="1">{"'Sheet1'!$L$16"}</definedName>
    <definedName name="utrhgh" localSheetId="6" hidden="1">{"'Sheet1'!$L$16"}</definedName>
    <definedName name="utrhgh" localSheetId="2" hidden="1">{"'Sheet1'!$L$16"}</definedName>
    <definedName name="utrhgh" hidden="1">{"'Sheet1'!$L$16"}</definedName>
    <definedName name="utrutr" localSheetId="11" hidden="1">{#N/A,#N/A,FALSE,"배수2"}</definedName>
    <definedName name="utrutr" localSheetId="1" hidden="1">{#N/A,#N/A,FALSE,"배수2"}</definedName>
    <definedName name="utrutr" localSheetId="15" hidden="1">{#N/A,#N/A,FALSE,"배수2"}</definedName>
    <definedName name="utrutr" localSheetId="6" hidden="1">{#N/A,#N/A,FALSE,"배수2"}</definedName>
    <definedName name="utrutr" localSheetId="2" hidden="1">{#N/A,#N/A,FALSE,"배수2"}</definedName>
    <definedName name="utrutr" hidden="1">{#N/A,#N/A,FALSE,"배수2"}</definedName>
    <definedName name="utyutru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" localSheetId="11" hidden="1">{"'용역비'!$A$4:$C$8"}</definedName>
    <definedName name="uu" localSheetId="1" hidden="1">{"'용역비'!$A$4:$C$8"}</definedName>
    <definedName name="uu" localSheetId="15" hidden="1">{"'용역비'!$A$4:$C$8"}</definedName>
    <definedName name="uu" localSheetId="2" hidden="1">{"'용역비'!$A$4:$C$8"}</definedName>
    <definedName name="uu" hidden="1">{"'용역비'!$A$4:$C$8"}</definedName>
    <definedName name="uuw2798973êưydhui" localSheetId="11" hidden="1">{"'Sheet1'!$L$16"}</definedName>
    <definedName name="uuw2798973êưydhui" localSheetId="1" hidden="1">{"'Sheet1'!$L$16"}</definedName>
    <definedName name="uuw2798973êưydhui" localSheetId="15" hidden="1">{"'Sheet1'!$L$16"}</definedName>
    <definedName name="uuw2798973êưydhui" localSheetId="2" hidden="1">{"'Sheet1'!$L$16"}</definedName>
    <definedName name="uuw2798973êưydhui" hidden="1">{"'Sheet1'!$L$16"}</definedName>
    <definedName name="uy" localSheetId="7" hidden="1">#REF!</definedName>
    <definedName name="uy" hidden="1">#REF!</definedName>
    <definedName name="uyi" localSheetId="11" hidden="1">{"'Sheet1'!$L$16"}</definedName>
    <definedName name="uyi" localSheetId="1" hidden="1">{"'Sheet1'!$L$16"}</definedName>
    <definedName name="uyi" localSheetId="15" hidden="1">{"'Sheet1'!$L$16"}</definedName>
    <definedName name="uyi" localSheetId="2" hidden="1">{"'Sheet1'!$L$16"}</definedName>
    <definedName name="uyi" hidden="1">{"'Sheet1'!$L$16"}</definedName>
    <definedName name="ủytỉt" localSheetId="11" hidden="1">{"'Sheet1'!$L$16"}</definedName>
    <definedName name="ủytỉt" localSheetId="1" hidden="1">{"'Sheet1'!$L$16"}</definedName>
    <definedName name="ủytỉt" localSheetId="15" hidden="1">{"'Sheet1'!$L$16"}</definedName>
    <definedName name="ủytỉt" localSheetId="2" hidden="1">{"'Sheet1'!$L$16"}</definedName>
    <definedName name="ủytỉt" hidden="1">{"'Sheet1'!$L$16"}</definedName>
    <definedName name="uytjhtdjtj" localSheetId="11" hidden="1">{"'Sheet1'!$L$16"}</definedName>
    <definedName name="uytjhtdjtj" localSheetId="1" hidden="1">{"'Sheet1'!$L$16"}</definedName>
    <definedName name="uytjhtdjtj" localSheetId="15" hidden="1">{"'Sheet1'!$L$16"}</definedName>
    <definedName name="uytjhtdjtj" localSheetId="2" hidden="1">{"'Sheet1'!$L$16"}</definedName>
    <definedName name="uytjhtdjtj" hidden="1">{"'Sheet1'!$L$16"}</definedName>
    <definedName name="uytu" localSheetId="6" hidden="1">#REF!</definedName>
    <definedName name="uytu" hidden="1">#REF!</definedName>
    <definedName name="uyturu" localSheetId="11" hidden="1">{#N/A,#N/A,FALSE,"Chi tiÆt"}</definedName>
    <definedName name="uyturu" localSheetId="1" hidden="1">{#N/A,#N/A,FALSE,"Chi tiÆt"}</definedName>
    <definedName name="uyturu" localSheetId="15" hidden="1">{#N/A,#N/A,FALSE,"Chi tiÆt"}</definedName>
    <definedName name="uyturu" localSheetId="2" hidden="1">{#N/A,#N/A,FALSE,"Chi tiÆt"}</definedName>
    <definedName name="uyturu" hidden="1">{#N/A,#N/A,FALSE,"Chi tiÆt"}</definedName>
    <definedName name="V8.Refresh" localSheetId="11" hidden="1">{"NGUYEN QUI THIEP - Personal View",#N/A,FALSE,"XDCB.HT.FUR."}</definedName>
    <definedName name="V8.Refresh" localSheetId="1" hidden="1">{"NGUYEN QUI THIEP - Personal View",#N/A,FALSE,"XDCB.HT.FUR."}</definedName>
    <definedName name="V8.Refresh" localSheetId="15" hidden="1">{"NGUYEN QUI THIEP - Personal View",#N/A,FALSE,"XDCB.HT.FUR."}</definedName>
    <definedName name="V8.Refresh" localSheetId="6" hidden="1">{"NGUYEN QUI THIEP - Personal View",#N/A,FALSE,"XDCB.HT.FUR."}</definedName>
    <definedName name="V8.Refresh" localSheetId="2" hidden="1">{"NGUYEN QUI THIEP - Personal View",#N/A,FALSE,"XDCB.HT.FUR."}</definedName>
    <definedName name="V8.Refresh" hidden="1">{"NGUYEN QUI THIEP - Personal View",#N/A,FALSE,"XDCB.HT.FUR."}</definedName>
    <definedName name="VaDate" localSheetId="6" hidden="1">#REF!</definedName>
    <definedName name="VaDate" hidden="1">#REF!</definedName>
    <definedName name="vahn" localSheetId="6" hidden="1">#REF!</definedName>
    <definedName name="vahn" hidden="1">#REF!</definedName>
    <definedName name="van" localSheetId="11" hidden="1">{#N/A,#N/A,FALSE,"Chi tiÆt"}</definedName>
    <definedName name="van" localSheetId="1" hidden="1">{#N/A,#N/A,FALSE,"Chi tiÆt"}</definedName>
    <definedName name="van" localSheetId="15" hidden="1">{#N/A,#N/A,FALSE,"Chi tiÆt"}</definedName>
    <definedName name="van" localSheetId="2" hidden="1">{#N/A,#N/A,FALSE,"Chi tiÆt"}</definedName>
    <definedName name="van" hidden="1">{#N/A,#N/A,FALSE,"Chi tiÆt"}</definedName>
    <definedName name="VarDate" localSheetId="6" hidden="1">#REF!</definedName>
    <definedName name="VarDate" hidden="1">#REF!</definedName>
    <definedName name="VATM" localSheetId="11" hidden="1">{"'Sheet1'!$L$16"}</definedName>
    <definedName name="VATM" localSheetId="1" hidden="1">{"'Sheet1'!$L$16"}</definedName>
    <definedName name="VATM" localSheetId="15" hidden="1">{"'Sheet1'!$L$16"}</definedName>
    <definedName name="VATM" localSheetId="2" hidden="1">{"'Sheet1'!$L$16"}</definedName>
    <definedName name="VATM" hidden="1">{"'Sheet1'!$L$16"}</definedName>
    <definedName name="vbvb" localSheetId="6" hidden="1">#REF!</definedName>
    <definedName name="vbvb" localSheetId="7" hidden="1">#REF!</definedName>
    <definedName name="vbvb" hidden="1">#REF!</definedName>
    <definedName name="vcbo1" localSheetId="11" hidden="1">{"'Sheet1'!$L$16"}</definedName>
    <definedName name="vcbo1" localSheetId="1" hidden="1">{"'Sheet1'!$L$16"}</definedName>
    <definedName name="vcbo1" localSheetId="15" hidden="1">{"'Sheet1'!$L$16"}</definedName>
    <definedName name="vcbo1" localSheetId="2" hidden="1">{"'Sheet1'!$L$16"}</definedName>
    <definedName name="vcbo1" hidden="1">{"'Sheet1'!$L$16"}</definedName>
    <definedName name="vcoto" localSheetId="11" hidden="1">{"'Sheet1'!$L$16"}</definedName>
    <definedName name="vcoto" localSheetId="1" hidden="1">{"'Sheet1'!$L$16"}</definedName>
    <definedName name="vcoto" localSheetId="15" hidden="1">{"'Sheet1'!$L$16"}</definedName>
    <definedName name="vcoto" localSheetId="2" hidden="1">{"'Sheet1'!$L$16"}</definedName>
    <definedName name="vcoto" hidden="1">{"'Sheet1'!$L$16"}</definedName>
    <definedName name="vd" localSheetId="11" hidden="1">{"'Sheet1'!$L$16"}</definedName>
    <definedName name="vd" localSheetId="1" hidden="1">{"'Sheet1'!$L$16"}</definedName>
    <definedName name="vd" localSheetId="15" hidden="1">{"'Sheet1'!$L$16"}</definedName>
    <definedName name="vd" localSheetId="2" hidden="1">{"'Sheet1'!$L$16"}</definedName>
    <definedName name="vd" hidden="1">{"'Sheet1'!$L$16"}</definedName>
    <definedName name="vdv" localSheetId="6" hidden="1">#REF!</definedName>
    <definedName name="vdv" hidden="1">#REF!</definedName>
    <definedName name="VEN" localSheetId="11" hidden="1">{#N/A,#N/A,TRUE,"SUM";#N/A,#N/A,TRUE,"EE";#N/A,#N/A,TRUE,"AC";#N/A,#N/A,TRUE,"SN"}</definedName>
    <definedName name="VEN" localSheetId="1" hidden="1">{#N/A,#N/A,TRUE,"SUM";#N/A,#N/A,TRUE,"EE";#N/A,#N/A,TRUE,"AC";#N/A,#N/A,TRUE,"SN"}</definedName>
    <definedName name="VEN" localSheetId="15" hidden="1">{#N/A,#N/A,TRUE,"SUM";#N/A,#N/A,TRUE,"EE";#N/A,#N/A,TRUE,"AC";#N/A,#N/A,TRUE,"SN"}</definedName>
    <definedName name="VEN" localSheetId="6" hidden="1">{#N/A,#N/A,TRUE,"SUM";#N/A,#N/A,TRUE,"EE";#N/A,#N/A,TRUE,"AC";#N/A,#N/A,TRUE,"SN"}</definedName>
    <definedName name="VEN" localSheetId="2" hidden="1">{#N/A,#N/A,TRUE,"SUM";#N/A,#N/A,TRUE,"EE";#N/A,#N/A,TRUE,"AC";#N/A,#N/A,TRUE,"SN"}</definedName>
    <definedName name="VEN" hidden="1">{#N/A,#N/A,TRUE,"SUM";#N/A,#N/A,TRUE,"EE";#N/A,#N/A,TRUE,"AC";#N/A,#N/A,TRUE,"SN"}</definedName>
    <definedName name="vetbun" localSheetId="11" hidden="1">{"'Sheet1'!$L$16"}</definedName>
    <definedName name="vetbun" localSheetId="1" hidden="1">{"'Sheet1'!$L$16"}</definedName>
    <definedName name="vetbun" localSheetId="15" hidden="1">{"'Sheet1'!$L$16"}</definedName>
    <definedName name="vetbun" localSheetId="2" hidden="1">{"'Sheet1'!$L$16"}</definedName>
    <definedName name="vetbun" hidden="1">{"'Sheet1'!$L$16"}</definedName>
    <definedName name="VF" localSheetId="11" hidden="1">{#N/A,#N/A,FALSE,"Sheet2";#N/A,#N/A,FALSE,"Sheet4";#N/A,#N/A,FALSE,"Sheet6"}</definedName>
    <definedName name="VF" localSheetId="1" hidden="1">{#N/A,#N/A,FALSE,"Sheet2";#N/A,#N/A,FALSE,"Sheet4";#N/A,#N/A,FALSE,"Sheet6"}</definedName>
    <definedName name="VF" localSheetId="15" hidden="1">{#N/A,#N/A,FALSE,"Sheet2";#N/A,#N/A,FALSE,"Sheet4";#N/A,#N/A,FALSE,"Sheet6"}</definedName>
    <definedName name="VF" localSheetId="2" hidden="1">{#N/A,#N/A,FALSE,"Sheet2";#N/A,#N/A,FALSE,"Sheet4";#N/A,#N/A,FALSE,"Sheet6"}</definedName>
    <definedName name="VF" hidden="1">{#N/A,#N/A,FALSE,"Sheet2";#N/A,#N/A,FALSE,"Sheet4";#N/A,#N/A,FALSE,"Sheet6"}</definedName>
    <definedName name="vgho" localSheetId="11" hidden="1">{"'Sheet1'!$L$16"}</definedName>
    <definedName name="vgho" localSheetId="1" hidden="1">{"'Sheet1'!$L$16"}</definedName>
    <definedName name="vgho" localSheetId="15" hidden="1">{"'Sheet1'!$L$16"}</definedName>
    <definedName name="vgho" localSheetId="2" hidden="1">{"'Sheet1'!$L$16"}</definedName>
    <definedName name="vgho" hidden="1">{"'Sheet1'!$L$16"}</definedName>
    <definedName name="vgjh" localSheetId="11" hidden="1">{#N/A,#N/A,FALSE,"特殊室（ＢＱ表）"}</definedName>
    <definedName name="vgjh" localSheetId="1" hidden="1">{#N/A,#N/A,FALSE,"特殊室（ＢＱ表）"}</definedName>
    <definedName name="vgjh" localSheetId="15" hidden="1">{#N/A,#N/A,FALSE,"特殊室（ＢＱ表）"}</definedName>
    <definedName name="vgjh" localSheetId="2" hidden="1">{#N/A,#N/A,FALSE,"特殊室（ＢＱ表）"}</definedName>
    <definedName name="vgjh" hidden="1">{#N/A,#N/A,FALSE,"特殊室（ＢＱ表）"}</definedName>
    <definedName name="vhgd" localSheetId="11" hidden="1">{"'Sheet1'!$L$16"}</definedName>
    <definedName name="vhgd" localSheetId="1" hidden="1">{"'Sheet1'!$L$16"}</definedName>
    <definedName name="vhgd" localSheetId="15" hidden="1">{"'Sheet1'!$L$16"}</definedName>
    <definedName name="vhgd" localSheetId="2" hidden="1">{"'Sheet1'!$L$16"}</definedName>
    <definedName name="vhgd" hidden="1">{"'Sheet1'!$L$16"}</definedName>
    <definedName name="vi" localSheetId="11" hidden="1">{"'Sheet1'!$L$16"}</definedName>
    <definedName name="vi" localSheetId="1" hidden="1">{"'Sheet1'!$L$16"}</definedName>
    <definedName name="vi" localSheetId="15" hidden="1">{"'Sheet1'!$L$16"}</definedName>
    <definedName name="vi" localSheetId="2" hidden="1">{"'Sheet1'!$L$16"}</definedName>
    <definedName name="vi" hidden="1">{"'Sheet1'!$L$16"}</definedName>
    <definedName name="Viet" localSheetId="11" hidden="1">{"'Sheet1'!$L$16"}</definedName>
    <definedName name="Viet" localSheetId="1" hidden="1">{"'Sheet1'!$L$16"}</definedName>
    <definedName name="Viet" localSheetId="15" hidden="1">{"'Sheet1'!$L$16"}</definedName>
    <definedName name="Viet" localSheetId="6" hidden="1">{"'Sheet1'!$L$16"}</definedName>
    <definedName name="Viet" localSheetId="2" hidden="1">{"'Sheet1'!$L$16"}</definedName>
    <definedName name="Viet" hidden="1">{"'Sheet1'!$L$16"}</definedName>
    <definedName name="VITE" localSheetId="11" hidden="1">{"'Sheet1'!$L$16"}</definedName>
    <definedName name="VITE" localSheetId="1" hidden="1">{"'Sheet1'!$L$16"}</definedName>
    <definedName name="VITE" localSheetId="15" hidden="1">{"'Sheet1'!$L$16"}</definedName>
    <definedName name="VITE" localSheetId="6" hidden="1">{"'Sheet1'!$L$16"}</definedName>
    <definedName name="VITE" localSheetId="2" hidden="1">{"'Sheet1'!$L$16"}</definedName>
    <definedName name="VITE" hidden="1">{"'Sheet1'!$L$16"}</definedName>
    <definedName name="vlct" localSheetId="11" hidden="1">{"'Sheet1'!$L$16"}</definedName>
    <definedName name="vlct" localSheetId="1" hidden="1">{"'Sheet1'!$L$16"}</definedName>
    <definedName name="vlct" localSheetId="15" hidden="1">{"'Sheet1'!$L$16"}</definedName>
    <definedName name="vlct" localSheetId="2" hidden="1">{"'Sheet1'!$L$16"}</definedName>
    <definedName name="vlct" hidden="1">{"'Sheet1'!$L$16"}</definedName>
    <definedName name="vn" localSheetId="11" hidden="1">{"'Sheet1'!$L$16"}</definedName>
    <definedName name="vn" localSheetId="1" hidden="1">{"'Sheet1'!$L$16"}</definedName>
    <definedName name="vn" localSheetId="15" hidden="1">{"'Sheet1'!$L$16"}</definedName>
    <definedName name="vn" localSheetId="2" hidden="1">{"'Sheet1'!$L$16"}</definedName>
    <definedName name="vn" hidden="1">{"'Sheet1'!$L$16"}</definedName>
    <definedName name="vnbmbnm" localSheetId="7" hidden="1">#REF!</definedName>
    <definedName name="vnbmbnm" hidden="1">#REF!</definedName>
    <definedName name="vnvnvn" localSheetId="11" hidden="1">{"'Sheet1'!$L$16"}</definedName>
    <definedName name="vnvnvn" localSheetId="1" hidden="1">{"'Sheet1'!$L$16"}</definedName>
    <definedName name="vnvnvn" localSheetId="15" hidden="1">{"'Sheet1'!$L$16"}</definedName>
    <definedName name="vnvnvn" localSheetId="2" hidden="1">{"'Sheet1'!$L$16"}</definedName>
    <definedName name="vnvnvn" hidden="1">{"'Sheet1'!$L$16"}</definedName>
    <definedName name="vo" localSheetId="15" hidden="1">#REF!</definedName>
    <definedName name="vo" localSheetId="6" hidden="1">'[8]입찰내역 발주처 양식'!#REF!</definedName>
    <definedName name="vo" hidden="1">'[8]입찰내역 발주처 양식'!#REF!</definedName>
    <definedName name="VOLTAGE" localSheetId="11" hidden="1">{#N/A,#N/A,FALSE,"Sheet1";#N/A,#N/A,FALSE,"Sheet3";#N/A,#N/A,FALSE,"Sheet5"}</definedName>
    <definedName name="VOLTAGE" localSheetId="1" hidden="1">{#N/A,#N/A,FALSE,"Sheet1";#N/A,#N/A,FALSE,"Sheet3";#N/A,#N/A,FALSE,"Sheet5"}</definedName>
    <definedName name="VOLTAGE" localSheetId="15" hidden="1">{#N/A,#N/A,FALSE,"Sheet1";#N/A,#N/A,FALSE,"Sheet3";#N/A,#N/A,FALSE,"Sheet5"}</definedName>
    <definedName name="VOLTAGE" localSheetId="2" hidden="1">{#N/A,#N/A,FALSE,"Sheet1";#N/A,#N/A,FALSE,"Sheet3";#N/A,#N/A,FALSE,"Sheet5"}</definedName>
    <definedName name="VOLTAGE" hidden="1">{#N/A,#N/A,FALSE,"Sheet1";#N/A,#N/A,FALSE,"Sheet3";#N/A,#N/A,FALSE,"Sheet5"}</definedName>
    <definedName name="VOschedule" localSheetId="1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Oschedule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Oschedule" localSheetId="15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Oschedule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TPS_T" localSheetId="15" hidden="1">#REF!</definedName>
    <definedName name="VTPS_T" localSheetId="6" hidden="1">[32]THVATTU!#REF!</definedName>
    <definedName name="VTPS_T" hidden="1">[32]THVATTU!#REF!</definedName>
    <definedName name="VTuphu" localSheetId="11" hidden="1">{"'Sheet1'!$L$16"}</definedName>
    <definedName name="VTuphu" localSheetId="1" hidden="1">{"'Sheet1'!$L$16"}</definedName>
    <definedName name="VTuphu" localSheetId="15" hidden="1">{"'Sheet1'!$L$16"}</definedName>
    <definedName name="VTuphu" localSheetId="2" hidden="1">{"'Sheet1'!$L$16"}</definedName>
    <definedName name="VTuphu" hidden="1">{"'Sheet1'!$L$16"}</definedName>
    <definedName name="vv" localSheetId="11" hidden="1">{"'Sheet1'!$L$16"}</definedName>
    <definedName name="vv" localSheetId="1" hidden="1">{"'Sheet1'!$L$16"}</definedName>
    <definedName name="vv" localSheetId="15" hidden="1">{"'Sheet1'!$L$16"}</definedName>
    <definedName name="vv" localSheetId="2" hidden="1">{"'Sheet1'!$L$16"}</definedName>
    <definedName name="vv" hidden="1">{"'Sheet1'!$L$16"}</definedName>
    <definedName name="ｖｖｖ" localSheetId="11" hidden="1">{"'Sheet1'!$L$16"}</definedName>
    <definedName name="ｖｖｖ" localSheetId="1" hidden="1">{"'Sheet1'!$L$16"}</definedName>
    <definedName name="ｖｖｖ" localSheetId="15" hidden="1">{"'Sheet1'!$L$16"}</definedName>
    <definedName name="ｖｖｖ" localSheetId="6" hidden="1">{"'Sheet1'!$L$16"}</definedName>
    <definedName name="ｖｖｖ" localSheetId="2" hidden="1">{"'Sheet1'!$L$16"}</definedName>
    <definedName name="ｖｖｖ" hidden="1">{"'Sheet1'!$L$16"}</definedName>
    <definedName name="ｖｖｖｖｖ" localSheetId="11" hidden="1">{"'Sheet1'!$L$16"}</definedName>
    <definedName name="ｖｖｖｖｖ" localSheetId="1" hidden="1">{"'Sheet1'!$L$16"}</definedName>
    <definedName name="ｖｖｖｖｖ" localSheetId="15" hidden="1">{"'Sheet1'!$L$16"}</definedName>
    <definedName name="ｖｖｖｖｖ" localSheetId="6" hidden="1">{"'Sheet1'!$L$16"}</definedName>
    <definedName name="ｖｖｖｖｖ" localSheetId="2" hidden="1">{"'Sheet1'!$L$16"}</definedName>
    <definedName name="ｖｖｖｖｖ" hidden="1">{"'Sheet1'!$L$16"}</definedName>
    <definedName name="vxcgs" localSheetId="11" hidden="1">{"'Sheet1'!$L$16"}</definedName>
    <definedName name="vxcgs" localSheetId="1" hidden="1">{"'Sheet1'!$L$16"}</definedName>
    <definedName name="vxcgs" localSheetId="15" hidden="1">{"'Sheet1'!$L$16"}</definedName>
    <definedName name="vxcgs" localSheetId="2" hidden="1">{"'Sheet1'!$L$16"}</definedName>
    <definedName name="vxcgs" hidden="1">{"'Sheet1'!$L$16"}</definedName>
    <definedName name="waa" localSheetId="11" hidden="1">{#N/A,#N/A,FALSE,"Chi tiÆt"}</definedName>
    <definedName name="waa" localSheetId="1" hidden="1">{#N/A,#N/A,FALSE,"Chi tiÆt"}</definedName>
    <definedName name="waa" localSheetId="15" hidden="1">{#N/A,#N/A,FALSE,"Chi tiÆt"}</definedName>
    <definedName name="waa" localSheetId="2" hidden="1">{#N/A,#N/A,FALSE,"Chi tiÆt"}</definedName>
    <definedName name="waa" hidden="1">{#N/A,#N/A,FALSE,"Chi tiÆt"}</definedName>
    <definedName name="walkway" localSheetId="11" hidden="1">{"'Sheet1'!$L$16"}</definedName>
    <definedName name="walkway" localSheetId="1" hidden="1">{"'Sheet1'!$L$16"}</definedName>
    <definedName name="walkway" localSheetId="15" hidden="1">{"'Sheet1'!$L$16"}</definedName>
    <definedName name="walkway" localSheetId="2" hidden="1">{"'Sheet1'!$L$16"}</definedName>
    <definedName name="walkway" hidden="1">{"'Sheet1'!$L$16"}</definedName>
    <definedName name="WE" localSheetId="11" hidden="1">{#N/A,#N/A,FALSE,"CCTV"}</definedName>
    <definedName name="WE" localSheetId="1" hidden="1">{#N/A,#N/A,FALSE,"CCTV"}</definedName>
    <definedName name="WE" localSheetId="15" hidden="1">{#N/A,#N/A,FALSE,"CCTV"}</definedName>
    <definedName name="WE" localSheetId="2" hidden="1">{#N/A,#N/A,FALSE,"CCTV"}</definedName>
    <definedName name="WE" hidden="1">{#N/A,#N/A,FALSE,"CCTV"}</definedName>
    <definedName name="wefwgfwegf" localSheetId="11" hidden="1">{"'Sheet1'!$L$16"}</definedName>
    <definedName name="wefwgfwegf" localSheetId="1" hidden="1">{"'Sheet1'!$L$16"}</definedName>
    <definedName name="wefwgfwegf" localSheetId="15" hidden="1">{"'Sheet1'!$L$16"}</definedName>
    <definedName name="wefwgfwegf" localSheetId="2" hidden="1">{"'Sheet1'!$L$16"}</definedName>
    <definedName name="wefwgfwegf" hidden="1">{"'Sheet1'!$L$16"}</definedName>
    <definedName name="WEQWEQ" localSheetId="11" hidden="1">{0,0,0,0}</definedName>
    <definedName name="WEQWEQ" localSheetId="1" hidden="1">{0,0,0,0}</definedName>
    <definedName name="WEQWEQ" localSheetId="15" hidden="1">{0,0,0,0}</definedName>
    <definedName name="WEQWEQ" localSheetId="2" hidden="1">{0,0,0,0}</definedName>
    <definedName name="WEQWEQ" hidden="1">{0,0,0,0}</definedName>
    <definedName name="werw" localSheetId="11" hidden="1">{#N/A,#N/A,FALSE,"Chi tiÆt"}</definedName>
    <definedName name="werw" localSheetId="1" hidden="1">{#N/A,#N/A,FALSE,"Chi tiÆt"}</definedName>
    <definedName name="werw" localSheetId="15" hidden="1">{#N/A,#N/A,FALSE,"Chi tiÆt"}</definedName>
    <definedName name="werw" localSheetId="6" hidden="1">{#N/A,#N/A,FALSE,"Chi tiÆt"}</definedName>
    <definedName name="werw" localSheetId="2" hidden="1">{#N/A,#N/A,FALSE,"Chi tiÆt"}</definedName>
    <definedName name="werw" hidden="1">{#N/A,#N/A,FALSE,"Chi tiÆt"}</definedName>
    <definedName name="werwer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localSheetId="11" hidden="1">{"'Sheet1'!$L$16"}</definedName>
    <definedName name="wgyw" localSheetId="1" hidden="1">{"'Sheet1'!$L$16"}</definedName>
    <definedName name="wgyw" localSheetId="15" hidden="1">{"'Sheet1'!$L$16"}</definedName>
    <definedName name="wgyw" localSheetId="2" hidden="1">{"'Sheet1'!$L$16"}</definedName>
    <definedName name="wgyw" hidden="1">{"'Sheet1'!$L$16"}</definedName>
    <definedName name="window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localSheetId="6" hidden="1">#REF!</definedName>
    <definedName name="wis" hidden="1">#REF!</definedName>
    <definedName name="WK" localSheetId="11" hidden="1">{#N/A,#N/A,FALSE,"견적대비-2"}</definedName>
    <definedName name="WK" localSheetId="1" hidden="1">{#N/A,#N/A,FALSE,"견적대비-2"}</definedName>
    <definedName name="WK" localSheetId="15" hidden="1">{#N/A,#N/A,FALSE,"견적대비-2"}</definedName>
    <definedName name="WK" localSheetId="2" hidden="1">{#N/A,#N/A,FALSE,"견적대비-2"}</definedName>
    <definedName name="WK" hidden="1">{#N/A,#N/A,FALSE,"견적대비-2"}</definedName>
    <definedName name="wlqrp" hidden="1">0</definedName>
    <definedName name="wqd" localSheetId="11" hidden="1">{#N/A,#N/A,FALSE,"Chi tiÆt"}</definedName>
    <definedName name="wqd" localSheetId="1" hidden="1">{#N/A,#N/A,FALSE,"Chi tiÆt"}</definedName>
    <definedName name="wqd" localSheetId="15" hidden="1">{#N/A,#N/A,FALSE,"Chi tiÆt"}</definedName>
    <definedName name="wqd" localSheetId="2" hidden="1">{#N/A,#N/A,FALSE,"Chi tiÆt"}</definedName>
    <definedName name="wqd" hidden="1">{#N/A,#N/A,FALSE,"Chi tiÆt"}</definedName>
    <definedName name="wqe" localSheetId="11" hidden="1">{"'ELEC'!$A$2:$H$216","'ELEC'!$C$2:$D$2"}</definedName>
    <definedName name="wqe" localSheetId="1" hidden="1">{"'ELEC'!$A$2:$H$216","'ELEC'!$C$2:$D$2"}</definedName>
    <definedName name="wqe" localSheetId="15" hidden="1">{"'ELEC'!$A$2:$H$216","'ELEC'!$C$2:$D$2"}</definedName>
    <definedName name="wqe" localSheetId="2" hidden="1">{"'ELEC'!$A$2:$H$216","'ELEC'!$C$2:$D$2"}</definedName>
    <definedName name="wqe" hidden="1">{"'ELEC'!$A$2:$H$216","'ELEC'!$C$2:$D$2"}</definedName>
    <definedName name="wqeqw" localSheetId="7" hidden="1">#REF!</definedName>
    <definedName name="wqeqw" hidden="1">#REF!</definedName>
    <definedName name="wqqq" localSheetId="11" hidden="1">{"'Sheet1'!$L$16"}</definedName>
    <definedName name="wqqq" localSheetId="1" hidden="1">{"'Sheet1'!$L$16"}</definedName>
    <definedName name="wqqq" localSheetId="15" hidden="1">{"'Sheet1'!$L$16"}</definedName>
    <definedName name="wqqq" localSheetId="2" hidden="1">{"'Sheet1'!$L$16"}</definedName>
    <definedName name="wqqq" hidden="1">{"'Sheet1'!$L$16"}</definedName>
    <definedName name="wqqwqw" localSheetId="11" hidden="1">{"'Sheet1'!$L$16"}</definedName>
    <definedName name="wqqwqw" localSheetId="1" hidden="1">{"'Sheet1'!$L$16"}</definedName>
    <definedName name="wqqwqw" localSheetId="15" hidden="1">{"'Sheet1'!$L$16"}</definedName>
    <definedName name="wqqwqw" localSheetId="2" hidden="1">{"'Sheet1'!$L$16"}</definedName>
    <definedName name="wqqwqw" hidden="1">{"'Sheet1'!$L$16"}</definedName>
    <definedName name="wqweqr" localSheetId="11" hidden="1">{"'Sheet1'!$L$16"}</definedName>
    <definedName name="wqweqr" localSheetId="1" hidden="1">{"'Sheet1'!$L$16"}</definedName>
    <definedName name="wqweqr" localSheetId="15" hidden="1">{"'Sheet1'!$L$16"}</definedName>
    <definedName name="wqweqr" localSheetId="2" hidden="1">{"'Sheet1'!$L$16"}</definedName>
    <definedName name="wqweqr" hidden="1">{"'Sheet1'!$L$16"}</definedName>
    <definedName name="WRITE" localSheetId="11" hidden="1">{#N/A,#N/A,FALSE,"CCTV"}</definedName>
    <definedName name="WRITE" localSheetId="1" hidden="1">{#N/A,#N/A,FALSE,"CCTV"}</definedName>
    <definedName name="WRITE" localSheetId="15" hidden="1">{#N/A,#N/A,FALSE,"CCTV"}</definedName>
    <definedName name="WRITE" localSheetId="6" hidden="1">{#N/A,#N/A,FALSE,"CCTV"}</definedName>
    <definedName name="WRITE" localSheetId="2" hidden="1">{#N/A,#N/A,FALSE,"CCTV"}</definedName>
    <definedName name="WRITE" hidden="1">{#N/A,#N/A,FALSE,"CCTV"}</definedName>
    <definedName name="WRN" localSheetId="11" hidden="1">{#N/A,#N/A,FALSE,"CCTV"}</definedName>
    <definedName name="WRN" localSheetId="1" hidden="1">{#N/A,#N/A,FALSE,"CCTV"}</definedName>
    <definedName name="WRN" localSheetId="15" hidden="1">{#N/A,#N/A,FALSE,"CCTV"}</definedName>
    <definedName name="WRN" localSheetId="6" hidden="1">{#N/A,#N/A,FALSE,"CCTV"}</definedName>
    <definedName name="WRN" localSheetId="2" hidden="1">{#N/A,#N/A,FALSE,"CCTV"}</definedName>
    <definedName name="WRN" hidden="1">{#N/A,#N/A,FALSE,"CCTV"}</definedName>
    <definedName name="wrn.0._.TOTAL._.SUMMARY._.SHEET." localSheetId="11" hidden="1">{#N/A,#N/A,FALSE,"TOTAL"}</definedName>
    <definedName name="wrn.0._.TOTAL._.SUMMARY._.SHEET." localSheetId="1" hidden="1">{#N/A,#N/A,FALSE,"TOTAL"}</definedName>
    <definedName name="wrn.0._.TOTAL._.SUMMARY._.SHEET." localSheetId="15" hidden="1">{#N/A,#N/A,FALSE,"TOTAL"}</definedName>
    <definedName name="wrn.0._.TOTAL._.SUMMARY._.SHEET." localSheetId="2" hidden="1">{#N/A,#N/A,FALSE,"TOTAL"}</definedName>
    <definedName name="wrn.0._.TOTAL._.SUMMARY._.SHEET." hidden="1">{#N/A,#N/A,FALSE,"TOTAL"}</definedName>
    <definedName name="wrn.0812ESC.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localSheetId="11" hidden="1">{#N/A,#N/A,FALSE,"SITE INSTALLATIONS"}</definedName>
    <definedName name="wrn.1._.SITE._.INSTALLATIONS." localSheetId="1" hidden="1">{#N/A,#N/A,FALSE,"SITE INSTALLATIONS"}</definedName>
    <definedName name="wrn.1._.SITE._.INSTALLATIONS." localSheetId="15" hidden="1">{#N/A,#N/A,FALSE,"SITE INSTALLATIONS"}</definedName>
    <definedName name="wrn.1._.SITE._.INSTALLATIONS." localSheetId="2" hidden="1">{#N/A,#N/A,FALSE,"SITE INSTALLATIONS"}</definedName>
    <definedName name="wrn.1._.SITE._.INSTALLATIONS." hidden="1">{#N/A,#N/A,FALSE,"SITE INSTALLATIONS"}</definedName>
    <definedName name="wrn.111." localSheetId="11" hidden="1">{#N/A,#N/A,FALSE,"제목"}</definedName>
    <definedName name="wrn.111." localSheetId="1" hidden="1">{#N/A,#N/A,FALSE,"제목"}</definedName>
    <definedName name="wrn.111." localSheetId="15" hidden="1">{#N/A,#N/A,FALSE,"제목"}</definedName>
    <definedName name="wrn.111." localSheetId="2" hidden="1">{#N/A,#N/A,FALSE,"제목"}</definedName>
    <definedName name="wrn.111." hidden="1">{#N/A,#N/A,FALSE,"제목"}</definedName>
    <definedName name="wrn.2._.PROCUREMENT." localSheetId="11" hidden="1">{#N/A,#N/A,FALSE,"PROCUREMENT"}</definedName>
    <definedName name="wrn.2._.PROCUREMENT." localSheetId="1" hidden="1">{#N/A,#N/A,FALSE,"PROCUREMENT"}</definedName>
    <definedName name="wrn.2._.PROCUREMENT." localSheetId="15" hidden="1">{#N/A,#N/A,FALSE,"PROCUREMENT"}</definedName>
    <definedName name="wrn.2._.PROCUREMENT." localSheetId="2" hidden="1">{#N/A,#N/A,FALSE,"PROCUREMENT"}</definedName>
    <definedName name="wrn.2._.PROCUREMENT." hidden="1">{#N/A,#N/A,FALSE,"PROCUREMENT"}</definedName>
    <definedName name="wrn.3._.ERECTION." localSheetId="1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._.ERECTION.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._.ERECTION." localSheetId="15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._.ERECTION.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localSheetId="1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1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11" hidden="1">{#N/A,#N/A,FALSE,"지침";#N/A,#N/A,FALSE,"환경분석";#N/A,#N/A,FALSE,"Sheet16"}</definedName>
    <definedName name="wrn.97." localSheetId="1" hidden="1">{#N/A,#N/A,FALSE,"지침";#N/A,#N/A,FALSE,"환경분석";#N/A,#N/A,FALSE,"Sheet16"}</definedName>
    <definedName name="wrn.97." localSheetId="15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11" hidden="1">{#N/A,#N/A,TRUE,"1";#N/A,#N/A,TRUE,"2";#N/A,#N/A,TRUE,"3";#N/A,#N/A,TRUE,"4";#N/A,#N/A,TRUE,"5";#N/A,#N/A,TRUE,"6";#N/A,#N/A,TRUE,"7"}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 localSheetId="15" hidden="1">{#N/A,#N/A,TRUE,"1";#N/A,#N/A,TRUE,"2";#N/A,#N/A,TRUE,"3";#N/A,#N/A,TRUE,"4";#N/A,#N/A,TRUE,"5";#N/A,#N/A,TRUE,"6";#N/A,#N/A,TRUE,"7"}</definedName>
    <definedName name="wrn.97년._.사업계획._.및._.예산지침." localSheetId="6" hidden="1">{#N/A,#N/A,TRUE,"1";#N/A,#N/A,TRUE,"2";#N/A,#N/A,TRUE,"3";#N/A,#N/A,TRUE,"4";#N/A,#N/A,TRUE,"5";#N/A,#N/A,TRUE,"6";#N/A,#N/A,TRUE,"7"}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11" hidden="1">{#N/A,#N/A,FALSE,"지침";#N/A,#N/A,FALSE,"환경분석";#N/A,#N/A,FALSE,"Sheet16"}</definedName>
    <definedName name="WRN.98." localSheetId="1" hidden="1">{#N/A,#N/A,FALSE,"지침";#N/A,#N/A,FALSE,"환경분석";#N/A,#N/A,FALSE,"Sheet16"}</definedName>
    <definedName name="WRN.98." localSheetId="15" hidden="1">{#N/A,#N/A,FALSE,"지침";#N/A,#N/A,FALSE,"환경분석";#N/A,#N/A,FALSE,"Sheet16"}</definedName>
    <definedName name="WRN.98." localSheetId="6" hidden="1">{#N/A,#N/A,FALSE,"지침";#N/A,#N/A,FALSE,"환경분석";#N/A,#N/A,FALSE,"Sheet16"}</definedName>
    <definedName name="WRN.98." localSheetId="2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." localSheetId="11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localSheetId="15" hidden="1">{#N/A,#N/A,TRUE,"SUM";#N/A,#N/A,TRUE,"EE";#N/A,#N/A,TRUE,"AC";#N/A,#N/A,TRUE,"SN"}</definedName>
    <definedName name="wrn.A." localSheetId="6" hidden="1">{#N/A,#N/A,TRUE,"SUM";#N/A,#N/A,TRUE,"EE";#N/A,#N/A,TRUE,"AC";#N/A,#N/A,TRUE,"SN"}</definedName>
    <definedName name="wrn.A." localSheetId="2" hidden="1">{#N/A,#N/A,TRUE,"SUM";#N/A,#N/A,TRUE,"EE";#N/A,#N/A,TRUE,"AC";#N/A,#N/A,TRUE,"SN"}</definedName>
    <definedName name="wrn.A." hidden="1">{#N/A,#N/A,TRUE,"SUM";#N/A,#N/A,TRUE,"EE";#N/A,#N/A,TRUE,"AC";#N/A,#N/A,TRUE,"SN"}</definedName>
    <definedName name="wrn.aaa" localSheetId="11" hidden="1">{#N/A,#N/A,FALSE,"Sheet1";#N/A,#N/A,FALSE,"Sheet1";#N/A,#N/A,FALSE,"Sheet1"}</definedName>
    <definedName name="wrn.aaa" localSheetId="1" hidden="1">{#N/A,#N/A,FALSE,"Sheet1";#N/A,#N/A,FALSE,"Sheet1";#N/A,#N/A,FALSE,"Sheet1"}</definedName>
    <definedName name="wrn.aaa" localSheetId="15" hidden="1">{#N/A,#N/A,FALSE,"Sheet1";#N/A,#N/A,FALSE,"Sheet1";#N/A,#N/A,FALSE,"Sheet1"}</definedName>
    <definedName name="wrn.aaa" localSheetId="2" hidden="1">{#N/A,#N/A,FALSE,"Sheet1";#N/A,#N/A,FALSE,"Sheet1";#N/A,#N/A,FALSE,"Sheet1"}</definedName>
    <definedName name="wrn.aaa" hidden="1">{#N/A,#N/A,FALSE,"Sheet1";#N/A,#N/A,FALSE,"Sheet1";#N/A,#N/A,FALSE,"Sheet1"}</definedName>
    <definedName name="wrn.aaa." localSheetId="11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15" hidden="1">{#N/A,#N/A,FALSE,"Sheet1";#N/A,#N/A,FALSE,"Sheet1";#N/A,#N/A,FALSE,"Sheet1"}</definedName>
    <definedName name="wrn.aaa." localSheetId="6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hidden="1">{#N/A,#N/A,FALSE,"Sheet1";#N/A,#N/A,FALSE,"Sheet1";#N/A,#N/A,FALSE,"Sheet1"}</definedName>
    <definedName name="wrn.aaa.1" localSheetId="11" hidden="1">{#N/A,#N/A,FALSE,"Sheet1";#N/A,#N/A,FALSE,"Sheet1";#N/A,#N/A,FALSE,"Sheet1"}</definedName>
    <definedName name="wrn.aaa.1" localSheetId="1" hidden="1">{#N/A,#N/A,FALSE,"Sheet1";#N/A,#N/A,FALSE,"Sheet1";#N/A,#N/A,FALSE,"Sheet1"}</definedName>
    <definedName name="wrn.aaa.1" localSheetId="15" hidden="1">{#N/A,#N/A,FALSE,"Sheet1";#N/A,#N/A,FALSE,"Sheet1";#N/A,#N/A,FALSE,"Sheet1"}</definedName>
    <definedName name="wrn.aaa.1" localSheetId="2" hidden="1">{#N/A,#N/A,FALSE,"Sheet1";#N/A,#N/A,FALSE,"Sheet1";#N/A,#N/A,FALSE,"Sheet1"}</definedName>
    <definedName name="wrn.aaa.1" hidden="1">{#N/A,#N/A,FALSE,"Sheet1";#N/A,#N/A,FALSE,"Sheet1";#N/A,#N/A,FALSE,"Sheet1"}</definedName>
    <definedName name="wrn.ac30prn." localSheetId="1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1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2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ang." localSheetId="11" hidden="1">{#N/A,#N/A,FALSE,"Sheet1"}</definedName>
    <definedName name="wrn.Bang." localSheetId="1" hidden="1">{#N/A,#N/A,FALSE,"Sheet1"}</definedName>
    <definedName name="wrn.Bang." localSheetId="15" hidden="1">{#N/A,#N/A,FALSE,"Sheet1"}</definedName>
    <definedName name="wrn.Bang." localSheetId="2" hidden="1">{#N/A,#N/A,FALSE,"Sheet1"}</definedName>
    <definedName name="wrn.Bang." hidden="1">{#N/A,#N/A,FALSE,"Sheet1"}</definedName>
    <definedName name="wrn.Bang._.ke._.nhan._.hang." localSheetId="11" hidden="1">{#N/A,#N/A,FALSE,"Ke khai NH"}</definedName>
    <definedName name="wrn.Bang._.ke._.nhan._.hang." localSheetId="1" hidden="1">{#N/A,#N/A,FALSE,"Ke khai NH"}</definedName>
    <definedName name="wrn.Bang._.ke._.nhan._.hang." localSheetId="15" hidden="1">{#N/A,#N/A,FALSE,"Ke khai NH"}</definedName>
    <definedName name="wrn.Bang._.ke._.nhan._.hang." localSheetId="6" hidden="1">{#N/A,#N/A,FALSE,"Ke khai NH"}</definedName>
    <definedName name="wrn.Bang._.ke._.nhan._.hang." localSheetId="2" hidden="1">{#N/A,#N/A,FALSE,"Ke khai NH"}</definedName>
    <definedName name="wrn.Bang._.ke._.nhan._.hang." hidden="1">{#N/A,#N/A,FALSE,"Ke khai NH"}</definedName>
    <definedName name="wrn.BAOCAO." localSheetId="11" hidden="1">{#N/A,#N/A,FALSE,"sum";#N/A,#N/A,FALSE,"MARTV";#N/A,#N/A,FALSE,"APRTV"}</definedName>
    <definedName name="wrn.BAOCAO." localSheetId="1" hidden="1">{#N/A,#N/A,FALSE,"sum";#N/A,#N/A,FALSE,"MARTV";#N/A,#N/A,FALSE,"APRTV"}</definedName>
    <definedName name="wrn.BAOCAO." localSheetId="15" hidden="1">{#N/A,#N/A,FALSE,"sum";#N/A,#N/A,FALSE,"MARTV";#N/A,#N/A,FALSE,"APRTV"}</definedName>
    <definedName name="wrn.BAOCAO." localSheetId="2" hidden="1">{#N/A,#N/A,FALSE,"sum";#N/A,#N/A,FALSE,"MARTV";#N/A,#N/A,FALSE,"APRTV"}</definedName>
    <definedName name="wrn.BAOCAO." hidden="1">{#N/A,#N/A,FALSE,"sum";#N/A,#N/A,FALSE,"MARTV";#N/A,#N/A,FALSE,"APRTV"}</definedName>
    <definedName name="wrn.BIDSUM." localSheetId="11" hidden="1">{#N/A,#N/A,TRUE,"SUMMARY";#N/A,#N/A,TRUE,"ISBL";#N/A,#N/A,TRUE,"OSBL";#N/A,#N/A,TRUE,"OFFSITE";#N/A,#N/A,TRUE,"STEAM"}</definedName>
    <definedName name="wrn.BIDSUM." localSheetId="1" hidden="1">{#N/A,#N/A,TRUE,"SUMMARY";#N/A,#N/A,TRUE,"ISBL";#N/A,#N/A,TRUE,"OSBL";#N/A,#N/A,TRUE,"OFFSITE";#N/A,#N/A,TRUE,"STEAM"}</definedName>
    <definedName name="wrn.BIDSUM." localSheetId="15" hidden="1">{#N/A,#N/A,TRUE,"SUMMARY";#N/A,#N/A,TRUE,"ISBL";#N/A,#N/A,TRUE,"OSBL";#N/A,#N/A,TRUE,"OFFSITE";#N/A,#N/A,TRUE,"STEAM"}</definedName>
    <definedName name="wrn.BIDSUM." localSheetId="6" hidden="1">{#N/A,#N/A,TRUE,"SUMMARY";#N/A,#N/A,TRUE,"ISBL";#N/A,#N/A,TRUE,"OSBL";#N/A,#N/A,TRUE,"OFFSITE";#N/A,#N/A,TRUE,"STEAM"}</definedName>
    <definedName name="wrn.BIDSUM." localSheetId="2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11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localSheetId="15" hidden="1">{#N/A,#N/A,TRUE,"Str.";#N/A,#N/A,TRUE,"Steel &amp; Roof";#N/A,#N/A,TRUE,"Arc.";#N/A,#N/A,TRUE,"Preliminary";#N/A,#N/A,TRUE,"Sum_Prelim"}</definedName>
    <definedName name="wrn.BILLS._.OF._.QUANTITY." localSheetId="6" hidden="1">{#N/A,#N/A,TRUE,"Str.";#N/A,#N/A,TRUE,"Steel &amp; Roof";#N/A,#N/A,TRUE,"Arc.";#N/A,#N/A,TRUE,"Preliminary";#N/A,#N/A,TRUE,"Sum_Prelim"}</definedName>
    <definedName name="wrn.BILLS._.OF._.QUANTITY." localSheetId="2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11" hidden="1">{#N/A,#N/A,FALSE,"CCTV"}</definedName>
    <definedName name="wrn.BM." localSheetId="1" hidden="1">{#N/A,#N/A,FALSE,"CCTV"}</definedName>
    <definedName name="wrn.BM." localSheetId="15" hidden="1">{#N/A,#N/A,FALSE,"CCTV"}</definedName>
    <definedName name="wrn.BM." localSheetId="6" hidden="1">{#N/A,#N/A,FALSE,"CCTV"}</definedName>
    <definedName name="wrn.BM." localSheetId="2" hidden="1">{#N/A,#N/A,FALSE,"CCTV"}</definedName>
    <definedName name="wrn.BM." hidden="1">{#N/A,#N/A,FALSE,"CCTV"}</definedName>
    <definedName name="wrn.Boq_summary." localSheetId="11" hidden="1">{#N/A,#N/A,FALSE,"Sum_BOQ";#N/A,#N/A,FALSE,"Preliminary";#N/A,#N/A,FALSE,"Sum_Prelim";#N/A,#N/A,FALSE,"Prime Cost&amp;Prov_sum"}</definedName>
    <definedName name="wrn.Boq_summary." localSheetId="1" hidden="1">{#N/A,#N/A,FALSE,"Sum_BOQ";#N/A,#N/A,FALSE,"Preliminary";#N/A,#N/A,FALSE,"Sum_Prelim";#N/A,#N/A,FALSE,"Prime Cost&amp;Prov_sum"}</definedName>
    <definedName name="wrn.Boq_summary." localSheetId="15" hidden="1">{#N/A,#N/A,FALSE,"Sum_BOQ";#N/A,#N/A,FALSE,"Preliminary";#N/A,#N/A,FALSE,"Sum_Prelim";#N/A,#N/A,FALSE,"Prime Cost&amp;Prov_sum"}</definedName>
    <definedName name="wrn.Boq_summary." localSheetId="2" hidden="1">{#N/A,#N/A,FALSE,"Sum_BOQ";#N/A,#N/A,FALSE,"Preliminary";#N/A,#N/A,FALSE,"Sum_Prelim";#N/A,#N/A,FALSE,"Prime Cost&amp;Prov_sum"}</definedName>
    <definedName name="wrn.Boq_summary." hidden="1">{#N/A,#N/A,FALSE,"Sum_BOQ";#N/A,#N/A,FALSE,"Preliminary";#N/A,#N/A,FALSE,"Sum_Prelim";#N/A,#N/A,FALSE,"Prime Cost&amp;Prov_sum"}</definedName>
    <definedName name="wrn.Charts." localSheetId="11" hidden="1">{"Chart 1",#N/A,TRUE,"Charts";"Chart 2",#N/A,TRUE,"Charts"}</definedName>
    <definedName name="wrn.Charts." localSheetId="1" hidden="1">{"Chart 1",#N/A,TRUE,"Charts";"Chart 2",#N/A,TRUE,"Charts"}</definedName>
    <definedName name="wrn.Charts." localSheetId="15" hidden="1">{"Chart 1",#N/A,TRUE,"Charts";"Chart 2",#N/A,TRUE,"Charts"}</definedName>
    <definedName name="wrn.Charts." localSheetId="2" hidden="1">{"Chart 1",#N/A,TRUE,"Charts";"Chart 2",#N/A,TRUE,"Charts"}</definedName>
    <definedName name="wrn.Charts." hidden="1">{"Chart 1",#N/A,TRUE,"Charts";"Chart 2",#N/A,TRUE,"Charts"}</definedName>
    <definedName name="wrn.Che._.do._.duoc._.huong." localSheetId="11" hidden="1">{#N/A,#N/A,FALSE,"BN (2)"}</definedName>
    <definedName name="wrn.Che._.do._.duoc._.huong." localSheetId="1" hidden="1">{#N/A,#N/A,FALSE,"BN (2)"}</definedName>
    <definedName name="wrn.Che._.do._.duoc._.huong." localSheetId="15" hidden="1">{#N/A,#N/A,FALSE,"BN (2)"}</definedName>
    <definedName name="wrn.Che._.do._.duoc._.huong." localSheetId="6" hidden="1">{#N/A,#N/A,FALSE,"BN (2)"}</definedName>
    <definedName name="wrn.Che._.do._.duoc._.huong." localSheetId="2" hidden="1">{#N/A,#N/A,FALSE,"BN (2)"}</definedName>
    <definedName name="wrn.Che._.do._.duoc._.huong." hidden="1">{#N/A,#N/A,FALSE,"BN (2)"}</definedName>
    <definedName name="wrn.chi._.tiÆt." localSheetId="11" hidden="1">{#N/A,#N/A,FALSE,"Chi tiÆt"}</definedName>
    <definedName name="wrn.chi._.tiÆt." localSheetId="1" hidden="1">{#N/A,#N/A,FALSE,"Chi tiÆt"}</definedName>
    <definedName name="wrn.chi._.tiÆt." localSheetId="15" hidden="1">{#N/A,#N/A,FALSE,"Chi tiÆt"}</definedName>
    <definedName name="wrn.chi._.tiÆt." localSheetId="6" hidden="1">{#N/A,#N/A,FALSE,"Chi tiÆt"}</definedName>
    <definedName name="wrn.chi._.tiÆt." localSheetId="2" hidden="1">{#N/A,#N/A,FALSE,"Chi tiÆt"}</definedName>
    <definedName name="wrn.chi._.tiÆt." hidden="1">{#N/A,#N/A,FALSE,"Chi tiÆt"}</definedName>
    <definedName name="wrn.cong." localSheetId="11" hidden="1">{#N/A,#N/A,FALSE,"Sheet1"}</definedName>
    <definedName name="wrn.cong." localSheetId="1" hidden="1">{#N/A,#N/A,FALSE,"Sheet1"}</definedName>
    <definedName name="wrn.cong." localSheetId="15" hidden="1">{#N/A,#N/A,FALSE,"Sheet1"}</definedName>
    <definedName name="wrn.cong." localSheetId="6" hidden="1">{#N/A,#N/A,FALSE,"Sheet1"}</definedName>
    <definedName name="wrn.cong." localSheetId="2" hidden="1">{#N/A,#N/A,FALSE,"Sheet1"}</definedName>
    <definedName name="wrn.cong." hidden="1">{#N/A,#N/A,FALSE,"Sheet1"}</definedName>
    <definedName name="wrn.COST_SHEES.a" localSheetId="11" hidden="1">{#N/A,#N/A,FALSE,"WBS 1.06";#N/A,#N/A,FALSE,"WBS 1.14";#N/A,#N/A,FALSE,"WBS 1.17";#N/A,#N/A,FALSE,"WBS 1.18"}</definedName>
    <definedName name="wrn.COST_SHEES.a" localSheetId="1" hidden="1">{#N/A,#N/A,FALSE,"WBS 1.06";#N/A,#N/A,FALSE,"WBS 1.14";#N/A,#N/A,FALSE,"WBS 1.17";#N/A,#N/A,FALSE,"WBS 1.18"}</definedName>
    <definedName name="wrn.COST_SHEES.a" localSheetId="15" hidden="1">{#N/A,#N/A,FALSE,"WBS 1.06";#N/A,#N/A,FALSE,"WBS 1.14";#N/A,#N/A,FALSE,"WBS 1.17";#N/A,#N/A,FALSE,"WBS 1.18"}</definedName>
    <definedName name="wrn.COST_SHEES.a" localSheetId="2" hidden="1">{#N/A,#N/A,FALSE,"WBS 1.06";#N/A,#N/A,FALSE,"WBS 1.14";#N/A,#N/A,FALSE,"WBS 1.17";#N/A,#N/A,FALSE,"WBS 1.18"}</definedName>
    <definedName name="wrn.COST_SHEES.a" hidden="1">{#N/A,#N/A,FALSE,"WBS 1.06";#N/A,#N/A,FALSE,"WBS 1.14";#N/A,#N/A,FALSE,"WBS 1.17";#N/A,#N/A,FALSE,"WBS 1.18"}</definedName>
    <definedName name="wrn.COST_SHEETS." localSheetId="11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DIRLABR." localSheetId="11" hidden="1">{#N/A,#N/A,TRUE,"CS&amp;SS(AG)";#N/A,#N/A,TRUE,"CS(UG)";#N/A,#N/A,TRUE,"CSCL(UG)";#N/A,#N/A,TRUE,"KYNAR";#N/A,#N/A,TRUE,"ALLOY904";#N/A,#N/A,TRUE,"TITANIUM";#N/A,#N/A,TRUE,"STMTRACE"}</definedName>
    <definedName name="wrn.DIRLABR." localSheetId="1" hidden="1">{#N/A,#N/A,TRUE,"CS&amp;SS(AG)";#N/A,#N/A,TRUE,"CS(UG)";#N/A,#N/A,TRUE,"CSCL(UG)";#N/A,#N/A,TRUE,"KYNAR";#N/A,#N/A,TRUE,"ALLOY904";#N/A,#N/A,TRUE,"TITANIUM";#N/A,#N/A,TRUE,"STMTRACE"}</definedName>
    <definedName name="wrn.DIRLABR." localSheetId="15" hidden="1">{#N/A,#N/A,TRUE,"CS&amp;SS(AG)";#N/A,#N/A,TRUE,"CS(UG)";#N/A,#N/A,TRUE,"CSCL(UG)";#N/A,#N/A,TRUE,"KYNAR";#N/A,#N/A,TRUE,"ALLOY904";#N/A,#N/A,TRUE,"TITANIUM";#N/A,#N/A,TRUE,"STMTRACE"}</definedName>
    <definedName name="wrn.DIRLABR." localSheetId="6" hidden="1">{#N/A,#N/A,TRUE,"CS&amp;SS(AG)";#N/A,#N/A,TRUE,"CS(UG)";#N/A,#N/A,TRUE,"CSCL(UG)";#N/A,#N/A,TRUE,"KYNAR";#N/A,#N/A,TRUE,"ALLOY904";#N/A,#N/A,TRUE,"TITANIUM";#N/A,#N/A,TRUE,"STMTRACE"}</definedName>
    <definedName name="wrn.DIRLABR." localSheetId="2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FORM." localSheetId="1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Giáy._.bao._.no." localSheetId="11" hidden="1">{#N/A,#N/A,FALSE,"BN"}</definedName>
    <definedName name="wrn.Giáy._.bao._.no." localSheetId="1" hidden="1">{#N/A,#N/A,FALSE,"BN"}</definedName>
    <definedName name="wrn.Giáy._.bao._.no." localSheetId="15" hidden="1">{#N/A,#N/A,FALSE,"BN"}</definedName>
    <definedName name="wrn.Giáy._.bao._.no." localSheetId="6" hidden="1">{#N/A,#N/A,FALSE,"BN"}</definedName>
    <definedName name="wrn.Giáy._.bao._.no." localSheetId="2" hidden="1">{#N/A,#N/A,FALSE,"BN"}</definedName>
    <definedName name="wrn.Giáy._.bao._.no." hidden="1">{#N/A,#N/A,FALSE,"BN"}</definedName>
    <definedName name="wrn.GRAPHS." localSheetId="11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1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15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2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INDIRCOS." localSheetId="11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6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2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mai._.khanh." localSheetId="11" hidden="1">{"NGUYEN QUI THIEP - Personal View",#N/A,FALSE,"XDCB.HT.FUR."}</definedName>
    <definedName name="wrn.mai._.khanh." localSheetId="1" hidden="1">{"NGUYEN QUI THIEP - Personal View",#N/A,FALSE,"XDCB.HT.FUR."}</definedName>
    <definedName name="wrn.mai._.khanh." localSheetId="15" hidden="1">{"NGUYEN QUI THIEP - Personal View",#N/A,FALSE,"XDCB.HT.FUR."}</definedName>
    <definedName name="wrn.mai._.khanh." localSheetId="6" hidden="1">{"NGUYEN QUI THIEP - Personal View",#N/A,FALSE,"XDCB.HT.FUR."}</definedName>
    <definedName name="wrn.mai._.khanh." localSheetId="2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11" hidden="1">{#N/A,#N/A,FALSE,"Tabelle2";#N/A,#N/A,FALSE,"Tabelle1"}</definedName>
    <definedName name="wrn.Monthly._.Statement." localSheetId="1" hidden="1">{#N/A,#N/A,FALSE,"Tabelle2";#N/A,#N/A,FALSE,"Tabelle1"}</definedName>
    <definedName name="wrn.Monthly._.Statement." localSheetId="1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localSheetId="2" hidden="1">{#N/A,#N/A,FALSE,"Tabelle2";#N/A,#N/A,FALSE,"Tabelle1"}</definedName>
    <definedName name="wrn.Monthly._.Statement." hidden="1">{#N/A,#N/A,FALSE,"Tabelle2";#N/A,#N/A,FALSE,"Tabelle1"}</definedName>
    <definedName name="wrn.MTD1." localSheetId="11" hidden="1">{#N/A,#N/A,FALSE,"Sheet1";#N/A,#N/A,FALSE,"Sheet3";#N/A,#N/A,FALSE,"Sheet5"}</definedName>
    <definedName name="wrn.MTD1." localSheetId="1" hidden="1">{#N/A,#N/A,FALSE,"Sheet1";#N/A,#N/A,FALSE,"Sheet3";#N/A,#N/A,FALSE,"Sheet5"}</definedName>
    <definedName name="wrn.MTD1." localSheetId="15" hidden="1">{#N/A,#N/A,FALSE,"Sheet1";#N/A,#N/A,FALSE,"Sheet3";#N/A,#N/A,FALSE,"Sheet5"}</definedName>
    <definedName name="wrn.MTD1." localSheetId="2" hidden="1">{#N/A,#N/A,FALSE,"Sheet1";#N/A,#N/A,FALSE,"Sheet3";#N/A,#N/A,FALSE,"Sheet5"}</definedName>
    <definedName name="wrn.MTD1." hidden="1">{#N/A,#N/A,FALSE,"Sheet1";#N/A,#N/A,FALSE,"Sheet3";#N/A,#N/A,FALSE,"Sheet5"}</definedName>
    <definedName name="wrn.MTD2." localSheetId="11" hidden="1">{#N/A,#N/A,FALSE,"Sheet2";#N/A,#N/A,FALSE,"Sheet4";#N/A,#N/A,FALSE,"Sheet6"}</definedName>
    <definedName name="wrn.MTD2." localSheetId="1" hidden="1">{#N/A,#N/A,FALSE,"Sheet2";#N/A,#N/A,FALSE,"Sheet4";#N/A,#N/A,FALSE,"Sheet6"}</definedName>
    <definedName name="wrn.MTD2." localSheetId="15" hidden="1">{#N/A,#N/A,FALSE,"Sheet2";#N/A,#N/A,FALSE,"Sheet4";#N/A,#N/A,FALSE,"Sheet6"}</definedName>
    <definedName name="wrn.MTD2." localSheetId="2" hidden="1">{#N/A,#N/A,FALSE,"Sheet2";#N/A,#N/A,FALSE,"Sheet4";#N/A,#N/A,FALSE,"Sheet6"}</definedName>
    <definedName name="wrn.MTD2." hidden="1">{#N/A,#N/A,FALSE,"Sheet2";#N/A,#N/A,FALSE,"Sheet4";#N/A,#N/A,FALSE,"Sheet6"}</definedName>
    <definedName name="wrn.Print._.All." localSheetId="11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1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15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2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localSheetId="11" hidden="1">{#N/A,#N/A,FALSE,"OUTPUT SHEET "}</definedName>
    <definedName name="wrn.Print._.Output." localSheetId="1" hidden="1">{#N/A,#N/A,FALSE,"OUTPUT SHEET "}</definedName>
    <definedName name="wrn.Print._.Output." localSheetId="15" hidden="1">{#N/A,#N/A,FALSE,"OUTPUT SHEET "}</definedName>
    <definedName name="wrn.Print._.Output." localSheetId="6" hidden="1">{#N/A,#N/A,FALSE,"OUTPUT SHEET "}</definedName>
    <definedName name="wrn.Print._.Output." localSheetId="2" hidden="1">{#N/A,#N/A,FALSE,"OUTPUT SHEET "}</definedName>
    <definedName name="wrn.Print._.Output." hidden="1">{#N/A,#N/A,FALSE,"OUTPUT SHEET "}</definedName>
    <definedName name="wrn.Profile." localSheetId="11" hidden="1">{"View 1",#N/A,FALSE,"Profile";"View 2",#N/A,FALSE,"Profile";"View 3",#N/A,FALSE,"Profile"}</definedName>
    <definedName name="wrn.Profile." localSheetId="1" hidden="1">{"View 1",#N/A,FALSE,"Profile";"View 2",#N/A,FALSE,"Profile";"View 3",#N/A,FALSE,"Profile"}</definedName>
    <definedName name="wrn.Profile." localSheetId="15" hidden="1">{"View 1",#N/A,FALSE,"Profile";"View 2",#N/A,FALSE,"Profile";"View 3",#N/A,FALSE,"Profile"}</definedName>
    <definedName name="wrn.Profile." localSheetId="2" hidden="1">{"View 1",#N/A,FALSE,"Profile";"View 2",#N/A,FALSE,"Profile";"View 3",#N/A,FALSE,"Profile"}</definedName>
    <definedName name="wrn.Profile." hidden="1">{"View 1",#N/A,FALSE,"Profile";"View 2",#N/A,FALSE,"Profile";"View 3",#N/A,FALSE,"Profile"}</definedName>
    <definedName name="wrn.re_xoa2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11" hidden="1">{#N/A,#N/A,FALSE,"特殊室（ＢＱ表）"}</definedName>
    <definedName name="wrn.report1." localSheetId="1" hidden="1">{#N/A,#N/A,FALSE,"特殊室（ＢＱ表）"}</definedName>
    <definedName name="wrn.report1." localSheetId="15" hidden="1">{#N/A,#N/A,FALSE,"特殊室（ＢＱ表）"}</definedName>
    <definedName name="wrn.report1." localSheetId="6" hidden="1">{#N/A,#N/A,FALSE,"特殊室（ＢＱ表）"}</definedName>
    <definedName name="wrn.report1." localSheetId="2" hidden="1">{#N/A,#N/A,FALSE,"特殊室（ＢＱ表）"}</definedName>
    <definedName name="wrn.report1." localSheetId="7" hidden="1">{#N/A,#N/A,FALSE,"特殊室（ＢＱ表）"}</definedName>
    <definedName name="wrn.report1." hidden="1">{#N/A,#N/A,FALSE,"特殊室（ＢＱ表）"}</definedName>
    <definedName name="wrn.Residential.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localSheetId="11" hidden="1">{#N/A,#N/A,FALSE,"Expenses";#N/A,#N/A,FALSE,"Expenses"}</definedName>
    <definedName name="wrn.Site._.expenses." localSheetId="1" hidden="1">{#N/A,#N/A,FALSE,"Expenses";#N/A,#N/A,FALSE,"Expenses"}</definedName>
    <definedName name="wrn.Site._.expenses." localSheetId="15" hidden="1">{#N/A,#N/A,FALSE,"Expenses";#N/A,#N/A,FALSE,"Expenses"}</definedName>
    <definedName name="wrn.Site._.expenses." localSheetId="6" hidden="1">{#N/A,#N/A,FALSE,"Expenses";#N/A,#N/A,FALSE,"Expenses"}</definedName>
    <definedName name="wrn.Site._.expenses." localSheetId="2" hidden="1">{#N/A,#N/A,FALSE,"Expenses";#N/A,#N/A,FALSE,"Expenses"}</definedName>
    <definedName name="wrn.Site._.expenses." hidden="1">{#N/A,#N/A,FALSE,"Expenses";#N/A,#N/A,FALSE,"Expenses"}</definedName>
    <definedName name="wrn.test." localSheetId="11" hidden="1">{#N/A,#N/A,FALSE,"Tower &amp; Car Park"}</definedName>
    <definedName name="wrn.test." localSheetId="1" hidden="1">{#N/A,#N/A,FALSE,"Tower &amp; Car Park"}</definedName>
    <definedName name="wrn.test." localSheetId="15" hidden="1">{#N/A,#N/A,FALSE,"Tower &amp; Car Park"}</definedName>
    <definedName name="wrn.test." localSheetId="2" hidden="1">{#N/A,#N/A,FALSE,"Tower &amp; Car Park"}</definedName>
    <definedName name="wrn.test." hidden="1">{#N/A,#N/A,FALSE,"Tower &amp; Car Park"}</definedName>
    <definedName name="wrn.tou구매." localSheetId="11" hidden="1">{#N/A,#N/A,FALSE,"견적대비-2"}</definedName>
    <definedName name="wrn.tou구매." localSheetId="1" hidden="1">{#N/A,#N/A,FALSE,"견적대비-2"}</definedName>
    <definedName name="wrn.tou구매." localSheetId="15" hidden="1">{#N/A,#N/A,FALSE,"견적대비-2"}</definedName>
    <definedName name="wrn.tou구매." localSheetId="2" hidden="1">{#N/A,#N/A,FALSE,"견적대비-2"}</definedName>
    <definedName name="wrn.tou구매." hidden="1">{#N/A,#N/A,FALSE,"견적대비-2"}</definedName>
    <definedName name="wrn.vd." localSheetId="11" hidden="1">{#N/A,#N/A,TRUE,"BT M200 da 10x20"}</definedName>
    <definedName name="wrn.vd." localSheetId="1" hidden="1">{#N/A,#N/A,TRUE,"BT M200 da 10x20"}</definedName>
    <definedName name="wrn.vd." localSheetId="15" hidden="1">{#N/A,#N/A,TRUE,"BT M200 da 10x20"}</definedName>
    <definedName name="wrn.vd." localSheetId="6" hidden="1">{#N/A,#N/A,TRUE,"BT M200 da 10x20"}</definedName>
    <definedName name="wrn.vd." localSheetId="2" hidden="1">{#N/A,#N/A,TRUE,"BT M200 da 10x20"}</definedName>
    <definedName name="wrn.vd." hidden="1">{#N/A,#N/A,TRUE,"BT M200 da 10x20"}</definedName>
    <definedName name="WRN.VOLTAGE." localSheetId="11" hidden="1">{#N/A,#N/A,FALSE,"Sheet2";#N/A,#N/A,FALSE,"Sheet4";#N/A,#N/A,FALSE,"Sheet6"}</definedName>
    <definedName name="WRN.VOLTAGE." localSheetId="1" hidden="1">{#N/A,#N/A,FALSE,"Sheet2";#N/A,#N/A,FALSE,"Sheet4";#N/A,#N/A,FALSE,"Sheet6"}</definedName>
    <definedName name="WRN.VOLTAGE." localSheetId="15" hidden="1">{#N/A,#N/A,FALSE,"Sheet2";#N/A,#N/A,FALSE,"Sheet4";#N/A,#N/A,FALSE,"Sheet6"}</definedName>
    <definedName name="WRN.VOLTAGE." localSheetId="2" hidden="1">{#N/A,#N/A,FALSE,"Sheet2";#N/A,#N/A,FALSE,"Sheet4";#N/A,#N/A,FALSE,"Sheet6"}</definedName>
    <definedName name="WRN.VOLTAGE." hidden="1">{#N/A,#N/A,FALSE,"Sheet2";#N/A,#N/A,FALSE,"Sheet4";#N/A,#N/A,FALSE,"Sheet6"}</definedName>
    <definedName name="wrn.Work._.Report." localSheetId="11" hidden="1">{"accomplishment",#N/A,FALSE,"Summary Week 3"}</definedName>
    <definedName name="wrn.Work._.Report." localSheetId="1" hidden="1">{"accomplishment",#N/A,FALSE,"Summary Week 3"}</definedName>
    <definedName name="wrn.Work._.Report." localSheetId="15" hidden="1">{"accomplishment",#N/A,FALSE,"Summary Week 3"}</definedName>
    <definedName name="wrn.Work._.Report." localSheetId="2" hidden="1">{"accomplishment",#N/A,FALSE,"Summary Week 3"}</definedName>
    <definedName name="wrn.Work._.Report." hidden="1">{"accomplishment",#N/A,FALSE,"Summary Week 3"}</definedName>
    <definedName name="wrn.건물기초.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15" hidden="1">{#N/A,#N/A,FALSE,"사업총괄";#N/A,#N/A,FALSE,"장비사업";#N/A,#N/A,FALSE,"철구사업";#N/A,#N/A,FALSE,"준설사업"}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1" hidden="1">{#N/A,#N/A,FALSE,"전력간선"}</definedName>
    <definedName name="wrn.교육청." localSheetId="15" hidden="1">{#N/A,#N/A,FALSE,"전력간선"}</definedName>
    <definedName name="wrn.교육청." localSheetId="6" hidden="1">{#N/A,#N/A,FALSE,"전력간선"}</definedName>
    <definedName name="wrn.교육청." localSheetId="2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1" hidden="1">{#N/A,#N/A,FALSE,"구조2"}</definedName>
    <definedName name="wrn.구조2." localSheetId="15" hidden="1">{#N/A,#N/A,FALSE,"구조2"}</definedName>
    <definedName name="wrn.구조2." localSheetId="6" hidden="1">{#N/A,#N/A,FALSE,"구조2"}</definedName>
    <definedName name="wrn.구조2." localSheetId="2" hidden="1">{#N/A,#N/A,FALSE,"구조2"}</definedName>
    <definedName name="wrn.구조2." hidden="1">{#N/A,#N/A,FALSE,"구조2"}</definedName>
    <definedName name="wrn.기성." localSheetId="11" hidden="1">{#N/A,#N/A,FALSE,"신청통보";#N/A,#N/A,FALSE,"기성확인서";#N/A,#N/A,FALSE,"기성내역서"}</definedName>
    <definedName name="wrn.기성." localSheetId="1" hidden="1">{#N/A,#N/A,FALSE,"신청통보";#N/A,#N/A,FALSE,"기성확인서";#N/A,#N/A,FALSE,"기성내역서"}</definedName>
    <definedName name="wrn.기성." localSheetId="15" hidden="1">{#N/A,#N/A,FALSE,"신청통보";#N/A,#N/A,FALSE,"기성확인서";#N/A,#N/A,FALSE,"기성내역서"}</definedName>
    <definedName name="wrn.기성." localSheetId="2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11" hidden="1">{#N/A,#N/A,FALSE,"터빈집계";#N/A,#N/A,FALSE,"터빈내역";#N/A,#N/A,FALSE,"보일러집계";#N/A,#N/A,FALSE,"보일러내역"}</definedName>
    <definedName name="wrn.기초." localSheetId="1" hidden="1">{#N/A,#N/A,FALSE,"터빈집계";#N/A,#N/A,FALSE,"터빈내역";#N/A,#N/A,FALSE,"보일러집계";#N/A,#N/A,FALSE,"보일러내역"}</definedName>
    <definedName name="wrn.기초." localSheetId="15" hidden="1">{#N/A,#N/A,FALSE,"터빈집계";#N/A,#N/A,FALSE,"터빈내역";#N/A,#N/A,FALSE,"보일러집계";#N/A,#N/A,FALSE,"보일러내역"}</definedName>
    <definedName name="wrn.기초." localSheetId="2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담배인삼공사._.실행품의." localSheetId="11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1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15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6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2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11" hidden="1">{#N/A,#N/A,FALSE,"배수1"}</definedName>
    <definedName name="wrn.배수1." localSheetId="1" hidden="1">{#N/A,#N/A,FALSE,"배수1"}</definedName>
    <definedName name="wrn.배수1." localSheetId="15" hidden="1">{#N/A,#N/A,FALSE,"배수1"}</definedName>
    <definedName name="wrn.배수1." localSheetId="6" hidden="1">{#N/A,#N/A,FALSE,"배수1"}</definedName>
    <definedName name="wrn.배수1." localSheetId="2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1" hidden="1">{#N/A,#N/A,FALSE,"배수2"}</definedName>
    <definedName name="wrn.배수2." localSheetId="15" hidden="1">{#N/A,#N/A,FALSE,"배수2"}</definedName>
    <definedName name="wrn.배수2." localSheetId="6" hidden="1">{#N/A,#N/A,FALSE,"배수2"}</definedName>
    <definedName name="wrn.배수2." localSheetId="2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1" hidden="1">{#N/A,#N/A,FALSE,"변경관리예산";#N/A,#N/A,FALSE,"변경장비예산";#N/A,#N/A,FALSE,"변경준설예산";#N/A,#N/A,FALSE,"변경철구예산"}</definedName>
    <definedName name="wrn.변경예산." localSheetId="15" hidden="1">{#N/A,#N/A,FALSE,"변경관리예산";#N/A,#N/A,FALSE,"변경장비예산";#N/A,#N/A,FALSE,"변경준설예산";#N/A,#N/A,FALSE,"변경철구예산"}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11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1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15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2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11" hidden="1">{#N/A,#N/A,FALSE,"부대1"}</definedName>
    <definedName name="wrn.부대1." localSheetId="1" hidden="1">{#N/A,#N/A,FALSE,"부대1"}</definedName>
    <definedName name="wrn.부대1." localSheetId="15" hidden="1">{#N/A,#N/A,FALSE,"부대1"}</definedName>
    <definedName name="wrn.부대1." localSheetId="6" hidden="1">{#N/A,#N/A,FALSE,"부대1"}</definedName>
    <definedName name="wrn.부대1." localSheetId="2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1" hidden="1">{#N/A,#N/A,FALSE,"부대2"}</definedName>
    <definedName name="wrn.부대2." localSheetId="15" hidden="1">{#N/A,#N/A,FALSE,"부대2"}</definedName>
    <definedName name="wrn.부대2." localSheetId="6" hidden="1">{#N/A,#N/A,FALSE,"부대2"}</definedName>
    <definedName name="wrn.부대2." localSheetId="2" hidden="1">{#N/A,#N/A,FALSE,"부대2"}</definedName>
    <definedName name="wrn.부대2." hidden="1">{#N/A,#N/A,FALSE,"부대2"}</definedName>
    <definedName name="wrn.부산주경기장.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1" hidden="1">{#N/A,#N/A,FALSE,"속도"}</definedName>
    <definedName name="wrn.속도." localSheetId="15" hidden="1">{#N/A,#N/A,FALSE,"속도"}</definedName>
    <definedName name="wrn.속도." localSheetId="6" hidden="1">{#N/A,#N/A,FALSE,"속도"}</definedName>
    <definedName name="wrn.속도." localSheetId="2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11" hidden="1">{#N/A,#N/A,FALSE,"도급대비시행율";#N/A,#N/A,FALSE,"결의서";#N/A,#N/A,FALSE,"내역서";#N/A,#N/A,FALSE,"도급예상"}</definedName>
    <definedName name="wrn.시행결의." localSheetId="1" hidden="1">{#N/A,#N/A,FALSE,"도급대비시행율";#N/A,#N/A,FALSE,"결의서";#N/A,#N/A,FALSE,"내역서";#N/A,#N/A,FALSE,"도급예상"}</definedName>
    <definedName name="wrn.시행결의." localSheetId="15" hidden="1">{#N/A,#N/A,FALSE,"도급대비시행율";#N/A,#N/A,FALSE,"결의서";#N/A,#N/A,FALSE,"내역서";#N/A,#N/A,FALSE,"도급예상"}</definedName>
    <definedName name="wrn.시행결의." localSheetId="2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실행품의." localSheetId="11" hidden="1">{#N/A,#N/A,FALSE,"갑지";#N/A,#N/A,FALSE,"개요";#N/A,#N/A,FALSE,"비목별";#N/A,#N/A,FALSE,"건물별";#N/A,#N/A,FALSE,"기구표";#N/A,#N/A,FALSE,"직원투입"}</definedName>
    <definedName name="wrn.실행품의." localSheetId="1" hidden="1">{#N/A,#N/A,FALSE,"갑지";#N/A,#N/A,FALSE,"개요";#N/A,#N/A,FALSE,"비목별";#N/A,#N/A,FALSE,"건물별";#N/A,#N/A,FALSE,"기구표";#N/A,#N/A,FALSE,"직원투입"}</definedName>
    <definedName name="wrn.실행품의." localSheetId="15" hidden="1">{#N/A,#N/A,FALSE,"갑지";#N/A,#N/A,FALSE,"개요";#N/A,#N/A,FALSE,"비목별";#N/A,#N/A,FALSE,"건물별";#N/A,#N/A,FALSE,"기구표";#N/A,#N/A,FALSE,"직원투입"}</definedName>
    <definedName name="wrn.실행품의." localSheetId="6" hidden="1">{#N/A,#N/A,FALSE,"갑지";#N/A,#N/A,FALSE,"개요";#N/A,#N/A,FALSE,"비목별";#N/A,#N/A,FALSE,"건물별";#N/A,#N/A,FALSE,"기구표";#N/A,#N/A,FALSE,"직원투입"}</definedName>
    <definedName name="wrn.실행품의." localSheetId="2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localSheetId="11" hidden="1">{#N/A,#N/A,FALSE,"견적조건";#N/A,#N/A,FALSE,"산출근거"}</definedName>
    <definedName name="wrn.아현동출력." localSheetId="1" hidden="1">{#N/A,#N/A,FALSE,"견적조건";#N/A,#N/A,FALSE,"산출근거"}</definedName>
    <definedName name="wrn.아현동출력." localSheetId="15" hidden="1">{#N/A,#N/A,FALSE,"견적조건";#N/A,#N/A,FALSE,"산출근거"}</definedName>
    <definedName name="wrn.아현동출력." localSheetId="2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15" hidden="1">{#N/A,#N/A,FALSE,"예상손익";#N/A,#N/A,FALSE,"관리분석";#N/A,#N/A,FALSE,"장비분석";#N/A,#N/A,FALSE,"준설분석";#N/A,#N/A,FALSE,"철구분석"}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11" hidden="1">{#N/A,#N/A,FALSE,"신청통보";#N/A,#N/A,FALSE,"기성확인서";#N/A,#N/A,FALSE,"기성내역서"}</definedName>
    <definedName name="wrn.외주기성." localSheetId="1" hidden="1">{#N/A,#N/A,FALSE,"신청통보";#N/A,#N/A,FALSE,"기성확인서";#N/A,#N/A,FALSE,"기성내역서"}</definedName>
    <definedName name="wrn.외주기성." localSheetId="15" hidden="1">{#N/A,#N/A,FALSE,"신청통보";#N/A,#N/A,FALSE,"기성확인서";#N/A,#N/A,FALSE,"기성내역서"}</definedName>
    <definedName name="wrn.외주기성." localSheetId="2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이정표." localSheetId="11" hidden="1">{#N/A,#N/A,FALSE,"이정표"}</definedName>
    <definedName name="wrn.이정표." localSheetId="1" hidden="1">{#N/A,#N/A,FALSE,"이정표"}</definedName>
    <definedName name="wrn.이정표." localSheetId="15" hidden="1">{#N/A,#N/A,FALSE,"이정표"}</definedName>
    <definedName name="wrn.이정표." localSheetId="6" hidden="1">{#N/A,#N/A,FALSE,"이정표"}</definedName>
    <definedName name="wrn.이정표." localSheetId="2" hidden="1">{#N/A,#N/A,FALSE,"이정표"}</definedName>
    <definedName name="wrn.이정표." hidden="1">{#N/A,#N/A,FALSE,"이정표"}</definedName>
    <definedName name="wrn.전라남도._.나주시._.신일아파트._.수지분석." localSheetId="11" hidden="1">{#N/A,#N/A,FALSE,"수지분석";#N/A,#N/A,FALSE,"수지분석"}</definedName>
    <definedName name="wrn.전라남도._.나주시._.신일아파트._.수지분석." localSheetId="1" hidden="1">{#N/A,#N/A,FALSE,"수지분석";#N/A,#N/A,FALSE,"수지분석"}</definedName>
    <definedName name="wrn.전라남도._.나주시._.신일아파트._.수지분석." localSheetId="15" hidden="1">{#N/A,#N/A,FALSE,"수지분석";#N/A,#N/A,FALSE,"수지분석"}</definedName>
    <definedName name="wrn.전라남도._.나주시._.신일아파트._.수지분석." localSheetId="2" hidden="1">{#N/A,#N/A,FALSE,"수지분석";#N/A,#N/A,FALSE,"수지분석"}</definedName>
    <definedName name="wrn.전라남도._.나주시._.신일아파트._.수지분석." hidden="1">{#N/A,#N/A,FALSE,"수지분석";#N/A,#N/A,FALSE,"수지분석"}</definedName>
    <definedName name="wrn.진각빌딩." localSheetId="11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1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15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6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2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localSheetId="11" hidden="1">{#N/A,#N/A,FALSE,"Sheet1"}</definedName>
    <definedName name="wrn.철골집계표._.5칸." localSheetId="1" hidden="1">{#N/A,#N/A,FALSE,"Sheet1"}</definedName>
    <definedName name="wrn.철골집계표._.5칸." localSheetId="15" hidden="1">{#N/A,#N/A,FALSE,"Sheet1"}</definedName>
    <definedName name="wrn.철골집계표._.5칸." localSheetId="2" hidden="1">{#N/A,#N/A,FALSE,"Sheet1"}</definedName>
    <definedName name="wrn.철골집계표._.5칸." hidden="1">{#N/A,#N/A,FALSE,"Sheet1"}</definedName>
    <definedName name="wrn.토공1." localSheetId="11" hidden="1">{#N/A,#N/A,FALSE,"구조1"}</definedName>
    <definedName name="wrn.토공1." localSheetId="1" hidden="1">{#N/A,#N/A,FALSE,"구조1"}</definedName>
    <definedName name="wrn.토공1." localSheetId="15" hidden="1">{#N/A,#N/A,FALSE,"구조1"}</definedName>
    <definedName name="wrn.토공1." localSheetId="6" hidden="1">{#N/A,#N/A,FALSE,"구조1"}</definedName>
    <definedName name="wrn.토공1." localSheetId="2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1" hidden="1">{#N/A,#N/A,FALSE,"토공2"}</definedName>
    <definedName name="wrn.토공2." localSheetId="15" hidden="1">{#N/A,#N/A,FALSE,"토공2"}</definedName>
    <definedName name="wrn.토공2." localSheetId="6" hidden="1">{#N/A,#N/A,FALSE,"토공2"}</definedName>
    <definedName name="wrn.토공2." localSheetId="2" hidden="1">{#N/A,#N/A,FALSE,"토공2"}</definedName>
    <definedName name="wrn.토공2." hidden="1">{#N/A,#N/A,FALSE,"토공2"}</definedName>
    <definedName name="wrn.통신지." localSheetId="11" hidden="1">{#N/A,#N/A,FALSE,"기안지";#N/A,#N/A,FALSE,"통신지"}</definedName>
    <definedName name="wrn.통신지." localSheetId="1" hidden="1">{#N/A,#N/A,FALSE,"기안지";#N/A,#N/A,FALSE,"통신지"}</definedName>
    <definedName name="wrn.통신지." localSheetId="15" hidden="1">{#N/A,#N/A,FALSE,"기안지";#N/A,#N/A,FALSE,"통신지"}</definedName>
    <definedName name="wrn.통신지." localSheetId="6" hidden="1">{#N/A,#N/A,FALSE,"기안지";#N/A,#N/A,FALSE,"통신지"}</definedName>
    <definedName name="wrn.통신지." localSheetId="2" hidden="1">{#N/A,#N/A,FALSE,"기안지";#N/A,#N/A,FALSE,"통신지"}</definedName>
    <definedName name="wrn.통신지." hidden="1">{#N/A,#N/A,FALSE,"기안지";#N/A,#N/A,FALSE,"통신지"}</definedName>
    <definedName name="wrn.포장1." localSheetId="11" hidden="1">{#N/A,#N/A,FALSE,"포장1";#N/A,#N/A,FALSE,"포장1"}</definedName>
    <definedName name="wrn.포장1." localSheetId="1" hidden="1">{#N/A,#N/A,FALSE,"포장1";#N/A,#N/A,FALSE,"포장1"}</definedName>
    <definedName name="wrn.포장1." localSheetId="15" hidden="1">{#N/A,#N/A,FALSE,"포장1";#N/A,#N/A,FALSE,"포장1"}</definedName>
    <definedName name="wrn.포장1." localSheetId="6" hidden="1">{#N/A,#N/A,FALSE,"포장1";#N/A,#N/A,FALSE,"포장1"}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1" hidden="1">{#N/A,#N/A,FALSE,"포장2"}</definedName>
    <definedName name="wrn.포장2." localSheetId="15" hidden="1">{#N/A,#N/A,FALSE,"포장2"}</definedName>
    <definedName name="wrn.포장2." localSheetId="6" hidden="1">{#N/A,#N/A,FALSE,"포장2"}</definedName>
    <definedName name="wrn.포장2." localSheetId="2" hidden="1">{#N/A,#N/A,FALSE,"포장2"}</definedName>
    <definedName name="wrn.포장2." hidden="1">{#N/A,#N/A,FALSE,"포장2"}</definedName>
    <definedName name="wrn.표지." localSheetId="11" hidden="1">{#N/A,#N/A,FALSE,"표지"}</definedName>
    <definedName name="wrn.표지." localSheetId="1" hidden="1">{#N/A,#N/A,FALSE,"표지"}</definedName>
    <definedName name="wrn.표지." localSheetId="15" hidden="1">{#N/A,#N/A,FALSE,"표지"}</definedName>
    <definedName name="wrn.표지." localSheetId="6" hidden="1">{#N/A,#N/A,FALSE,"표지"}</definedName>
    <definedName name="wrn.표지." localSheetId="2" hidden="1">{#N/A,#N/A,FALSE,"표지"}</definedName>
    <definedName name="wrn.표지." hidden="1">{#N/A,#N/A,FALSE,"표지"}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_xoa2" localSheetId="11" hidden="1">{#N/A,#N/A,FALSE,"Chi tiÆt"}</definedName>
    <definedName name="wrn_xoa2" localSheetId="1" hidden="1">{#N/A,#N/A,FALSE,"Chi tiÆt"}</definedName>
    <definedName name="wrn_xoa2" localSheetId="15" hidden="1">{#N/A,#N/A,FALSE,"Chi tiÆt"}</definedName>
    <definedName name="wrn_xoa2" localSheetId="2" hidden="1">{#N/A,#N/A,FALSE,"Chi tiÆt"}</definedName>
    <definedName name="wrn_xoa2" hidden="1">{#N/A,#N/A,FALSE,"Chi tiÆt"}</definedName>
    <definedName name="WRNE.CHARTS" localSheetId="11" hidden="1">{"Chart 1",#N/A,TRUE,"Charts";"Chart 2",#N/A,TRUE,"Charts"}</definedName>
    <definedName name="WRNE.CHARTS" localSheetId="1" hidden="1">{"Chart 1",#N/A,TRUE,"Charts";"Chart 2",#N/A,TRUE,"Charts"}</definedName>
    <definedName name="WRNE.CHARTS" localSheetId="15" hidden="1">{"Chart 1",#N/A,TRUE,"Charts";"Chart 2",#N/A,TRUE,"Charts"}</definedName>
    <definedName name="WRNE.CHARTS" localSheetId="2" hidden="1">{"Chart 1",#N/A,TRUE,"Charts";"Chart 2",#N/A,TRUE,"Charts"}</definedName>
    <definedName name="WRNE.CHARTS" hidden="1">{"Chart 1",#N/A,TRUE,"Charts";"Chart 2",#N/A,TRUE,"Charts"}</definedName>
    <definedName name="wrnf.report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localSheetId="11" hidden="1">{"'장비'!$A$3:$M$12"}</definedName>
    <definedName name="WRS" localSheetId="1" hidden="1">{"'장비'!$A$3:$M$12"}</definedName>
    <definedName name="WRS" localSheetId="15" hidden="1">{"'장비'!$A$3:$M$12"}</definedName>
    <definedName name="WRS" localSheetId="2" hidden="1">{"'장비'!$A$3:$M$12"}</definedName>
    <definedName name="WRS" hidden="1">{"'장비'!$A$3:$M$12"}</definedName>
    <definedName name="wrty" localSheetId="11" hidden="1">{"'용역비'!$A$4:$C$8"}</definedName>
    <definedName name="wrty" localSheetId="1" hidden="1">{"'용역비'!$A$4:$C$8"}</definedName>
    <definedName name="wrty" localSheetId="15" hidden="1">{"'용역비'!$A$4:$C$8"}</definedName>
    <definedName name="wrty" localSheetId="2" hidden="1">{"'용역비'!$A$4:$C$8"}</definedName>
    <definedName name="wrty" hidden="1">{"'용역비'!$A$4:$C$8"}</definedName>
    <definedName name="wrtyrtyrt" localSheetId="11" hidden="1">{"'용역비'!$A$4:$C$8"}</definedName>
    <definedName name="wrtyrtyrt" localSheetId="1" hidden="1">{"'용역비'!$A$4:$C$8"}</definedName>
    <definedName name="wrtyrtyrt" localSheetId="15" hidden="1">{"'용역비'!$A$4:$C$8"}</definedName>
    <definedName name="wrtyrtyrt" localSheetId="2" hidden="1">{"'용역비'!$A$4:$C$8"}</definedName>
    <definedName name="wrtyrtyrt" hidden="1">{"'용역비'!$A$4:$C$8"}</definedName>
    <definedName name="wrtywrtywr" localSheetId="11" hidden="1">{"'용역비'!$A$4:$C$8"}</definedName>
    <definedName name="wrtywrtywr" localSheetId="1" hidden="1">{"'용역비'!$A$4:$C$8"}</definedName>
    <definedName name="wrtywrtywr" localSheetId="15" hidden="1">{"'용역비'!$A$4:$C$8"}</definedName>
    <definedName name="wrtywrtywr" localSheetId="2" hidden="1">{"'용역비'!$A$4:$C$8"}</definedName>
    <definedName name="wrtywrtywr" hidden="1">{"'용역비'!$A$4:$C$8"}</definedName>
    <definedName name="wrww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ww" localSheetId="1" hidden="1">{"Offgrid",#N/A,FALSE,"OFFGRID";"Region",#N/A,FALSE,"REGION";"Offgrid -2",#N/A,FALSE,"OFFGRID";"WTP",#N/A,FALSE,"WTP";"WTP -2",#N/A,FALSE,"WTP";"Project",#N/A,FALSE,"PROJECT";"Summary -2",#N/A,FALSE,"SUMMARY"}</definedName>
    <definedName name="wrww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uy" localSheetId="11" hidden="1">{"'용역비'!$A$4:$C$8"}</definedName>
    <definedName name="wuy" localSheetId="1" hidden="1">{"'용역비'!$A$4:$C$8"}</definedName>
    <definedName name="wuy" localSheetId="15" hidden="1">{"'용역비'!$A$4:$C$8"}</definedName>
    <definedName name="wuy" localSheetId="2" hidden="1">{"'용역비'!$A$4:$C$8"}</definedName>
    <definedName name="wuy" hidden="1">{"'용역비'!$A$4:$C$8"}</definedName>
    <definedName name="wvu.박경희.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localSheetId="6" hidden="1">{"'Sheet1'!$L$16"}</definedName>
    <definedName name="ｗｗ" localSheetId="11" hidden="1">{"'Sheet1'!$L$16"}</definedName>
    <definedName name="ｗｗ" localSheetId="1" hidden="1">{"'Sheet1'!$L$16"}</definedName>
    <definedName name="ｗｗ" localSheetId="15" hidden="1">{"'Sheet1'!$L$16"}</definedName>
    <definedName name="ｗｗ" localSheetId="2" hidden="1">{"'Sheet1'!$L$16"}</definedName>
    <definedName name="ｗｗ" hidden="1">{"'Sheet1'!$L$16"}</definedName>
    <definedName name="wwerr" localSheetId="11" hidden="1">{"'Sheet1'!$L$16"}</definedName>
    <definedName name="wwerr" localSheetId="1" hidden="1">{"'Sheet1'!$L$16"}</definedName>
    <definedName name="wwerr" localSheetId="15" hidden="1">{"'Sheet1'!$L$16"}</definedName>
    <definedName name="wwerr" localSheetId="6" hidden="1">{"'Sheet1'!$L$16"}</definedName>
    <definedName name="wwerr" localSheetId="2" hidden="1">{"'Sheet1'!$L$16"}</definedName>
    <definedName name="wwerr" hidden="1">{"'Sheet1'!$L$16"}</definedName>
    <definedName name="wwhh" localSheetId="11" hidden="1">{#N/A,#N/A,FALSE,"Chi tiÆt"}</definedName>
    <definedName name="wwhh" localSheetId="1" hidden="1">{#N/A,#N/A,FALSE,"Chi tiÆt"}</definedName>
    <definedName name="wwhh" localSheetId="15" hidden="1">{#N/A,#N/A,FALSE,"Chi tiÆt"}</definedName>
    <definedName name="wwhh" localSheetId="2" hidden="1">{#N/A,#N/A,FALSE,"Chi tiÆt"}</definedName>
    <definedName name="wwhh" hidden="1">{#N/A,#N/A,FALSE,"Chi tiÆt"}</definedName>
    <definedName name="wwhwhwrh" localSheetId="11" hidden="1">{"'Sheet1'!$L$16"}</definedName>
    <definedName name="wwhwhwrh" localSheetId="1" hidden="1">{"'Sheet1'!$L$16"}</definedName>
    <definedName name="wwhwhwrh" localSheetId="15" hidden="1">{"'Sheet1'!$L$16"}</definedName>
    <definedName name="wwhwhwrh" localSheetId="2" hidden="1">{"'Sheet1'!$L$16"}</definedName>
    <definedName name="wwhwhwrh" hidden="1">{"'Sheet1'!$L$16"}</definedName>
    <definedName name="www" localSheetId="1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1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6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localSheetId="11" hidden="1">{"'Sheet1'!$L$16"}</definedName>
    <definedName name="ｗｗｗｗ" localSheetId="1" hidden="1">{"'Sheet1'!$L$16"}</definedName>
    <definedName name="ｗｗｗｗ" localSheetId="15" hidden="1">{"'Sheet1'!$L$16"}</definedName>
    <definedName name="ｗｗｗｗ" localSheetId="6" hidden="1">{"'Sheet1'!$L$16"}</definedName>
    <definedName name="ｗｗｗｗ" localSheetId="2" hidden="1">{"'Sheet1'!$L$16"}</definedName>
    <definedName name="ｗｗｗｗ" hidden="1">{"'Sheet1'!$L$16"}</definedName>
    <definedName name="xá" localSheetId="6" hidden="1">#REF!</definedName>
    <definedName name="xá" hidden="1">#REF!</definedName>
    <definedName name="xc" localSheetId="11" hidden="1">{"'Sheet1'!$L$16"}</definedName>
    <definedName name="xc" localSheetId="1" hidden="1">{"'Sheet1'!$L$16"}</definedName>
    <definedName name="xc" localSheetId="15" hidden="1">{"'Sheet1'!$L$16"}</definedName>
    <definedName name="xc" localSheetId="2" hidden="1">{"'Sheet1'!$L$16"}</definedName>
    <definedName name="xc" hidden="1">{"'Sheet1'!$L$16"}</definedName>
    <definedName name="XCB" localSheetId="6" hidden="1">#REF!</definedName>
    <definedName name="XCB" hidden="1">#REF!</definedName>
    <definedName name="xcfgdfg" localSheetId="6" hidden="1">#REF!</definedName>
    <definedName name="xcfgdfg" hidden="1">#REF!</definedName>
    <definedName name="xcvbcvb" localSheetId="7" hidden="1">#REF!</definedName>
    <definedName name="xcvbcvb" hidden="1">#REF!</definedName>
    <definedName name="xcvxv" localSheetId="7" hidden="1">#REF!</definedName>
    <definedName name="xcvxv" hidden="1">#REF!</definedName>
    <definedName name="XD" localSheetId="11" hidden="1">{"'Sheet1'!$L$16"}</definedName>
    <definedName name="XD" localSheetId="1" hidden="1">{"'Sheet1'!$L$16"}</definedName>
    <definedName name="XD" localSheetId="15" hidden="1">{"'Sheet1'!$L$16"}</definedName>
    <definedName name="XD" localSheetId="2" hidden="1">{"'Sheet1'!$L$16"}</definedName>
    <definedName name="XD" hidden="1">{"'Sheet1'!$L$16"}</definedName>
    <definedName name="XĐ2Z" localSheetId="6" hidden="1">#REF!</definedName>
    <definedName name="XĐ2Z" hidden="1">#REF!</definedName>
    <definedName name="XDKT" localSheetId="11" hidden="1">{"NGUYEN QUI THIEP - Personal View",#N/A,FALSE,"XDCB.HT.FUR."}</definedName>
    <definedName name="XDKT" localSheetId="1" hidden="1">{"NGUYEN QUI THIEP - Personal View",#N/A,FALSE,"XDCB.HT.FUR."}</definedName>
    <definedName name="XDKT" localSheetId="15" hidden="1">{"NGUYEN QUI THIEP - Personal View",#N/A,FALSE,"XDCB.HT.FUR."}</definedName>
    <definedName name="XDKT" localSheetId="6" hidden="1">{"NGUYEN QUI THIEP - Personal View",#N/A,FALSE,"XDCB.HT.FUR."}</definedName>
    <definedName name="XDKT" localSheetId="2" hidden="1">{"NGUYEN QUI THIEP - Personal View",#N/A,FALSE,"XDCB.HT.FUR."}</definedName>
    <definedName name="XDKT" hidden="1">{"NGUYEN QUI THIEP - Personal View",#N/A,FALSE,"XDCB.HT.FUR."}</definedName>
    <definedName name="xfrxgvxgx" localSheetId="6" hidden="1">#REF!</definedName>
    <definedName name="xfrxgvxgx" hidden="1">#REF!</definedName>
    <definedName name="xls" localSheetId="11" hidden="1">{"'Sheet1'!$L$16"}</definedName>
    <definedName name="xls" localSheetId="1" hidden="1">{"'Sheet1'!$L$16"}</definedName>
    <definedName name="xls" localSheetId="15" hidden="1">{"'Sheet1'!$L$16"}</definedName>
    <definedName name="xls" localSheetId="2" hidden="1">{"'Sheet1'!$L$16"}</definedName>
    <definedName name="xls" hidden="1">{"'Sheet1'!$L$16"}</definedName>
    <definedName name="xlttbninh" localSheetId="11" hidden="1">{"'Sheet1'!$L$16"}</definedName>
    <definedName name="xlttbninh" localSheetId="1" hidden="1">{"'Sheet1'!$L$16"}</definedName>
    <definedName name="xlttbninh" localSheetId="15" hidden="1">{"'Sheet1'!$L$16"}</definedName>
    <definedName name="xlttbninh" localSheetId="2" hidden="1">{"'Sheet1'!$L$16"}</definedName>
    <definedName name="xlttbninh" hidden="1">{"'Sheet1'!$L$16"}</definedName>
    <definedName name="xmrrlwhrjs" localSheetId="11" hidden="1">{#N/A,#N/A,FALSE,"현장 NCR 분석";#N/A,#N/A,FALSE,"현장품질감사";#N/A,#N/A,FALSE,"현장품질감사"}</definedName>
    <definedName name="xmrrlwhrjs" localSheetId="1" hidden="1">{#N/A,#N/A,FALSE,"현장 NCR 분석";#N/A,#N/A,FALSE,"현장품질감사";#N/A,#N/A,FALSE,"현장품질감사"}</definedName>
    <definedName name="xmrrlwhrjs" localSheetId="15" hidden="1">{#N/A,#N/A,FALSE,"현장 NCR 분석";#N/A,#N/A,FALSE,"현장품질감사";#N/A,#N/A,FALSE,"현장품질감사"}</definedName>
    <definedName name="xmrrlwhrjs" localSheetId="2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N908nam2003" localSheetId="11" hidden="1">{"'Sheet1'!$L$16"}</definedName>
    <definedName name="XN908nam2003" localSheetId="1" hidden="1">{"'Sheet1'!$L$16"}</definedName>
    <definedName name="XN908nam2003" localSheetId="15" hidden="1">{"'Sheet1'!$L$16"}</definedName>
    <definedName name="XN908nam2003" localSheetId="2" hidden="1">{"'Sheet1'!$L$16"}</definedName>
    <definedName name="XN908nam2003" hidden="1">{"'Sheet1'!$L$16"}</definedName>
    <definedName name="xoa_tab" localSheetId="15" hidden="1">#REF!</definedName>
    <definedName name="xoa_tab" localSheetId="6" hidden="1">[32]Control!#REF!</definedName>
    <definedName name="xoa_tab" hidden="1">[32]Control!#REF!</definedName>
    <definedName name="xoa1" localSheetId="11" hidden="1">{"'Sheet1'!$L$16"}</definedName>
    <definedName name="xoa1" localSheetId="1" hidden="1">{"'Sheet1'!$L$16"}</definedName>
    <definedName name="xoa1" localSheetId="15" hidden="1">{"'Sheet1'!$L$16"}</definedName>
    <definedName name="xoa1" localSheetId="6" hidden="1">{"'Sheet1'!$L$16"}</definedName>
    <definedName name="xoa1" localSheetId="2" hidden="1">{"'Sheet1'!$L$16"}</definedName>
    <definedName name="xoa1" hidden="1">{"'Sheet1'!$L$16"}</definedName>
    <definedName name="xoa2" localSheetId="11" hidden="1">{#N/A,#N/A,FALSE,"Chi tiÆt"}</definedName>
    <definedName name="xoa2" localSheetId="1" hidden="1">{#N/A,#N/A,FALSE,"Chi tiÆt"}</definedName>
    <definedName name="xoa2" localSheetId="15" hidden="1">{#N/A,#N/A,FALSE,"Chi tiÆt"}</definedName>
    <definedName name="xoa2" localSheetId="2" hidden="1">{#N/A,#N/A,FALSE,"Chi tiÆt"}</definedName>
    <definedName name="xoa2" hidden="1">{#N/A,#N/A,FALSE,"Chi tiÆt"}</definedName>
    <definedName name="xoa3" localSheetId="11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15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11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15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SX" localSheetId="6" hidden="1">#REF!</definedName>
    <definedName name="XSX" hidden="1">#REF!</definedName>
    <definedName name="XuÊt8" localSheetId="11" hidden="1">{"'Sheet1'!$L$16"}</definedName>
    <definedName name="XuÊt8" localSheetId="1" hidden="1">{"'Sheet1'!$L$16"}</definedName>
    <definedName name="XuÊt8" localSheetId="15" hidden="1">{"'Sheet1'!$L$16"}</definedName>
    <definedName name="XuÊt8" localSheetId="2" hidden="1">{"'Sheet1'!$L$16"}</definedName>
    <definedName name="XuÊt8" hidden="1">{"'Sheet1'!$L$16"}</definedName>
    <definedName name="xuong" localSheetId="6" hidden="1">#REF!</definedName>
    <definedName name="xuong" hidden="1">#REF!</definedName>
    <definedName name="xvxcvxc" localSheetId="11" hidden="1">{"'Sheet1'!$L$16"}</definedName>
    <definedName name="xvxcvxc" localSheetId="1" hidden="1">{"'Sheet1'!$L$16"}</definedName>
    <definedName name="xvxcvxc" localSheetId="15" hidden="1">{"'Sheet1'!$L$16"}</definedName>
    <definedName name="xvxcvxc" localSheetId="2" hidden="1">{"'Sheet1'!$L$16"}</definedName>
    <definedName name="xvxcvxc" hidden="1">{"'Sheet1'!$L$16"}</definedName>
    <definedName name="ｘｘｘ" localSheetId="11" hidden="1">{"'Sheet1'!$L$16"}</definedName>
    <definedName name="ｘｘｘ" localSheetId="1" hidden="1">{"'Sheet1'!$L$16"}</definedName>
    <definedName name="ｘｘｘ" localSheetId="15" hidden="1">{"'Sheet1'!$L$16"}</definedName>
    <definedName name="ｘｘｘ" localSheetId="6" hidden="1">{"'Sheet1'!$L$16"}</definedName>
    <definedName name="ｘｘｘ" localSheetId="2" hidden="1">{"'Sheet1'!$L$16"}</definedName>
    <definedName name="ｘｘｘ" hidden="1">{"'Sheet1'!$L$16"}</definedName>
    <definedName name="XXXAAAA" localSheetId="11" hidden="1">{"'Sheet1'!$L$16"}</definedName>
    <definedName name="XXXAAAA" localSheetId="1" hidden="1">{"'Sheet1'!$L$16"}</definedName>
    <definedName name="XXXAAAA" localSheetId="15" hidden="1">{"'Sheet1'!$L$16"}</definedName>
    <definedName name="XXXAAAA" localSheetId="6" hidden="1">{"'Sheet1'!$L$16"}</definedName>
    <definedName name="XXXAAAA" localSheetId="2" hidden="1">{"'Sheet1'!$L$16"}</definedName>
    <definedName name="XXXAAAA" hidden="1">{"'Sheet1'!$L$16"}</definedName>
    <definedName name="ｘｘｘｘ" localSheetId="11" hidden="1">{"'Sheet1'!$L$16"}</definedName>
    <definedName name="ｘｘｘｘ" localSheetId="1" hidden="1">{"'Sheet1'!$L$16"}</definedName>
    <definedName name="ｘｘｘｘ" localSheetId="15" hidden="1">{"'Sheet1'!$L$16"}</definedName>
    <definedName name="ｘｘｘｘ" localSheetId="6" hidden="1">{"'Sheet1'!$L$16"}</definedName>
    <definedName name="ｘｘｘｘ" localSheetId="2" hidden="1">{"'Sheet1'!$L$16"}</definedName>
    <definedName name="ｘｘｘｘ" hidden="1">{"'Sheet1'!$L$16"}</definedName>
    <definedName name="ｘｘｘｘｘ" localSheetId="11" hidden="1">{"'Sheet1'!$L$16"}</definedName>
    <definedName name="ｘｘｘｘｘ" localSheetId="1" hidden="1">{"'Sheet1'!$L$16"}</definedName>
    <definedName name="ｘｘｘｘｘ" localSheetId="15" hidden="1">{"'Sheet1'!$L$16"}</definedName>
    <definedName name="ｘｘｘｘｘ" localSheetId="6" hidden="1">{"'Sheet1'!$L$16"}</definedName>
    <definedName name="ｘｘｘｘｘ" localSheetId="2" hidden="1">{"'Sheet1'!$L$16"}</definedName>
    <definedName name="ｘｘｘｘｘ" hidden="1">{"'Sheet1'!$L$16"}</definedName>
    <definedName name="XXXXXX" localSheetId="11" hidden="1">{"'공사부문'!$A$6:$A$32"}</definedName>
    <definedName name="XXXXXX" localSheetId="1" hidden="1">{"'공사부문'!$A$6:$A$32"}</definedName>
    <definedName name="XXXXXX" localSheetId="15" hidden="1">{"'공사부문'!$A$6:$A$32"}</definedName>
    <definedName name="XXXXXX" localSheetId="2" hidden="1">{"'공사부문'!$A$6:$A$32"}</definedName>
    <definedName name="XXXXXX" hidden="1">{"'공사부문'!$A$6:$A$32"}</definedName>
    <definedName name="ỵ" localSheetId="11" hidden="1">{"'Sheet1'!$L$16"}</definedName>
    <definedName name="ỵ" localSheetId="1" hidden="1">{"'Sheet1'!$L$16"}</definedName>
    <definedName name="ỵ" localSheetId="15" hidden="1">{"'Sheet1'!$L$16"}</definedName>
    <definedName name="ỵ" localSheetId="2" hidden="1">{"'Sheet1'!$L$16"}</definedName>
    <definedName name="ỵ" hidden="1">{"'Sheet1'!$L$16"}</definedName>
    <definedName name="y5ey3y33y3" localSheetId="11" hidden="1">{#N/A,#N/A,FALSE,"Chi tiÆt"}</definedName>
    <definedName name="y5ey3y33y3" localSheetId="1" hidden="1">{#N/A,#N/A,FALSE,"Chi tiÆt"}</definedName>
    <definedName name="y5ey3y33y3" localSheetId="15" hidden="1">{#N/A,#N/A,FALSE,"Chi tiÆt"}</definedName>
    <definedName name="y5ey3y33y3" localSheetId="6" hidden="1">{#N/A,#N/A,FALSE,"Chi tiÆt"}</definedName>
    <definedName name="y5ey3y33y3" localSheetId="2" hidden="1">{#N/A,#N/A,FALSE,"Chi tiÆt"}</definedName>
    <definedName name="y5ey3y33y3" hidden="1">{#N/A,#N/A,FALSE,"Chi tiÆt"}</definedName>
    <definedName name="ỳdhgg" localSheetId="11" hidden="1">{"'Sheet1'!$L$16"}</definedName>
    <definedName name="ỳdhgg" localSheetId="1" hidden="1">{"'Sheet1'!$L$16"}</definedName>
    <definedName name="ỳdhgg" localSheetId="15" hidden="1">{"'Sheet1'!$L$16"}</definedName>
    <definedName name="ỳdhgg" localSheetId="2" hidden="1">{"'Sheet1'!$L$16"}</definedName>
    <definedName name="ỳdhgg" hidden="1">{"'Sheet1'!$L$16"}</definedName>
    <definedName name="ýenda" localSheetId="11" hidden="1">{"'Sheet1'!$L$16"}</definedName>
    <definedName name="ýenda" localSheetId="1" hidden="1">{"'Sheet1'!$L$16"}</definedName>
    <definedName name="ýenda" localSheetId="15" hidden="1">{"'Sheet1'!$L$16"}</definedName>
    <definedName name="ýenda" localSheetId="2" hidden="1">{"'Sheet1'!$L$16"}</definedName>
    <definedName name="ýenda" hidden="1">{"'Sheet1'!$L$16"}</definedName>
    <definedName name="yeryewy3" localSheetId="11" hidden="1">{#N/A,#N/A,TRUE,"1";#N/A,#N/A,TRUE,"2";#N/A,#N/A,TRUE,"3";#N/A,#N/A,TRUE,"4";#N/A,#N/A,TRUE,"5";#N/A,#N/A,TRUE,"6";#N/A,#N/A,TRUE,"7"}</definedName>
    <definedName name="yeryewy3" localSheetId="1" hidden="1">{#N/A,#N/A,TRUE,"1";#N/A,#N/A,TRUE,"2";#N/A,#N/A,TRUE,"3";#N/A,#N/A,TRUE,"4";#N/A,#N/A,TRUE,"5";#N/A,#N/A,TRUE,"6";#N/A,#N/A,TRUE,"7"}</definedName>
    <definedName name="yeryewy3" localSheetId="15" hidden="1">{#N/A,#N/A,TRUE,"1";#N/A,#N/A,TRUE,"2";#N/A,#N/A,TRUE,"3";#N/A,#N/A,TRUE,"4";#N/A,#N/A,TRUE,"5";#N/A,#N/A,TRUE,"6";#N/A,#N/A,TRUE,"7"}</definedName>
    <definedName name="yeryewy3" localSheetId="6" hidden="1">{#N/A,#N/A,TRUE,"1";#N/A,#N/A,TRUE,"2";#N/A,#N/A,TRUE,"3";#N/A,#N/A,TRUE,"4";#N/A,#N/A,TRUE,"5";#N/A,#N/A,TRUE,"6";#N/A,#N/A,TRUE,"7"}</definedName>
    <definedName name="yeryewy3" localSheetId="2" hidden="1">{#N/A,#N/A,TRUE,"1";#N/A,#N/A,TRUE,"2";#N/A,#N/A,TRUE,"3";#N/A,#N/A,TRUE,"4";#N/A,#N/A,TRUE,"5";#N/A,#N/A,TRUE,"6";#N/A,#N/A,TRUE,"7"}</definedName>
    <definedName name="yeryewy3" hidden="1">{#N/A,#N/A,TRUE,"1";#N/A,#N/A,TRUE,"2";#N/A,#N/A,TRUE,"3";#N/A,#N/A,TRUE,"4";#N/A,#N/A,TRUE,"5";#N/A,#N/A,TRUE,"6";#N/A,#N/A,TRUE,"7"}</definedName>
    <definedName name="yet" localSheetId="1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t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t" localSheetId="15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t" localSheetId="2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localSheetId="11" hidden="1">{"'Sheet1'!$L$16"}</definedName>
    <definedName name="yeu" localSheetId="1" hidden="1">{"'Sheet1'!$L$16"}</definedName>
    <definedName name="yeu" localSheetId="15" hidden="1">{"'Sheet1'!$L$16"}</definedName>
    <definedName name="yeu" localSheetId="2" hidden="1">{"'Sheet1'!$L$16"}</definedName>
    <definedName name="yeu" hidden="1">{"'Sheet1'!$L$16"}</definedName>
    <definedName name="YFU" localSheetId="11" hidden="1">{"'용역비'!$A$4:$C$8"}</definedName>
    <definedName name="YFU" localSheetId="1" hidden="1">{"'용역비'!$A$4:$C$8"}</definedName>
    <definedName name="YFU" localSheetId="15" hidden="1">{"'용역비'!$A$4:$C$8"}</definedName>
    <definedName name="YFU" localSheetId="2" hidden="1">{"'용역비'!$A$4:$C$8"}</definedName>
    <definedName name="YFU" hidden="1">{"'용역비'!$A$4:$C$8"}</definedName>
    <definedName name="yfuy" localSheetId="11" hidden="1">{"'Sheet1'!$L$16"}</definedName>
    <definedName name="yfuy" localSheetId="1" hidden="1">{"'Sheet1'!$L$16"}</definedName>
    <definedName name="yfuy" localSheetId="15" hidden="1">{"'Sheet1'!$L$16"}</definedName>
    <definedName name="yfuy" localSheetId="6" hidden="1">{"'Sheet1'!$L$16"}</definedName>
    <definedName name="yfuy" localSheetId="2" hidden="1">{"'Sheet1'!$L$16"}</definedName>
    <definedName name="yfuy" hidden="1">{"'Sheet1'!$L$16"}</definedName>
    <definedName name="ygiui" localSheetId="11" hidden="1">{"'Sheet1'!$L$16"}</definedName>
    <definedName name="ygiui" localSheetId="1" hidden="1">{"'Sheet1'!$L$16"}</definedName>
    <definedName name="ygiui" localSheetId="15" hidden="1">{"'Sheet1'!$L$16"}</definedName>
    <definedName name="ygiui" localSheetId="6" hidden="1">{"'Sheet1'!$L$16"}</definedName>
    <definedName name="ygiui" localSheetId="2" hidden="1">{"'Sheet1'!$L$16"}</definedName>
    <definedName name="ygiui" hidden="1">{"'Sheet1'!$L$16"}</definedName>
    <definedName name="yheryey" localSheetId="6" hidden="1">#REF!</definedName>
    <definedName name="yheryey" hidden="1">#REF!</definedName>
    <definedName name="yhetyt" localSheetId="1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localSheetId="1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localSheetId="15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localSheetId="6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tdyh" localSheetId="11" hidden="1">{"'Sheet1'!$L$16"}</definedName>
    <definedName name="yhtdyh" localSheetId="1" hidden="1">{"'Sheet1'!$L$16"}</definedName>
    <definedName name="yhtdyh" localSheetId="15" hidden="1">{"'Sheet1'!$L$16"}</definedName>
    <definedName name="yhtdyh" localSheetId="2" hidden="1">{"'Sheet1'!$L$16"}</definedName>
    <definedName name="yhtdyh" hidden="1">{"'Sheet1'!$L$16"}</definedName>
    <definedName name="yi" localSheetId="11" hidden="1">{"'Sheet1'!$L$16"}</definedName>
    <definedName name="yi" localSheetId="1" hidden="1">{"'Sheet1'!$L$16"}</definedName>
    <definedName name="yi" localSheetId="15" hidden="1">{"'Sheet1'!$L$16"}</definedName>
    <definedName name="yi" localSheetId="2" hidden="1">{"'Sheet1'!$L$16"}</definedName>
    <definedName name="yi" hidden="1">{"'Sheet1'!$L$16"}</definedName>
    <definedName name="yidti" localSheetId="11" hidden="1">{"'Sheet1'!$L$16"}</definedName>
    <definedName name="yidti" localSheetId="1" hidden="1">{"'Sheet1'!$L$16"}</definedName>
    <definedName name="yidti" localSheetId="15" hidden="1">{"'Sheet1'!$L$16"}</definedName>
    <definedName name="yidti" localSheetId="2" hidden="1">{"'Sheet1'!$L$16"}</definedName>
    <definedName name="yidti" hidden="1">{"'Sheet1'!$L$16"}</definedName>
    <definedName name="ỵiđúihuyhùhd" localSheetId="11" hidden="1">{"'Sheet1'!$L$16"}</definedName>
    <definedName name="ỵiđúihuyhùhd" localSheetId="1" hidden="1">{"'Sheet1'!$L$16"}</definedName>
    <definedName name="ỵiđúihuyhùhd" localSheetId="15" hidden="1">{"'Sheet1'!$L$16"}</definedName>
    <definedName name="ỵiđúihuyhùhd" localSheetId="2" hidden="1">{"'Sheet1'!$L$16"}</definedName>
    <definedName name="ỵiđúihuyhùhd" hidden="1">{"'Sheet1'!$L$16"}</definedName>
    <definedName name="yiuti" localSheetId="11" hidden="1">{"'Sheet1'!$L$16"}</definedName>
    <definedName name="yiuti" localSheetId="1" hidden="1">{"'Sheet1'!$L$16"}</definedName>
    <definedName name="yiuti" localSheetId="15" hidden="1">{"'Sheet1'!$L$16"}</definedName>
    <definedName name="yiuti" localSheetId="2" hidden="1">{"'Sheet1'!$L$16"}</definedName>
    <definedName name="yiuti" hidden="1">{"'Sheet1'!$L$16"}</definedName>
    <definedName name="YL" localSheetId="11" hidden="1">{"'용역비'!$A$4:$C$8"}</definedName>
    <definedName name="YL" localSheetId="1" hidden="1">{"'용역비'!$A$4:$C$8"}</definedName>
    <definedName name="YL" localSheetId="15" hidden="1">{"'용역비'!$A$4:$C$8"}</definedName>
    <definedName name="YL" localSheetId="2" hidden="1">{"'용역비'!$A$4:$C$8"}</definedName>
    <definedName name="YL" hidden="1">{"'용역비'!$A$4:$C$8"}</definedName>
    <definedName name="YSY" localSheetId="11" hidden="1">{#N/A,#N/A,FALSE,"Sheet2";#N/A,#N/A,FALSE,"Sheet4";#N/A,#N/A,FALSE,"Sheet6"}</definedName>
    <definedName name="YSY" localSheetId="1" hidden="1">{#N/A,#N/A,FALSE,"Sheet2";#N/A,#N/A,FALSE,"Sheet4";#N/A,#N/A,FALSE,"Sheet6"}</definedName>
    <definedName name="YSY" localSheetId="15" hidden="1">{#N/A,#N/A,FALSE,"Sheet2";#N/A,#N/A,FALSE,"Sheet4";#N/A,#N/A,FALSE,"Sheet6"}</definedName>
    <definedName name="YSY" localSheetId="2" hidden="1">{#N/A,#N/A,FALSE,"Sheet2";#N/A,#N/A,FALSE,"Sheet4";#N/A,#N/A,FALSE,"Sheet6"}</definedName>
    <definedName name="YSY" hidden="1">{#N/A,#N/A,FALSE,"Sheet2";#N/A,#N/A,FALSE,"Sheet4";#N/A,#N/A,FALSE,"Sheet6"}</definedName>
    <definedName name="yteye5y" localSheetId="11" hidden="1">{"'Sheet1'!$L$16"}</definedName>
    <definedName name="yteye5y" localSheetId="1" hidden="1">{"'Sheet1'!$L$16"}</definedName>
    <definedName name="yteye5y" localSheetId="15" hidden="1">{"'Sheet1'!$L$16"}</definedName>
    <definedName name="yteye5y" localSheetId="2" hidden="1">{"'Sheet1'!$L$16"}</definedName>
    <definedName name="yteye5y" hidden="1">{"'Sheet1'!$L$16"}</definedName>
    <definedName name="ytẻyyỷ" localSheetId="11" hidden="1">{"'Sheet1'!$L$16"}</definedName>
    <definedName name="ytẻyyỷ" localSheetId="1" hidden="1">{"'Sheet1'!$L$16"}</definedName>
    <definedName name="ytẻyyỷ" localSheetId="15" hidden="1">{"'Sheet1'!$L$16"}</definedName>
    <definedName name="ytẻyyỷ" localSheetId="2" hidden="1">{"'Sheet1'!$L$16"}</definedName>
    <definedName name="ytẻyyỷ" hidden="1">{"'Sheet1'!$L$16"}</definedName>
    <definedName name="ytfrfrttfty" localSheetId="11" hidden="1">{"'Sheet1'!$L$16"}</definedName>
    <definedName name="ytfrfrttfty" localSheetId="1" hidden="1">{"'Sheet1'!$L$16"}</definedName>
    <definedName name="ytfrfrttfty" localSheetId="15" hidden="1">{"'Sheet1'!$L$16"}</definedName>
    <definedName name="ytfrfrttfty" localSheetId="2" hidden="1">{"'Sheet1'!$L$16"}</definedName>
    <definedName name="ytfrfrttfty" hidden="1">{"'Sheet1'!$L$16"}</definedName>
    <definedName name="YTJTY" localSheetId="11" hidden="1">{0,0,0,0}</definedName>
    <definedName name="YTJTY" localSheetId="1" hidden="1">{0,0,0,0}</definedName>
    <definedName name="YTJTY" localSheetId="15" hidden="1">{0,0,0,0}</definedName>
    <definedName name="YTJTY" localSheetId="2" hidden="1">{0,0,0,0}</definedName>
    <definedName name="YTJTY" hidden="1">{0,0,0,0}</definedName>
    <definedName name="ytri" localSheetId="11" hidden="1">{"'Sheet1'!$L$16"}</definedName>
    <definedName name="ytri" localSheetId="1" hidden="1">{"'Sheet1'!$L$16"}</definedName>
    <definedName name="ytri" localSheetId="15" hidden="1">{"'Sheet1'!$L$16"}</definedName>
    <definedName name="ytri" localSheetId="2" hidden="1">{"'Sheet1'!$L$16"}</definedName>
    <definedName name="ytri" hidden="1">{"'Sheet1'!$L$16"}</definedName>
    <definedName name="ytru" localSheetId="11" hidden="1">{"'Sheet1'!$L$16"}</definedName>
    <definedName name="ytru" localSheetId="1" hidden="1">{"'Sheet1'!$L$16"}</definedName>
    <definedName name="ytru" localSheetId="15" hidden="1">{"'Sheet1'!$L$16"}</definedName>
    <definedName name="ytru" localSheetId="2" hidden="1">{"'Sheet1'!$L$16"}</definedName>
    <definedName name="ytru" hidden="1">{"'Sheet1'!$L$16"}</definedName>
    <definedName name="YTYT" localSheetId="11" hidden="1">{"'Sheet1'!$L$16"}</definedName>
    <definedName name="YTYT" localSheetId="1" hidden="1">{"'Sheet1'!$L$16"}</definedName>
    <definedName name="YTYT" localSheetId="15" hidden="1">{"'Sheet1'!$L$16"}</definedName>
    <definedName name="YTYT" localSheetId="2" hidden="1">{"'Sheet1'!$L$16"}</definedName>
    <definedName name="YTYT" hidden="1">{"'Sheet1'!$L$16"}</definedName>
    <definedName name="ytyty" localSheetId="7" hidden="1">#REF!</definedName>
    <definedName name="ytyty" hidden="1">#REF!</definedName>
    <definedName name="ỵu" localSheetId="11" hidden="1">{"'Sheet1'!$L$16"}</definedName>
    <definedName name="ỵu" localSheetId="1" hidden="1">{"'Sheet1'!$L$16"}</definedName>
    <definedName name="ỵu" localSheetId="15" hidden="1">{"'Sheet1'!$L$16"}</definedName>
    <definedName name="ỵu" localSheetId="2" hidden="1">{"'Sheet1'!$L$16"}</definedName>
    <definedName name="ỵu" hidden="1">{"'Sheet1'!$L$16"}</definedName>
    <definedName name="YUK" localSheetId="11" hidden="1">{"'용역비'!$A$4:$C$8"}</definedName>
    <definedName name="YUK" localSheetId="1" hidden="1">{"'용역비'!$A$4:$C$8"}</definedName>
    <definedName name="YUK" localSheetId="15" hidden="1">{"'용역비'!$A$4:$C$8"}</definedName>
    <definedName name="YUK" localSheetId="2" hidden="1">{"'용역비'!$A$4:$C$8"}</definedName>
    <definedName name="YUK" hidden="1">{"'용역비'!$A$4:$C$8"}</definedName>
    <definedName name="YUKOI" localSheetId="11" hidden="1">{"'용역비'!$A$4:$C$8"}</definedName>
    <definedName name="YUKOI" localSheetId="1" hidden="1">{"'용역비'!$A$4:$C$8"}</definedName>
    <definedName name="YUKOI" localSheetId="15" hidden="1">{"'용역비'!$A$4:$C$8"}</definedName>
    <definedName name="YUKOI" localSheetId="2" hidden="1">{"'용역비'!$A$4:$C$8"}</definedName>
    <definedName name="YUKOI" hidden="1">{"'용역비'!$A$4:$C$8"}</definedName>
    <definedName name="yuo" localSheetId="6" hidden="1">#REF!</definedName>
    <definedName name="yuo" hidden="1">#REF!</definedName>
    <definedName name="ỳvyunbvwxa" localSheetId="11" hidden="1">{"'Sheet1'!$L$16"}</definedName>
    <definedName name="ỳvyunbvwxa" localSheetId="1" hidden="1">{"'Sheet1'!$L$16"}</definedName>
    <definedName name="ỳvyunbvwxa" localSheetId="15" hidden="1">{"'Sheet1'!$L$16"}</definedName>
    <definedName name="ỳvyunbvwxa" localSheetId="2" hidden="1">{"'Sheet1'!$L$16"}</definedName>
    <definedName name="ỳvyunbvwxa" hidden="1">{"'Sheet1'!$L$16"}</definedName>
    <definedName name="yy" localSheetId="11" hidden="1">{"'장비'!$A$3:$M$12"}</definedName>
    <definedName name="yy" localSheetId="1" hidden="1">{"'장비'!$A$3:$M$12"}</definedName>
    <definedName name="yy" localSheetId="15" hidden="1">{"'장비'!$A$3:$M$12"}</definedName>
    <definedName name="yy" localSheetId="2" hidden="1">{"'장비'!$A$3:$M$12"}</definedName>
    <definedName name="yy" hidden="1">{"'장비'!$A$3:$M$12"}</definedName>
    <definedName name="yyjy_ukyu" localSheetId="11" hidden="1">{"'Sheet1'!$L$16"}</definedName>
    <definedName name="yyjy_ukyu" localSheetId="1" hidden="1">{"'Sheet1'!$L$16"}</definedName>
    <definedName name="yyjy_ukyu" localSheetId="15" hidden="1">{"'Sheet1'!$L$16"}</definedName>
    <definedName name="yyjy_ukyu" localSheetId="2" hidden="1">{"'Sheet1'!$L$16"}</definedName>
    <definedName name="yyjy_ukyu" hidden="1">{"'Sheet1'!$L$16"}</definedName>
    <definedName name="yytrrygji" localSheetId="11" hidden="1">{"'Sheet1'!$L$16"}</definedName>
    <definedName name="yytrrygji" localSheetId="1" hidden="1">{"'Sheet1'!$L$16"}</definedName>
    <definedName name="yytrrygji" localSheetId="15" hidden="1">{"'Sheet1'!$L$16"}</definedName>
    <definedName name="yytrrygji" localSheetId="2" hidden="1">{"'Sheet1'!$L$16"}</definedName>
    <definedName name="yytrrygji" hidden="1">{"'Sheet1'!$L$16"}</definedName>
    <definedName name="ｙｙｙ" localSheetId="11" hidden="1">{"'Sheet1'!$L$16"}</definedName>
    <definedName name="ｙｙｙ" localSheetId="1" hidden="1">{"'Sheet1'!$L$16"}</definedName>
    <definedName name="ｙｙｙ" localSheetId="15" hidden="1">{"'Sheet1'!$L$16"}</definedName>
    <definedName name="ｙｙｙ" localSheetId="6" hidden="1">{"'Sheet1'!$L$16"}</definedName>
    <definedName name="ｙｙｙ" localSheetId="2" hidden="1">{"'Sheet1'!$L$16"}</definedName>
    <definedName name="ｙｙｙ" hidden="1">{"'Sheet1'!$L$16"}</definedName>
    <definedName name="Z_2BD578FA_E2CB_4B2F_9A88_B148DA6298A5_.wvu.Cols" localSheetId="6" hidden="1">#REF!</definedName>
    <definedName name="Z_2BD578FA_E2CB_4B2F_9A88_B148DA6298A5_.wvu.Cols" hidden="1">#REF!</definedName>
    <definedName name="Z_2BD578FA_E2CB_4B2F_9A88_B148DA6298A5_.wvu.PrintArea" localSheetId="6" hidden="1">#REF!</definedName>
    <definedName name="Z_2BD578FA_E2CB_4B2F_9A88_B148DA6298A5_.wvu.PrintArea" hidden="1">#REF!</definedName>
    <definedName name="Z_B6D82DE0_6701_11DA_9820_00304F1E4471_.wvu.Cols" localSheetId="6" hidden="1">#REF!</definedName>
    <definedName name="Z_B6D82DE0_6701_11DA_9820_00304F1E4471_.wvu.Cols" hidden="1">#REF!</definedName>
    <definedName name="Z_BF5D2B28_2DCF_11D2_BAF0_00E02914DDEE_.wvu.Cols" localSheetId="6" hidden="1">#REF!</definedName>
    <definedName name="Z_BF5D2B28_2DCF_11D2_BAF0_00E02914DDEE_.wvu.Cols" hidden="1">#REF!</definedName>
    <definedName name="Z_D8D03CC4_369C_11D3_9399_00C04F6E6CE6_.wvu.Rows" localSheetId="11" hidden="1">'[49]Cst Pkg-Eden'!$A$93:$IV$93,'[49]Cst Pkg-Eden'!#REF!</definedName>
    <definedName name="Z_D8D03CC4_369C_11D3_9399_00C04F6E6CE6_.wvu.Rows" localSheetId="1" hidden="1">'[49]Cst Pkg-Eden'!$A$93:$IV$93,'[49]Cst Pkg-Eden'!#REF!</definedName>
    <definedName name="Z_D8D03CC4_369C_11D3_9399_00C04F6E6CE6_.wvu.Rows" localSheetId="15" hidden="1">#REF!,#REF!</definedName>
    <definedName name="Z_D8D03CC4_369C_11D3_9399_00C04F6E6CE6_.wvu.Rows" localSheetId="6" hidden="1">'[49]Cst Pkg-Eden'!$A$93:$IV$93,'[49]Cst Pkg-Eden'!#REF!</definedName>
    <definedName name="Z_D8D03CC4_369C_11D3_9399_00C04F6E6CE6_.wvu.Rows" localSheetId="2" hidden="1">'[49]Cst Pkg-Eden'!$A$93:$IV$93,'[49]Cst Pkg-Eden'!#REF!</definedName>
    <definedName name="Z_D8D03CC4_369C_11D3_9399_00C04F6E6CE6_.wvu.Rows" hidden="1">'[49]Cst Pkg-Eden'!$A$93:$IV$93,'[49]Cst Pkg-Eden'!#REF!</definedName>
    <definedName name="za" localSheetId="15" hidden="1">#REF!</definedName>
    <definedName name="za" hidden="1">[50]실행철강하도!$A$1:$A$4</definedName>
    <definedName name="zcg" localSheetId="11" hidden="1">{"'Sheet1'!$L$16"}</definedName>
    <definedName name="zcg" localSheetId="1" hidden="1">{"'Sheet1'!$L$16"}</definedName>
    <definedName name="zcg" localSheetId="15" hidden="1">{"'Sheet1'!$L$16"}</definedName>
    <definedName name="zcg" localSheetId="2" hidden="1">{"'Sheet1'!$L$16"}</definedName>
    <definedName name="zcg" hidden="1">{"'Sheet1'!$L$16"}</definedName>
    <definedName name="zcgxf" localSheetId="11" hidden="1">{"'Sheet1'!$L$16"}</definedName>
    <definedName name="zcgxf" localSheetId="1" hidden="1">{"'Sheet1'!$L$16"}</definedName>
    <definedName name="zcgxf" localSheetId="15" hidden="1">{"'Sheet1'!$L$16"}</definedName>
    <definedName name="zcgxf" localSheetId="2" hidden="1">{"'Sheet1'!$L$16"}</definedName>
    <definedName name="zcgxf" hidden="1">{"'Sheet1'!$L$16"}</definedName>
    <definedName name="zKm2" localSheetId="11" hidden="1">{"'Sheet1'!$L$16"}</definedName>
    <definedName name="zKm2" localSheetId="1" hidden="1">{"'Sheet1'!$L$16"}</definedName>
    <definedName name="zKm2" localSheetId="15" hidden="1">{"'Sheet1'!$L$16"}</definedName>
    <definedName name="zKm2" localSheetId="2" hidden="1">{"'Sheet1'!$L$16"}</definedName>
    <definedName name="zKm2" hidden="1">{"'Sheet1'!$L$16"}</definedName>
    <definedName name="ztx" localSheetId="11" hidden="1">{"'Sheet1'!$L$16"}</definedName>
    <definedName name="ztx" localSheetId="1" hidden="1">{"'Sheet1'!$L$16"}</definedName>
    <definedName name="ztx" localSheetId="15" hidden="1">{"'Sheet1'!$L$16"}</definedName>
    <definedName name="ztx" localSheetId="6" hidden="1">{"'Sheet1'!$L$16"}</definedName>
    <definedName name="ztx" localSheetId="2" hidden="1">{"'Sheet1'!$L$16"}</definedName>
    <definedName name="ztx" hidden="1">{"'Sheet1'!$L$16"}</definedName>
    <definedName name="zx" localSheetId="11" hidden="1">{"'Sheet1'!$L$16"}</definedName>
    <definedName name="zx" localSheetId="1" hidden="1">{"'Sheet1'!$L$16"}</definedName>
    <definedName name="zx" localSheetId="15" hidden="1">{"'Sheet1'!$L$16"}</definedName>
    <definedName name="zx" localSheetId="2" hidden="1">{"'Sheet1'!$L$16"}</definedName>
    <definedName name="zx" hidden="1">{"'Sheet1'!$L$16"}</definedName>
    <definedName name="zxc" localSheetId="7" hidden="1">#REF!</definedName>
    <definedName name="zxc" hidden="1">#REF!</definedName>
    <definedName name="ZXCXZ" localSheetId="6" hidden="1">#REF!</definedName>
    <definedName name="ZXCXZ" hidden="1">#REF!</definedName>
    <definedName name="zxczfsfsg" localSheetId="7" hidden="1">#REF!</definedName>
    <definedName name="zxczfsfsg" hidden="1">#REF!</definedName>
    <definedName name="ZXzX" localSheetId="11" hidden="1">{"'Sheet1'!$L$16"}</definedName>
    <definedName name="ZXzX" localSheetId="1" hidden="1">{"'Sheet1'!$L$16"}</definedName>
    <definedName name="ZXzX" localSheetId="15" hidden="1">{"'Sheet1'!$L$16"}</definedName>
    <definedName name="ZXzX" localSheetId="2" hidden="1">{"'Sheet1'!$L$16"}</definedName>
    <definedName name="ZXzX" hidden="1">{"'Sheet1'!$L$16"}</definedName>
    <definedName name="zzxxc" localSheetId="11" hidden="1">{"'Sheet1'!$L$16"}</definedName>
    <definedName name="zzxxc" localSheetId="1" hidden="1">{"'Sheet1'!$L$16"}</definedName>
    <definedName name="zzxxc" localSheetId="15" hidden="1">{"'Sheet1'!$L$16"}</definedName>
    <definedName name="zzxxc" localSheetId="2" hidden="1">{"'Sheet1'!$L$16"}</definedName>
    <definedName name="zzxxc" hidden="1">{"'Sheet1'!$L$16"}</definedName>
    <definedName name="zzzz" localSheetId="11" hidden="1">{"'Sheet1'!$L$16"}</definedName>
    <definedName name="zzzz" localSheetId="1" hidden="1">{"'Sheet1'!$L$16"}</definedName>
    <definedName name="zzzz" localSheetId="15" hidden="1">{"'Sheet1'!$L$16"}</definedName>
    <definedName name="zzzz" localSheetId="2" hidden="1">{"'Sheet1'!$L$16"}</definedName>
    <definedName name="zzzz" hidden="1">{"'Sheet1'!$L$16"}</definedName>
    <definedName name="ｚｚｚｚｚ" localSheetId="11" hidden="1">{"'Sheet1'!$L$16"}</definedName>
    <definedName name="ｚｚｚｚｚ" localSheetId="1" hidden="1">{"'Sheet1'!$L$16"}</definedName>
    <definedName name="ｚｚｚｚｚ" localSheetId="15" hidden="1">{"'Sheet1'!$L$16"}</definedName>
    <definedName name="ｚｚｚｚｚ" localSheetId="6" hidden="1">{"'Sheet1'!$L$16"}</definedName>
    <definedName name="ｚｚｚｚｚ" localSheetId="2" hidden="1">{"'Sheet1'!$L$16"}</definedName>
    <definedName name="ｚｚｚｚｚ" hidden="1">{"'Sheet1'!$L$16"}</definedName>
    <definedName name="ｚｚｚｚｚｚ" localSheetId="11" hidden="1">{"'Sheet1'!$L$16"}</definedName>
    <definedName name="ｚｚｚｚｚｚ" localSheetId="1" hidden="1">{"'Sheet1'!$L$16"}</definedName>
    <definedName name="ｚｚｚｚｚｚ" localSheetId="15" hidden="1">{"'Sheet1'!$L$16"}</definedName>
    <definedName name="ｚｚｚｚｚｚ" localSheetId="6" hidden="1">{"'Sheet1'!$L$16"}</definedName>
    <definedName name="ｚｚｚｚｚｚ" localSheetId="2" hidden="1">{"'Sheet1'!$L$16"}</definedName>
    <definedName name="ｚｚｚｚｚｚ" hidden="1">{"'Sheet1'!$L$16"}</definedName>
    <definedName name="あ" localSheetId="11" hidden="1">{"'Sheet1'!$L$16"}</definedName>
    <definedName name="あ" localSheetId="1" hidden="1">{"'Sheet1'!$L$16"}</definedName>
    <definedName name="あ" localSheetId="15" hidden="1">{"'Sheet1'!$L$16"}</definedName>
    <definedName name="あ" localSheetId="6" hidden="1">{"'Sheet1'!$L$16"}</definedName>
    <definedName name="あ" localSheetId="2" hidden="1">{"'Sheet1'!$L$16"}</definedName>
    <definedName name="あ" hidden="1">{"'Sheet1'!$L$16"}</definedName>
    <definedName name="ああ" localSheetId="11" hidden="1">{"'Sheet1'!$L$16"}</definedName>
    <definedName name="ああ" localSheetId="1" hidden="1">{"'Sheet1'!$L$16"}</definedName>
    <definedName name="ああ" localSheetId="15" hidden="1">{"'Sheet1'!$L$16"}</definedName>
    <definedName name="ああ" localSheetId="6" hidden="1">{"'Sheet1'!$L$16"}</definedName>
    <definedName name="ああ" localSheetId="2" hidden="1">{"'Sheet1'!$L$16"}</definedName>
    <definedName name="ああ" hidden="1">{"'Sheet1'!$L$16"}</definedName>
    <definedName name="あああ" localSheetId="11" hidden="1">{"'Sheet1'!$L$16"}</definedName>
    <definedName name="あああ" localSheetId="1" hidden="1">{"'Sheet1'!$L$16"}</definedName>
    <definedName name="あああ" localSheetId="15" hidden="1">{"'Sheet1'!$L$16"}</definedName>
    <definedName name="あああ" localSheetId="6" hidden="1">{"'Sheet1'!$L$16"}</definedName>
    <definedName name="あああ" localSheetId="2" hidden="1">{"'Sheet1'!$L$16"}</definedName>
    <definedName name="あああ" hidden="1">{"'Sheet1'!$L$16"}</definedName>
    <definedName name="ああああ" localSheetId="11" hidden="1">{"'Sheet1'!$L$16"}</definedName>
    <definedName name="ああああ" localSheetId="1" hidden="1">{"'Sheet1'!$L$16"}</definedName>
    <definedName name="ああああ" localSheetId="15" hidden="1">{"'Sheet1'!$L$16"}</definedName>
    <definedName name="ああああ" localSheetId="6" hidden="1">{"'Sheet1'!$L$16"}</definedName>
    <definedName name="ああああ" localSheetId="2" hidden="1">{"'Sheet1'!$L$16"}</definedName>
    <definedName name="ああああ" hidden="1">{"'Sheet1'!$L$16"}</definedName>
    <definedName name="あああああ" localSheetId="11" hidden="1">{"'Sheet1'!$L$16"}</definedName>
    <definedName name="あああああ" localSheetId="1" hidden="1">{"'Sheet1'!$L$16"}</definedName>
    <definedName name="あああああ" localSheetId="15" hidden="1">{"'Sheet1'!$L$16"}</definedName>
    <definedName name="あああああ" localSheetId="6" hidden="1">{"'Sheet1'!$L$16"}</definedName>
    <definedName name="あああああ" localSheetId="2" hidden="1">{"'Sheet1'!$L$16"}</definedName>
    <definedName name="あああああ" hidden="1">{"'Sheet1'!$L$16"}</definedName>
    <definedName name="ううう" localSheetId="11" hidden="1">{"'Sheet1'!$L$16"}</definedName>
    <definedName name="ううう" localSheetId="1" hidden="1">{"'Sheet1'!$L$16"}</definedName>
    <definedName name="ううう" localSheetId="15" hidden="1">{"'Sheet1'!$L$16"}</definedName>
    <definedName name="ううう" localSheetId="6" hidden="1">{"'Sheet1'!$L$16"}</definedName>
    <definedName name="ううう" localSheetId="2" hidden="1">{"'Sheet1'!$L$16"}</definedName>
    <definedName name="ううう" hidden="1">{"'Sheet1'!$L$16"}</definedName>
    <definedName name="えええ" localSheetId="11" hidden="1">{"'Sheet1'!$L$16"}</definedName>
    <definedName name="えええ" localSheetId="1" hidden="1">{"'Sheet1'!$L$16"}</definedName>
    <definedName name="えええ" localSheetId="15" hidden="1">{"'Sheet1'!$L$16"}</definedName>
    <definedName name="えええ" localSheetId="6" hidden="1">{"'Sheet1'!$L$16"}</definedName>
    <definedName name="えええ" localSheetId="2" hidden="1">{"'Sheet1'!$L$16"}</definedName>
    <definedName name="えええ" hidden="1">{"'Sheet1'!$L$16"}</definedName>
    <definedName name="っｋ" localSheetId="6" hidden="1">#REF!</definedName>
    <definedName name="っｋ" localSheetId="7" hidden="1">#REF!</definedName>
    <definedName name="っｋ" hidden="1">#REF!</definedName>
    <definedName name="んｎ" localSheetId="11" hidden="1">{"'Sheet1'!$L$16"}</definedName>
    <definedName name="んｎ" localSheetId="1" hidden="1">{"'Sheet1'!$L$16"}</definedName>
    <definedName name="んｎ" localSheetId="15" hidden="1">{"'Sheet1'!$L$16"}</definedName>
    <definedName name="んｎ" localSheetId="6" hidden="1">{"'Sheet1'!$L$16"}</definedName>
    <definedName name="んｎ" localSheetId="2" hidden="1">{"'Sheet1'!$L$16"}</definedName>
    <definedName name="んｎ" hidden="1">{"'Sheet1'!$L$16"}</definedName>
    <definedName name="んんｎ" localSheetId="11" hidden="1">{"'Sheet1'!$L$16"}</definedName>
    <definedName name="んんｎ" localSheetId="1" hidden="1">{"'Sheet1'!$L$16"}</definedName>
    <definedName name="んんｎ" localSheetId="15" hidden="1">{"'Sheet1'!$L$16"}</definedName>
    <definedName name="んんｎ" localSheetId="6" hidden="1">{"'Sheet1'!$L$16"}</definedName>
    <definedName name="んんｎ" localSheetId="2" hidden="1">{"'Sheet1'!$L$16"}</definedName>
    <definedName name="んんｎ" hidden="1">{"'Sheet1'!$L$16"}</definedName>
    <definedName name="ㄱ" localSheetId="11" hidden="1">{#N/A,#N/A,FALSE,"현장 NCR 분석";#N/A,#N/A,FALSE,"현장품질감사";#N/A,#N/A,FALSE,"현장품질감사"}</definedName>
    <definedName name="ㄱ" localSheetId="1" hidden="1">{#N/A,#N/A,FALSE,"현장 NCR 분석";#N/A,#N/A,FALSE,"현장품질감사";#N/A,#N/A,FALSE,"현장품질감사"}</definedName>
    <definedName name="ㄱ" localSheetId="15" hidden="1">{#N/A,#N/A,FALSE,"현장 NCR 분석";#N/A,#N/A,FALSE,"현장품질감사";#N/A,#N/A,FALSE,"현장품질감사"}</definedName>
    <definedName name="ㄱ" localSheetId="2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 hidden="1">{"'용역비'!$A$4:$C$8"}</definedName>
    <definedName name="ㄱㄱㄱ" localSheetId="1" hidden="1">{"'용역비'!$A$4:$C$8"}</definedName>
    <definedName name="ㄱㄱㄱ" localSheetId="15" hidden="1">{"'용역비'!$A$4:$C$8"}</definedName>
    <definedName name="ㄱㄱㄱ" localSheetId="2" hidden="1">{"'용역비'!$A$4:$C$8"}</definedName>
    <definedName name="ㄱㄱㄱ" hidden="1">{"'용역비'!$A$4:$C$8"}</definedName>
    <definedName name="ㄱㄱㄱㄱ" localSheetId="11" hidden="1">{#N/A,#N/A,FALSE,"지침";#N/A,#N/A,FALSE,"환경분석";#N/A,#N/A,FALSE,"Sheet16"}</definedName>
    <definedName name="ㄱㄱㄱㄱ" localSheetId="1" hidden="1">{#N/A,#N/A,FALSE,"지침";#N/A,#N/A,FALSE,"환경분석";#N/A,#N/A,FALSE,"Sheet16"}</definedName>
    <definedName name="ㄱㄱㄱㄱ" localSheetId="15" hidden="1">{#N/A,#N/A,FALSE,"지침";#N/A,#N/A,FALSE,"환경분석";#N/A,#N/A,FALSE,"Sheet16"}</definedName>
    <definedName name="ㄱㄱㄱㄱ" localSheetId="6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ㄱ" localSheetId="11" hidden="1">{"'용역비'!$A$4:$C$8"}</definedName>
    <definedName name="ㄱㄱㄱㄱㄱㄱ" localSheetId="1" hidden="1">{"'용역비'!$A$4:$C$8"}</definedName>
    <definedName name="ㄱㄱㄱㄱㄱㄱ" localSheetId="15" hidden="1">{"'용역비'!$A$4:$C$8"}</definedName>
    <definedName name="ㄱㄱㄱㄱㄱㄱ" localSheetId="2" hidden="1">{"'용역비'!$A$4:$C$8"}</definedName>
    <definedName name="ㄱㄱㄱㄱㄱㄱ" hidden="1">{"'용역비'!$A$4:$C$8"}</definedName>
    <definedName name="ㄱㄷㄱㄷㄱㄱㅎㄺㄷ" localSheetId="11" hidden="1">{"'장비'!$A$3:$M$12"}</definedName>
    <definedName name="ㄱㄷㄱㄷㄱㄱㅎㄺㄷ" localSheetId="1" hidden="1">{"'장비'!$A$3:$M$12"}</definedName>
    <definedName name="ㄱㄷㄱㄷㄱㄱㅎㄺㄷ" localSheetId="15" hidden="1">{"'장비'!$A$3:$M$12"}</definedName>
    <definedName name="ㄱㄷㄱㄷㄱㄱㅎㄺㄷ" localSheetId="2" hidden="1">{"'장비'!$A$3:$M$12"}</definedName>
    <definedName name="ㄱㄷㄱㄷㄱㄱㅎㄺㄷ" hidden="1">{"'장비'!$A$3:$M$12"}</definedName>
    <definedName name="ㄱㅈㅎ" localSheetId="6" hidden="1">#REF!</definedName>
    <definedName name="ㄱㅈㅎ" hidden="1">#REF!</definedName>
    <definedName name="ㄱ홍" localSheetId="11" hidden="1">{#N/A,#N/A,FALSE,"현장 NCR 분석";#N/A,#N/A,FALSE,"현장품질감사";#N/A,#N/A,FALSE,"현장품질감사"}</definedName>
    <definedName name="ㄱ홍" localSheetId="1" hidden="1">{#N/A,#N/A,FALSE,"현장 NCR 분석";#N/A,#N/A,FALSE,"현장품질감사";#N/A,#N/A,FALSE,"현장품질감사"}</definedName>
    <definedName name="ㄱ홍" localSheetId="15" hidden="1">{#N/A,#N/A,FALSE,"현장 NCR 분석";#N/A,#N/A,FALSE,"현장품질감사";#N/A,#N/A,FALSE,"현장품질감사"}</definedName>
    <definedName name="ㄱ홍" localSheetId="2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나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가나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가나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가나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가나" hidden="1">{"'정산내역서'!$A$1:$I$35","'정산서(절.성토부)'!$A$1:$Q$17","'정산서(교량부)'!$A$1:$Q$84","'총괄표'!$A$1:$M$12","'시행현황'!$A$1:$G$12","'표지'!$A$1:$N$27","'정산서(절.성토부)'!$A$3:$Q$7"}</definedName>
    <definedName name="가배수로집계표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가배수로집계표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가배수로집계표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가배수로집계표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가배수로집계표" hidden="1">{"'정산내역서'!$A$1:$I$35","'정산서(절.성토부)'!$A$1:$Q$17","'정산서(교량부)'!$A$1:$Q$84","'총괄표'!$A$1:$M$12","'시행현황'!$A$1:$G$12","'표지'!$A$1:$N$27","'정산서(절.성토부)'!$A$3:$Q$7"}</definedName>
    <definedName name="간접비" localSheetId="11" hidden="1">{#N/A,#N/A,FALSE,"갑지";#N/A,#N/A,FALSE,"개요";#N/A,#N/A,FALSE,"비목별";#N/A,#N/A,FALSE,"건물별";#N/A,#N/A,FALSE,"기구표";#N/A,#N/A,FALSE,"직원투입"}</definedName>
    <definedName name="간접비" localSheetId="1" hidden="1">{#N/A,#N/A,FALSE,"갑지";#N/A,#N/A,FALSE,"개요";#N/A,#N/A,FALSE,"비목별";#N/A,#N/A,FALSE,"건물별";#N/A,#N/A,FALSE,"기구표";#N/A,#N/A,FALSE,"직원투입"}</definedName>
    <definedName name="간접비" localSheetId="15" hidden="1">{#N/A,#N/A,FALSE,"갑지";#N/A,#N/A,FALSE,"개요";#N/A,#N/A,FALSE,"비목별";#N/A,#N/A,FALSE,"건물별";#N/A,#N/A,FALSE,"기구표";#N/A,#N/A,FALSE,"직원투입"}</definedName>
    <definedName name="간접비" localSheetId="6" hidden="1">{#N/A,#N/A,FALSE,"갑지";#N/A,#N/A,FALSE,"개요";#N/A,#N/A,FALSE,"비목별";#N/A,#N/A,FALSE,"건물별";#N/A,#N/A,FALSE,"기구표";#N/A,#N/A,FALSE,"직원투입"}</definedName>
    <definedName name="간접비" localSheetId="2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11" hidden="1">{#N/A,#N/A,FALSE,"갑지";#N/A,#N/A,FALSE,"개요";#N/A,#N/A,FALSE,"비목별";#N/A,#N/A,FALSE,"건물별";#N/A,#N/A,FALSE,"기구표";#N/A,#N/A,FALSE,"직원투입"}</definedName>
    <definedName name="간접비1" localSheetId="1" hidden="1">{#N/A,#N/A,FALSE,"갑지";#N/A,#N/A,FALSE,"개요";#N/A,#N/A,FALSE,"비목별";#N/A,#N/A,FALSE,"건물별";#N/A,#N/A,FALSE,"기구표";#N/A,#N/A,FALSE,"직원투입"}</definedName>
    <definedName name="간접비1" localSheetId="15" hidden="1">{#N/A,#N/A,FALSE,"갑지";#N/A,#N/A,FALSE,"개요";#N/A,#N/A,FALSE,"비목별";#N/A,#N/A,FALSE,"건물별";#N/A,#N/A,FALSE,"기구표";#N/A,#N/A,FALSE,"직원투입"}</definedName>
    <definedName name="간접비1" localSheetId="6" hidden="1">{#N/A,#N/A,FALSE,"갑지";#N/A,#N/A,FALSE,"개요";#N/A,#N/A,FALSE,"비목별";#N/A,#N/A,FALSE,"건물별";#N/A,#N/A,FALSE,"기구표";#N/A,#N/A,FALSE,"직원투입"}</definedName>
    <definedName name="간접비1" localSheetId="2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11" hidden="1">{#N/A,#N/A,FALSE,"지침";#N/A,#N/A,FALSE,"환경분석";#N/A,#N/A,FALSE,"Sheet16"}</definedName>
    <definedName name="감리상주" localSheetId="1" hidden="1">{#N/A,#N/A,FALSE,"지침";#N/A,#N/A,FALSE,"환경분석";#N/A,#N/A,FALSE,"Sheet16"}</definedName>
    <definedName name="감리상주" localSheetId="15" hidden="1">{#N/A,#N/A,FALSE,"지침";#N/A,#N/A,FALSE,"환경분석";#N/A,#N/A,FALSE,"Sheet16"}</definedName>
    <definedName name="감리상주" localSheetId="6" hidden="1">{#N/A,#N/A,FALSE,"지침";#N/A,#N/A,FALSE,"환경분석";#N/A,#N/A,FALSE,"Sheet16"}</definedName>
    <definedName name="감리상주" localSheetId="2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갑지" localSheetId="6" hidden="1">#REF!</definedName>
    <definedName name="갑지" hidden="1">#REF!</definedName>
    <definedName name="갑지1" localSheetId="6" hidden="1">#REF!</definedName>
    <definedName name="갑지1" hidden="1">#REF!</definedName>
    <definedName name="갑지2" localSheetId="11" hidden="1">{#N/A,#N/A,FALSE,"CCTV"}</definedName>
    <definedName name="갑지2" localSheetId="1" hidden="1">{#N/A,#N/A,FALSE,"CCTV"}</definedName>
    <definedName name="갑지2" localSheetId="15" hidden="1">{#N/A,#N/A,FALSE,"CCTV"}</definedName>
    <definedName name="갑지2" localSheetId="2" hidden="1">{#N/A,#N/A,FALSE,"CCTV"}</definedName>
    <definedName name="갑지2" hidden="1">{#N/A,#N/A,FALSE,"CCTV"}</definedName>
    <definedName name="갑지3" localSheetId="11" hidden="1">{#N/A,#N/A,FALSE,"CCTV"}</definedName>
    <definedName name="갑지3" localSheetId="1" hidden="1">{#N/A,#N/A,FALSE,"CCTV"}</definedName>
    <definedName name="갑지3" localSheetId="15" hidden="1">{#N/A,#N/A,FALSE,"CCTV"}</definedName>
    <definedName name="갑지3" localSheetId="2" hidden="1">{#N/A,#N/A,FALSE,"CCTV"}</definedName>
    <definedName name="갑지3" hidden="1">{#N/A,#N/A,FALSE,"CCTV"}</definedName>
    <definedName name="갑지4" localSheetId="11" hidden="1">{#N/A,#N/A,FALSE,"CCTV"}</definedName>
    <definedName name="갑지4" localSheetId="1" hidden="1">{#N/A,#N/A,FALSE,"CCTV"}</definedName>
    <definedName name="갑지4" localSheetId="15" hidden="1">{#N/A,#N/A,FALSE,"CCTV"}</definedName>
    <definedName name="갑지4" localSheetId="2" hidden="1">{#N/A,#N/A,FALSE,"CCTV"}</definedName>
    <definedName name="갑지4" hidden="1">{#N/A,#N/A,FALSE,"CCTV"}</definedName>
    <definedName name="갑지5" localSheetId="11" hidden="1">{#N/A,#N/A,FALSE,"CCTV"}</definedName>
    <definedName name="갑지5" localSheetId="1" hidden="1">{#N/A,#N/A,FALSE,"CCTV"}</definedName>
    <definedName name="갑지5" localSheetId="15" hidden="1">{#N/A,#N/A,FALSE,"CCTV"}</definedName>
    <definedName name="갑지5" localSheetId="2" hidden="1">{#N/A,#N/A,FALSE,"CCTV"}</definedName>
    <definedName name="갑지5" hidden="1">{#N/A,#N/A,FALSE,"CCTV"}</definedName>
    <definedName name="갑지6" localSheetId="11" hidden="1">{#N/A,#N/A,FALSE,"CCTV"}</definedName>
    <definedName name="갑지6" localSheetId="1" hidden="1">{#N/A,#N/A,FALSE,"CCTV"}</definedName>
    <definedName name="갑지6" localSheetId="15" hidden="1">{#N/A,#N/A,FALSE,"CCTV"}</definedName>
    <definedName name="갑지6" localSheetId="2" hidden="1">{#N/A,#N/A,FALSE,"CCTV"}</definedName>
    <definedName name="갑지6" hidden="1">{#N/A,#N/A,FALSE,"CCTV"}</definedName>
    <definedName name="갑지지" localSheetId="6" hidden="1">#REF!</definedName>
    <definedName name="갑지지" hidden="1">#REF!</definedName>
    <definedName name="강봉정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localSheetId="15" hidden="1">#REF!</definedName>
    <definedName name="개요" localSheetId="6" hidden="1">[51]기안!#REF!</definedName>
    <definedName name="개요" hidden="1">[51]기안!#REF!</definedName>
    <definedName name="개요1" localSheetId="15" hidden="1">#REF!</definedName>
    <definedName name="개요1" localSheetId="6" hidden="1">[51]기안!#REF!</definedName>
    <definedName name="개요1" hidden="1">[51]기안!#REF!</definedName>
    <definedName name="개요2" localSheetId="15" hidden="1">#REF!</definedName>
    <definedName name="개요2" localSheetId="6" hidden="1">[52]개산공사비!#REF!</definedName>
    <definedName name="개요2" hidden="1">[52]개산공사비!#REF!</definedName>
    <definedName name="건걱" localSheetId="11" hidden="1">{"'Sheet1'!$A$4:$M$21","'Sheet1'!$J$17:$K$19"}</definedName>
    <definedName name="건걱" localSheetId="1" hidden="1">{"'Sheet1'!$A$4:$M$21","'Sheet1'!$J$17:$K$19"}</definedName>
    <definedName name="건걱" localSheetId="15" hidden="1">{"'Sheet1'!$A$4:$M$21","'Sheet1'!$J$17:$K$19"}</definedName>
    <definedName name="건걱" localSheetId="2" hidden="1">{"'Sheet1'!$A$4:$M$21","'Sheet1'!$J$17:$K$19"}</definedName>
    <definedName name="건걱" hidden="1">{"'Sheet1'!$A$4:$M$21","'Sheet1'!$J$17:$K$19"}</definedName>
    <definedName name="건적" localSheetId="11" hidden="1">{"'Sheet1'!$A$4:$M$21","'Sheet1'!$J$17:$K$19"}</definedName>
    <definedName name="건적" localSheetId="1" hidden="1">{"'Sheet1'!$A$4:$M$21","'Sheet1'!$J$17:$K$19"}</definedName>
    <definedName name="건적" localSheetId="15" hidden="1">{"'Sheet1'!$A$4:$M$21","'Sheet1'!$J$17:$K$19"}</definedName>
    <definedName name="건적" localSheetId="2" hidden="1">{"'Sheet1'!$A$4:$M$21","'Sheet1'!$J$17:$K$19"}</definedName>
    <definedName name="건적" hidden="1">{"'Sheet1'!$A$4:$M$21","'Sheet1'!$J$17:$K$19"}</definedName>
    <definedName name="건축비목집계" localSheetId="11" hidden="1">{#N/A,#N/A,FALSE,"표지"}</definedName>
    <definedName name="건축비목집계" localSheetId="1" hidden="1">{#N/A,#N/A,FALSE,"표지"}</definedName>
    <definedName name="건축비목집계" localSheetId="15" hidden="1">{#N/A,#N/A,FALSE,"표지"}</definedName>
    <definedName name="건축비목집계" localSheetId="6" hidden="1">{#N/A,#N/A,FALSE,"표지"}</definedName>
    <definedName name="건축비목집계" localSheetId="2" hidden="1">{#N/A,#N/A,FALSE,"표지"}</definedName>
    <definedName name="건축비목집계" hidden="1">{#N/A,#N/A,FALSE,"표지"}</definedName>
    <definedName name="건축토공" localSheetId="11" hidden="1">{#N/A,#N/A,FALSE,"기안지";#N/A,#N/A,FALSE,"통신지"}</definedName>
    <definedName name="건축토공" localSheetId="1" hidden="1">{#N/A,#N/A,FALSE,"기안지";#N/A,#N/A,FALSE,"통신지"}</definedName>
    <definedName name="건축토공" localSheetId="15" hidden="1">{#N/A,#N/A,FALSE,"기안지";#N/A,#N/A,FALSE,"통신지"}</definedName>
    <definedName name="건축토공" localSheetId="6" hidden="1">{#N/A,#N/A,FALSE,"기안지";#N/A,#N/A,FALSE,"통신지"}</definedName>
    <definedName name="건축토공" localSheetId="2" hidden="1">{#N/A,#N/A,FALSE,"기안지";#N/A,#N/A,FALSE,"통신지"}</definedName>
    <definedName name="건축토공" hidden="1">{#N/A,#N/A,FALSE,"기안지";#N/A,#N/A,FALSE,"통신지"}</definedName>
    <definedName name="건축팀별" localSheetId="11" hidden="1">{#N/A,#N/A,FALSE,"지침";#N/A,#N/A,FALSE,"환경분석";#N/A,#N/A,FALSE,"Sheet16"}</definedName>
    <definedName name="건축팀별" localSheetId="1" hidden="1">{#N/A,#N/A,FALSE,"지침";#N/A,#N/A,FALSE,"환경분석";#N/A,#N/A,FALSE,"Sheet16"}</definedName>
    <definedName name="건축팀별" localSheetId="15" hidden="1">{#N/A,#N/A,FALSE,"지침";#N/A,#N/A,FALSE,"환경분석";#N/A,#N/A,FALSE,"Sheet16"}</definedName>
    <definedName name="건축팀별" localSheetId="6" hidden="1">{#N/A,#N/A,FALSE,"지침";#N/A,#N/A,FALSE,"환경분석";#N/A,#N/A,FALSE,"Sheet16"}</definedName>
    <definedName name="건축팀별" localSheetId="2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11" hidden="1">{#N/A,#N/A,FALSE,"이정표"}</definedName>
    <definedName name="검ㄴ" localSheetId="1" hidden="1">{#N/A,#N/A,FALSE,"이정표"}</definedName>
    <definedName name="검ㄴ" localSheetId="15" hidden="1">{#N/A,#N/A,FALSE,"이정표"}</definedName>
    <definedName name="검ㄴ" localSheetId="2" hidden="1">{#N/A,#N/A,FALSE,"이정표"}</definedName>
    <definedName name="검ㄴ" hidden="1">{#N/A,#N/A,FALSE,"이정표"}</definedName>
    <definedName name="겨" localSheetId="11" hidden="1">{"'용역비'!$A$4:$C$8"}</definedName>
    <definedName name="겨" localSheetId="1" hidden="1">{"'용역비'!$A$4:$C$8"}</definedName>
    <definedName name="겨" localSheetId="15" hidden="1">{"'용역비'!$A$4:$C$8"}</definedName>
    <definedName name="겨" localSheetId="2" hidden="1">{"'용역비'!$A$4:$C$8"}</definedName>
    <definedName name="겨" hidden="1">{"'용역비'!$A$4:$C$8"}</definedName>
    <definedName name="견적" localSheetId="11" hidden="1">{#N/A,#N/A,FALSE,"CCTV"}</definedName>
    <definedName name="견적" localSheetId="1" hidden="1">{#N/A,#N/A,FALSE,"CCTV"}</definedName>
    <definedName name="견적" localSheetId="15" hidden="1">{#N/A,#N/A,FALSE,"CCTV"}</definedName>
    <definedName name="견적" localSheetId="6" hidden="1">{#N/A,#N/A,FALSE,"CCTV"}</definedName>
    <definedName name="견적" localSheetId="2" hidden="1">{#N/A,#N/A,FALSE,"CCTV"}</definedName>
    <definedName name="견적" hidden="1">{#N/A,#N/A,FALSE,"CCTV"}</definedName>
    <definedName name="견적2" localSheetId="11" hidden="1">{#N/A,#N/A,FALSE,"CCTV"}</definedName>
    <definedName name="견적2" localSheetId="1" hidden="1">{#N/A,#N/A,FALSE,"CCTV"}</definedName>
    <definedName name="견적2" localSheetId="15" hidden="1">{#N/A,#N/A,FALSE,"CCTV"}</definedName>
    <definedName name="견적2" localSheetId="6" hidden="1">{#N/A,#N/A,FALSE,"CCTV"}</definedName>
    <definedName name="견적2" localSheetId="2" hidden="1">{#N/A,#N/A,FALSE,"CCTV"}</definedName>
    <definedName name="견적2" hidden="1">{#N/A,#N/A,FALSE,"CCTV"}</definedName>
    <definedName name="견적SHEET" localSheetId="11" hidden="1">{#N/A,#N/A,FALSE,"CCTV"}</definedName>
    <definedName name="견적SHEET" localSheetId="1" hidden="1">{#N/A,#N/A,FALSE,"CCTV"}</definedName>
    <definedName name="견적SHEET" localSheetId="15" hidden="1">{#N/A,#N/A,FALSE,"CCTV"}</definedName>
    <definedName name="견적SHEET" localSheetId="6" hidden="1">{#N/A,#N/A,FALSE,"CCTV"}</definedName>
    <definedName name="견적SHEET" localSheetId="2" hidden="1">{#N/A,#N/A,FALSE,"CCTV"}</definedName>
    <definedName name="견적SHEET" hidden="1">{#N/A,#N/A,FALSE,"CCTV"}</definedName>
    <definedName name="견적대장" localSheetId="6" hidden="1">#REF!</definedName>
    <definedName name="견적대장" hidden="1">#REF!</definedName>
    <definedName name="견적서" localSheetId="11" hidden="1">{#N/A,#N/A,FALSE,"구조2"}</definedName>
    <definedName name="견적서" localSheetId="1" hidden="1">{#N/A,#N/A,FALSE,"구조2"}</definedName>
    <definedName name="견적서" localSheetId="15" hidden="1">{#N/A,#N/A,FALSE,"구조2"}</definedName>
    <definedName name="견적서" localSheetId="6" hidden="1">{#N/A,#N/A,FALSE,"구조2"}</definedName>
    <definedName name="견적서" localSheetId="2" hidden="1">{#N/A,#N/A,FALSE,"구조2"}</definedName>
    <definedName name="견적서" hidden="1">{#N/A,#N/A,FALSE,"구조2"}</definedName>
    <definedName name="경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겨" localSheetId="11" hidden="1">{"'용역비'!$A$4:$C$8"}</definedName>
    <definedName name="경겨" localSheetId="1" hidden="1">{"'용역비'!$A$4:$C$8"}</definedName>
    <definedName name="경겨" localSheetId="15" hidden="1">{"'용역비'!$A$4:$C$8"}</definedName>
    <definedName name="경겨" localSheetId="2" hidden="1">{"'용역비'!$A$4:$C$8"}</definedName>
    <definedName name="경겨" hidden="1">{"'용역비'!$A$4:$C$8"}</definedName>
    <definedName name="경비집계" localSheetId="11" hidden="1">{"'용역비'!$A$4:$C$8"}</definedName>
    <definedName name="경비집계" localSheetId="1" hidden="1">{"'용역비'!$A$4:$C$8"}</definedName>
    <definedName name="경비집계" localSheetId="15" hidden="1">{"'용역비'!$A$4:$C$8"}</definedName>
    <definedName name="경비집계" localSheetId="2" hidden="1">{"'용역비'!$A$4:$C$8"}</definedName>
    <definedName name="경비집계" hidden="1">{"'용역비'!$A$4:$C$8"}</definedName>
    <definedName name="경수" localSheetId="11" hidden="1">{#N/A,#N/A,FALSE,"도급대비시행율";#N/A,#N/A,FALSE,"결의서";#N/A,#N/A,FALSE,"내역서";#N/A,#N/A,FALSE,"도급예상"}</definedName>
    <definedName name="경수" localSheetId="1" hidden="1">{#N/A,#N/A,FALSE,"도급대비시행율";#N/A,#N/A,FALSE,"결의서";#N/A,#N/A,FALSE,"내역서";#N/A,#N/A,FALSE,"도급예상"}</definedName>
    <definedName name="경수" localSheetId="15" hidden="1">{#N/A,#N/A,FALSE,"도급대비시행율";#N/A,#N/A,FALSE,"결의서";#N/A,#N/A,FALSE,"내역서";#N/A,#N/A,FALSE,"도급예상"}</definedName>
    <definedName name="경수" localSheetId="2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11" hidden="1">{#N/A,#N/A,FALSE,"지침";#N/A,#N/A,FALSE,"환경분석";#N/A,#N/A,FALSE,"Sheet16"}</definedName>
    <definedName name="계수" localSheetId="1" hidden="1">{#N/A,#N/A,FALSE,"지침";#N/A,#N/A,FALSE,"환경분석";#N/A,#N/A,FALSE,"Sheet16"}</definedName>
    <definedName name="계수" localSheetId="15" hidden="1">{#N/A,#N/A,FALSE,"지침";#N/A,#N/A,FALSE,"환경분석";#N/A,#N/A,FALSE,"Sheet16"}</definedName>
    <definedName name="계수" localSheetId="6" hidden="1">{#N/A,#N/A,FALSE,"지침";#N/A,#N/A,FALSE,"환경분석";#N/A,#N/A,FALSE,"Sheet16"}</definedName>
    <definedName name="계수" localSheetId="2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자료" localSheetId="11" hidden="1">{#N/A,#N/A,FALSE,"지침";#N/A,#N/A,FALSE,"환경분석";#N/A,#N/A,FALSE,"Sheet16"}</definedName>
    <definedName name="계수자료" localSheetId="1" hidden="1">{#N/A,#N/A,FALSE,"지침";#N/A,#N/A,FALSE,"환경분석";#N/A,#N/A,FALSE,"Sheet16"}</definedName>
    <definedName name="계수자료" localSheetId="15" hidden="1">{#N/A,#N/A,FALSE,"지침";#N/A,#N/A,FALSE,"환경분석";#N/A,#N/A,FALSE,"Sheet16"}</definedName>
    <definedName name="계수자료" localSheetId="6" hidden="1">{#N/A,#N/A,FALSE,"지침";#N/A,#N/A,FALSE,"환경분석";#N/A,#N/A,FALSE,"Sheet16"}</definedName>
    <definedName name="계수자료" localSheetId="2" hidden="1">{#N/A,#N/A,FALSE,"지침";#N/A,#N/A,FALSE,"환경분석";#N/A,#N/A,FALSE,"Sheet16"}</definedName>
    <definedName name="계수자료" hidden="1">{#N/A,#N/A,FALSE,"지침";#N/A,#N/A,FALSE,"환경분석";#N/A,#N/A,FALSE,"Sheet16"}</definedName>
    <definedName name="계전2" localSheetId="6" hidden="1">#REF!</definedName>
    <definedName name="계전2" hidden="1">#REF!</definedName>
    <definedName name="계측기기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11" hidden="1">{#N/A,#N/A,FALSE,"현장 NCR 분석";#N/A,#N/A,FALSE,"현장품질감사";#N/A,#N/A,FALSE,"현장품질감사"}</definedName>
    <definedName name="고" localSheetId="1" hidden="1">{#N/A,#N/A,FALSE,"현장 NCR 분석";#N/A,#N/A,FALSE,"현장품질감사";#N/A,#N/A,FALSE,"현장품질감사"}</definedName>
    <definedName name="고" localSheetId="15" hidden="1">{#N/A,#N/A,FALSE,"현장 NCR 분석";#N/A,#N/A,FALSE,"현장품질감사";#N/A,#N/A,FALSE,"현장품질감사"}</definedName>
    <definedName name="고" localSheetId="2" hidden="1">{#N/A,#N/A,FALSE,"현장 NCR 분석";#N/A,#N/A,FALSE,"현장품질감사";#N/A,#N/A,FALSE,"현장품질감사"}</definedName>
    <definedName name="고" hidden="1">{#N/A,#N/A,FALSE,"현장 NCR 분석";#N/A,#N/A,FALSE,"현장품질감사";#N/A,#N/A,FALSE,"현장품질감사"}</definedName>
    <definedName name="곡동" localSheetId="11" hidden="1">{"'Firr(선)'!$AS$1:$AY$62","'Firr(사)'!$AS$1:$AY$62","'Firr(회)'!$AS$1:$AY$62","'Firr(선)'!$L$1:$V$62","'Firr(사)'!$L$1:$V$62","'Firr(회)'!$L$1:$V$62"}</definedName>
    <definedName name="곡동" localSheetId="1" hidden="1">{"'Firr(선)'!$AS$1:$AY$62","'Firr(사)'!$AS$1:$AY$62","'Firr(회)'!$AS$1:$AY$62","'Firr(선)'!$L$1:$V$62","'Firr(사)'!$L$1:$V$62","'Firr(회)'!$L$1:$V$62"}</definedName>
    <definedName name="곡동" localSheetId="15" hidden="1">{"'Firr(선)'!$AS$1:$AY$62","'Firr(사)'!$AS$1:$AY$62","'Firr(회)'!$AS$1:$AY$62","'Firr(선)'!$L$1:$V$62","'Firr(사)'!$L$1:$V$62","'Firr(회)'!$L$1:$V$62"}</definedName>
    <definedName name="곡동" localSheetId="2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곤ㅇ" localSheetId="11" hidden="1">{#N/A,#N/A,FALSE,"전력간선"}</definedName>
    <definedName name="곤ㅇ" localSheetId="1" hidden="1">{#N/A,#N/A,FALSE,"전력간선"}</definedName>
    <definedName name="곤ㅇ" localSheetId="15" hidden="1">{#N/A,#N/A,FALSE,"전력간선"}</definedName>
    <definedName name="곤ㅇ" localSheetId="2" hidden="1">{#N/A,#N/A,FALSE,"전력간선"}</definedName>
    <definedName name="곤ㅇ" hidden="1">{#N/A,#N/A,FALSE,"전력간선"}</definedName>
    <definedName name="골" localSheetId="6" hidden="1">#REF!</definedName>
    <definedName name="골" hidden="1">#REF!</definedName>
    <definedName name="곰" localSheetId="11" hidden="1">{#N/A,#N/A,FALSE,"구조1"}</definedName>
    <definedName name="곰" localSheetId="1" hidden="1">{#N/A,#N/A,FALSE,"구조1"}</definedName>
    <definedName name="곰" localSheetId="15" hidden="1">{#N/A,#N/A,FALSE,"구조1"}</definedName>
    <definedName name="곰" localSheetId="2" hidden="1">{#N/A,#N/A,FALSE,"구조1"}</definedName>
    <definedName name="곰" hidden="1">{#N/A,#N/A,FALSE,"구조1"}</definedName>
    <definedName name="공공도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5" hidden="1">#REF!</definedName>
    <definedName name="공기1" localSheetId="6" hidden="1">[53]설계내역서!#REF!</definedName>
    <definedName name="공기1" hidden="1">[53]설계내역서!#REF!</definedName>
    <definedName name="공동구토공" localSheetId="11" hidden="1">{#N/A,#N/A,FALSE,"기안지";#N/A,#N/A,FALSE,"통신지"}</definedName>
    <definedName name="공동구토공" localSheetId="1" hidden="1">{#N/A,#N/A,FALSE,"기안지";#N/A,#N/A,FALSE,"통신지"}</definedName>
    <definedName name="공동구토공" localSheetId="15" hidden="1">{#N/A,#N/A,FALSE,"기안지";#N/A,#N/A,FALSE,"통신지"}</definedName>
    <definedName name="공동구토공" localSheetId="6" hidden="1">{#N/A,#N/A,FALSE,"기안지";#N/A,#N/A,FALSE,"통신지"}</definedName>
    <definedName name="공동구토공" localSheetId="2" hidden="1">{#N/A,#N/A,FALSE,"기안지";#N/A,#N/A,FALSE,"통신지"}</definedName>
    <definedName name="공동구토공" hidden="1">{#N/A,#N/A,FALSE,"기안지";#N/A,#N/A,FALSE,"통신지"}</definedName>
    <definedName name="공종별집계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localSheetId="6" hidden="1">#REF!</definedName>
    <definedName name="공통가설" hidden="1">#REF!</definedName>
    <definedName name="곽동준" localSheetId="11" hidden="1">{"'Firr(선)'!$AS$1:$AY$62","'Firr(사)'!$AS$1:$AY$62","'Firr(회)'!$AS$1:$AY$62","'Firr(선)'!$L$1:$V$62","'Firr(사)'!$L$1:$V$62","'Firr(회)'!$L$1:$V$62"}</definedName>
    <definedName name="곽동준" localSheetId="1" hidden="1">{"'Firr(선)'!$AS$1:$AY$62","'Firr(사)'!$AS$1:$AY$62","'Firr(회)'!$AS$1:$AY$62","'Firr(선)'!$L$1:$V$62","'Firr(사)'!$L$1:$V$62","'Firr(회)'!$L$1:$V$62"}</definedName>
    <definedName name="곽동준" localSheetId="15" hidden="1">{"'Firr(선)'!$AS$1:$AY$62","'Firr(사)'!$AS$1:$AY$62","'Firr(회)'!$AS$1:$AY$62","'Firr(선)'!$L$1:$V$62","'Firr(사)'!$L$1:$V$62","'Firr(회)'!$L$1:$V$62"}</definedName>
    <definedName name="곽동준" localSheetId="2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중" localSheetId="11" hidden="1">{"'Firr(선)'!$AS$1:$AY$62","'Firr(사)'!$AS$1:$AY$62","'Firr(회)'!$AS$1:$AY$62","'Firr(선)'!$L$1:$V$62","'Firr(사)'!$L$1:$V$62","'Firr(회)'!$L$1:$V$62"}</definedName>
    <definedName name="곽동중" localSheetId="1" hidden="1">{"'Firr(선)'!$AS$1:$AY$62","'Firr(사)'!$AS$1:$AY$62","'Firr(회)'!$AS$1:$AY$62","'Firr(선)'!$L$1:$V$62","'Firr(사)'!$L$1:$V$62","'Firr(회)'!$L$1:$V$62"}</definedName>
    <definedName name="곽동중" localSheetId="15" hidden="1">{"'Firr(선)'!$AS$1:$AY$62","'Firr(사)'!$AS$1:$AY$62","'Firr(회)'!$AS$1:$AY$62","'Firr(선)'!$L$1:$V$62","'Firr(사)'!$L$1:$V$62","'Firr(회)'!$L$1:$V$62"}</definedName>
    <definedName name="곽동중" localSheetId="2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비2" localSheetId="11" hidden="1">{#N/A,#N/A,FALSE,"갑지";#N/A,#N/A,FALSE,"개요";#N/A,#N/A,FALSE,"비목별";#N/A,#N/A,FALSE,"건물별";#N/A,#N/A,FALSE,"기구표";#N/A,#N/A,FALSE,"직원투입"}</definedName>
    <definedName name="관리비2" localSheetId="1" hidden="1">{#N/A,#N/A,FALSE,"갑지";#N/A,#N/A,FALSE,"개요";#N/A,#N/A,FALSE,"비목별";#N/A,#N/A,FALSE,"건물별";#N/A,#N/A,FALSE,"기구표";#N/A,#N/A,FALSE,"직원투입"}</definedName>
    <definedName name="관리비2" localSheetId="15" hidden="1">{#N/A,#N/A,FALSE,"갑지";#N/A,#N/A,FALSE,"개요";#N/A,#N/A,FALSE,"비목별";#N/A,#N/A,FALSE,"건물별";#N/A,#N/A,FALSE,"기구표";#N/A,#N/A,FALSE,"직원투입"}</definedName>
    <definedName name="관리비2" localSheetId="6" hidden="1">{#N/A,#N/A,FALSE,"갑지";#N/A,#N/A,FALSE,"개요";#N/A,#N/A,FALSE,"비목별";#N/A,#N/A,FALSE,"건물별";#N/A,#N/A,FALSE,"기구표";#N/A,#N/A,FALSE,"직원투입"}</definedName>
    <definedName name="관리비2" localSheetId="2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구" localSheetId="1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1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localSheetId="6" hidden="1">#REF!</definedName>
    <definedName name="구산갑지" hidden="1">#REF!</definedName>
    <definedName name="구자관" localSheetId="11" hidden="1">{#N/A,#N/A,FALSE,"신청통보";#N/A,#N/A,FALSE,"기성확인서";#N/A,#N/A,FALSE,"기성내역서"}</definedName>
    <definedName name="구자관" localSheetId="1" hidden="1">{#N/A,#N/A,FALSE,"신청통보";#N/A,#N/A,FALSE,"기성확인서";#N/A,#N/A,FALSE,"기성내역서"}</definedName>
    <definedName name="구자관" localSheetId="15" hidden="1">{#N/A,#N/A,FALSE,"신청통보";#N/A,#N/A,FALSE,"기성확인서";#N/A,#N/A,FALSE,"기성내역서"}</definedName>
    <definedName name="구자관" localSheetId="2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구조물공" localSheetId="11" hidden="1">{#N/A,#N/A,FALSE,"이정표"}</definedName>
    <definedName name="구조물공" localSheetId="1" hidden="1">{#N/A,#N/A,FALSE,"이정표"}</definedName>
    <definedName name="구조물공" localSheetId="15" hidden="1">{#N/A,#N/A,FALSE,"이정표"}</definedName>
    <definedName name="구조물공" localSheetId="2" hidden="1">{#N/A,#N/A,FALSE,"이정표"}</definedName>
    <definedName name="구조물공" hidden="1">{#N/A,#N/A,FALSE,"이정표"}</definedName>
    <definedName name="균" localSheetId="11" hidden="1">{#N/A,#N/A,FALSE,"현장 NCR 분석";#N/A,#N/A,FALSE,"현장품질감사";#N/A,#N/A,FALSE,"현장품질감사"}</definedName>
    <definedName name="균" localSheetId="1" hidden="1">{#N/A,#N/A,FALSE,"현장 NCR 분석";#N/A,#N/A,FALSE,"현장품질감사";#N/A,#N/A,FALSE,"현장품질감사"}</definedName>
    <definedName name="균" localSheetId="15" hidden="1">{#N/A,#N/A,FALSE,"현장 NCR 분석";#N/A,#N/A,FALSE,"현장품질감사";#N/A,#N/A,FALSE,"현장품질감사"}</definedName>
    <definedName name="균" localSheetId="2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1" hidden="1">{#N/A,#N/A,FALSE,"현장 NCR 분석";#N/A,#N/A,FALSE,"현장품질감사";#N/A,#N/A,FALSE,"현장품질감사"}</definedName>
    <definedName name="귱" localSheetId="15" hidden="1">{#N/A,#N/A,FALSE,"현장 NCR 분석";#N/A,#N/A,FALSE,"현장품질감사";#N/A,#N/A,FALSE,"현장품질감사"}</definedName>
    <definedName name="귱" localSheetId="2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" localSheetId="11" hidden="1">{"'중기작업1'!$A$1:$V$18"}</definedName>
    <definedName name="금회" localSheetId="1" hidden="1">{"'중기작업1'!$A$1:$V$18"}</definedName>
    <definedName name="금회" localSheetId="15" hidden="1">{"'중기작업1'!$A$1:$V$18"}</definedName>
    <definedName name="금회" localSheetId="2" hidden="1">{"'중기작업1'!$A$1:$V$18"}</definedName>
    <definedName name="금회" hidden="1">{"'중기작업1'!$A$1:$V$18"}</definedName>
    <definedName name="기계하도" hidden="1">255</definedName>
    <definedName name="기성투입" localSheetId="11" hidden="1">{#N/A,#N/A,FALSE,"지침";#N/A,#N/A,FALSE,"환경분석";#N/A,#N/A,FALSE,"Sheet16"}</definedName>
    <definedName name="기성투입" localSheetId="1" hidden="1">{#N/A,#N/A,FALSE,"지침";#N/A,#N/A,FALSE,"환경분석";#N/A,#N/A,FALSE,"Sheet16"}</definedName>
    <definedName name="기성투입" localSheetId="15" hidden="1">{#N/A,#N/A,FALSE,"지침";#N/A,#N/A,FALSE,"환경분석";#N/A,#N/A,FALSE,"Sheet16"}</definedName>
    <definedName name="기성투입" localSheetId="6" hidden="1">{#N/A,#N/A,FALSE,"지침";#N/A,#N/A,FALSE,"환경분석";#N/A,#N/A,FALSE,"Sheet16"}</definedName>
    <definedName name="기성투입" localSheetId="2" hidden="1">{#N/A,#N/A,FALSE,"지침";#N/A,#N/A,FALSE,"환경분석";#N/A,#N/A,FALSE,"Sheet16"}</definedName>
    <definedName name="기성투입" hidden="1">{#N/A,#N/A,FALSE,"지침";#N/A,#N/A,FALSE,"환경분석";#N/A,#N/A,FALSE,"Sheet16"}</definedName>
    <definedName name="기술사명단" localSheetId="11" hidden="1">{"'자격급추가지급자'!$A$1:$M$13"}</definedName>
    <definedName name="기술사명단" localSheetId="1" hidden="1">{"'자격급추가지급자'!$A$1:$M$13"}</definedName>
    <definedName name="기술사명단" localSheetId="15" hidden="1">{"'자격급추가지급자'!$A$1:$M$13"}</definedName>
    <definedName name="기술사명단" localSheetId="2" hidden="1">{"'자격급추가지급자'!$A$1:$M$13"}</definedName>
    <definedName name="기술사명단" hidden="1">{"'자격급추가지급자'!$A$1:$M$13"}</definedName>
    <definedName name="길화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11" hidden="1">{#N/A,#N/A,FALSE,"도급대비시행율";#N/A,#N/A,FALSE,"결의서";#N/A,#N/A,FALSE,"내역서";#N/A,#N/A,FALSE,"도급예상"}</definedName>
    <definedName name="길화건" localSheetId="1" hidden="1">{#N/A,#N/A,FALSE,"도급대비시행율";#N/A,#N/A,FALSE,"결의서";#N/A,#N/A,FALSE,"내역서";#N/A,#N/A,FALSE,"도급예상"}</definedName>
    <definedName name="길화건" localSheetId="15" hidden="1">{#N/A,#N/A,FALSE,"도급대비시행율";#N/A,#N/A,FALSE,"결의서";#N/A,#N/A,FALSE,"내역서";#N/A,#N/A,FALSE,"도급예상"}</definedName>
    <definedName name="길화건" localSheetId="2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1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1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1" localSheetId="11" hidden="1">{"'Firr(선)'!$AS$1:$AY$62","'Firr(사)'!$AS$1:$AY$62","'Firr(회)'!$AS$1:$AY$62","'Firr(선)'!$L$1:$V$62","'Firr(사)'!$L$1:$V$62","'Firr(회)'!$L$1:$V$62"}</definedName>
    <definedName name="김1" localSheetId="1" hidden="1">{"'Firr(선)'!$AS$1:$AY$62","'Firr(사)'!$AS$1:$AY$62","'Firr(회)'!$AS$1:$AY$62","'Firr(선)'!$L$1:$V$62","'Firr(사)'!$L$1:$V$62","'Firr(회)'!$L$1:$V$62"}</definedName>
    <definedName name="김1" localSheetId="15" hidden="1">{"'Firr(선)'!$AS$1:$AY$62","'Firr(사)'!$AS$1:$AY$62","'Firr(회)'!$AS$1:$AY$62","'Firr(선)'!$L$1:$V$62","'Firr(사)'!$L$1:$V$62","'Firr(회)'!$L$1:$V$62"}</definedName>
    <definedName name="김1" localSheetId="2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2" localSheetId="11" hidden="1">{"'Firr(선)'!$AS$1:$AY$62","'Firr(사)'!$AS$1:$AY$62","'Firr(회)'!$AS$1:$AY$62","'Firr(선)'!$L$1:$V$62","'Firr(사)'!$L$1:$V$62","'Firr(회)'!$L$1:$V$62"}</definedName>
    <definedName name="김2" localSheetId="1" hidden="1">{"'Firr(선)'!$AS$1:$AY$62","'Firr(사)'!$AS$1:$AY$62","'Firr(회)'!$AS$1:$AY$62","'Firr(선)'!$L$1:$V$62","'Firr(사)'!$L$1:$V$62","'Firr(회)'!$L$1:$V$62"}</definedName>
    <definedName name="김2" localSheetId="15" hidden="1">{"'Firr(선)'!$AS$1:$AY$62","'Firr(사)'!$AS$1:$AY$62","'Firr(회)'!$AS$1:$AY$62","'Firr(선)'!$L$1:$V$62","'Firr(사)'!$L$1:$V$62","'Firr(회)'!$L$1:$V$62"}</definedName>
    <definedName name="김2" localSheetId="2" hidden="1">{"'Firr(선)'!$AS$1:$AY$62","'Firr(사)'!$AS$1:$AY$62","'Firr(회)'!$AS$1:$AY$62","'Firr(선)'!$L$1:$V$62","'Firr(사)'!$L$1:$V$62","'Firr(회)'!$L$1:$V$62"}</definedName>
    <definedName name="김2" hidden="1">{"'Firr(선)'!$AS$1:$AY$62","'Firr(사)'!$AS$1:$AY$62","'Firr(회)'!$AS$1:$AY$62","'Firr(선)'!$L$1:$V$62","'Firr(사)'!$L$1:$V$62","'Firr(회)'!$L$1:$V$62"}</definedName>
    <definedName name="김동" localSheetId="11" hidden="1">{"'Firr(선)'!$AS$1:$AY$62","'Firr(사)'!$AS$1:$AY$62","'Firr(회)'!$AS$1:$AY$62","'Firr(선)'!$L$1:$V$62","'Firr(사)'!$L$1:$V$62","'Firr(회)'!$L$1:$V$62"}</definedName>
    <definedName name="김동" localSheetId="1" hidden="1">{"'Firr(선)'!$AS$1:$AY$62","'Firr(사)'!$AS$1:$AY$62","'Firr(회)'!$AS$1:$AY$62","'Firr(선)'!$L$1:$V$62","'Firr(사)'!$L$1:$V$62","'Firr(회)'!$L$1:$V$62"}</definedName>
    <definedName name="김동" localSheetId="15" hidden="1">{"'Firr(선)'!$AS$1:$AY$62","'Firr(사)'!$AS$1:$AY$62","'Firr(회)'!$AS$1:$AY$62","'Firr(선)'!$L$1:$V$62","'Firr(사)'!$L$1:$V$62","'Firr(회)'!$L$1:$V$62"}</definedName>
    <definedName name="김동" localSheetId="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localSheetId="11" hidden="1">{"'Firr(선)'!$AS$1:$AY$62","'Firr(사)'!$AS$1:$AY$62","'Firr(회)'!$AS$1:$AY$62","'Firr(선)'!$L$1:$V$62","'Firr(사)'!$L$1:$V$62","'Firr(회)'!$L$1:$V$62"}</definedName>
    <definedName name="김동준" localSheetId="1" hidden="1">{"'Firr(선)'!$AS$1:$AY$62","'Firr(사)'!$AS$1:$AY$62","'Firr(회)'!$AS$1:$AY$62","'Firr(선)'!$L$1:$V$62","'Firr(사)'!$L$1:$V$62","'Firr(회)'!$L$1:$V$62"}</definedName>
    <definedName name="김동준" localSheetId="15" hidden="1">{"'Firr(선)'!$AS$1:$AY$62","'Firr(사)'!$AS$1:$AY$62","'Firr(회)'!$AS$1:$AY$62","'Firr(선)'!$L$1:$V$62","'Firr(사)'!$L$1:$V$62","'Firr(회)'!$L$1:$V$62"}</definedName>
    <definedName name="김동준" localSheetId="2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ㄳㄳㄳㄳ" localSheetId="11" hidden="1">{"'용역비'!$A$4:$C$8"}</definedName>
    <definedName name="ㄳㄳㄳㄳ" localSheetId="1" hidden="1">{"'용역비'!$A$4:$C$8"}</definedName>
    <definedName name="ㄳㄳㄳㄳ" localSheetId="15" hidden="1">{"'용역비'!$A$4:$C$8"}</definedName>
    <definedName name="ㄳㄳㄳㄳ" localSheetId="2" hidden="1">{"'용역비'!$A$4:$C$8"}</definedName>
    <definedName name="ㄳㄳㄳㄳ" hidden="1">{"'용역비'!$A$4:$C$8"}</definedName>
    <definedName name="ㄴ" localSheetId="11" hidden="1">{"'장비'!$A$3:$M$12"}</definedName>
    <definedName name="ㄴ" localSheetId="1" hidden="1">{"'장비'!$A$3:$M$12"}</definedName>
    <definedName name="ㄴ" localSheetId="15" hidden="1">{"'장비'!$A$3:$M$12"}</definedName>
    <definedName name="ㄴ" localSheetId="2" hidden="1">{"'장비'!$A$3:$M$12"}</definedName>
    <definedName name="ㄴ" hidden="1">{"'장비'!$A$3:$M$12"}</definedName>
    <definedName name="ㄴㄱㄹ" localSheetId="6" hidden="1">#REF!</definedName>
    <definedName name="ㄴㄱㄹ" hidden="1">#REF!</definedName>
    <definedName name="ㄴㄴ" localSheetId="11" hidden="1">{"'별표'!$N$220"}</definedName>
    <definedName name="ㄴㄴ" localSheetId="1" hidden="1">{"'별표'!$N$220"}</definedName>
    <definedName name="ㄴㄴ" localSheetId="15" hidden="1">{"'별표'!$N$220"}</definedName>
    <definedName name="ㄴㄴ" localSheetId="2" hidden="1">{"'별표'!$N$220"}</definedName>
    <definedName name="ㄴㄴ" hidden="1">{"'별표'!$N$220"}</definedName>
    <definedName name="ㄴㄴㄴ" localSheetId="6" hidden="1">#REF!</definedName>
    <definedName name="ㄴㄴㄴ" hidden="1">#REF!</definedName>
    <definedName name="ㄴㄴㄴㄴㄴ" localSheetId="11" hidden="1">{"'별표'!$N$220"}</definedName>
    <definedName name="ㄴㄴㄴㄴㄴ" localSheetId="1" hidden="1">{"'별표'!$N$220"}</definedName>
    <definedName name="ㄴㄴㄴㄴㄴ" localSheetId="15" hidden="1">{"'별표'!$N$220"}</definedName>
    <definedName name="ㄴㄴㄴㄴㄴ" localSheetId="2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1" hidden="1">{#N/A,#N/A,FALSE,"현장 NCR 분석";#N/A,#N/A,FALSE,"현장품질감사";#N/A,#N/A,FALSE,"현장품질감사"}</definedName>
    <definedName name="ㄴㄺㄷ" localSheetId="15" hidden="1">{#N/A,#N/A,FALSE,"현장 NCR 분석";#N/A,#N/A,FALSE,"현장품질감사";#N/A,#N/A,FALSE,"현장품질감사"}</definedName>
    <definedName name="ㄴㄺㄷ" localSheetId="2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" localSheetId="6" hidden="1">#REF!</definedName>
    <definedName name="ㄴㅁ" hidden="1">#REF!</definedName>
    <definedName name="ㄴㅇ" localSheetId="11" hidden="1">{#N/A,#N/A,FALSE,"견적조건";#N/A,#N/A,FALSE,"산출근거"}</definedName>
    <definedName name="ㄴㅇ" localSheetId="1" hidden="1">{#N/A,#N/A,FALSE,"견적조건";#N/A,#N/A,FALSE,"산출근거"}</definedName>
    <definedName name="ㄴㅇ" localSheetId="15" hidden="1">{#N/A,#N/A,FALSE,"견적조건";#N/A,#N/A,FALSE,"산출근거"}</definedName>
    <definedName name="ㄴㅇ" localSheetId="2" hidden="1">{#N/A,#N/A,FALSE,"견적조건";#N/A,#N/A,FALSE,"산출근거"}</definedName>
    <definedName name="ㄴㅇ" hidden="1">{#N/A,#N/A,FALSE,"견적조건";#N/A,#N/A,FALSE,"산출근거"}</definedName>
    <definedName name="ㄴㅇㄹ" localSheetId="11" hidden="1">{#N/A,#N/A,FALSE,"전력간선"}</definedName>
    <definedName name="ㄴㅇㄹ" localSheetId="1" hidden="1">{#N/A,#N/A,FALSE,"전력간선"}</definedName>
    <definedName name="ㄴㅇㄹ" localSheetId="15" hidden="1">{#N/A,#N/A,FALSE,"전력간선"}</definedName>
    <definedName name="ㄴㅇㄹ" localSheetId="2" hidden="1">{#N/A,#N/A,FALSE,"전력간선"}</definedName>
    <definedName name="ㄴㅇㄹ" hidden="1">{#N/A,#N/A,FALSE,"전력간선"}</definedName>
    <definedName name="ㄴㅇㄻㄴㅇㄹ" localSheetId="11" hidden="1">{"'용역비'!$A$4:$C$8"}</definedName>
    <definedName name="ㄴㅇㄻㄴㅇㄹ" localSheetId="1" hidden="1">{"'용역비'!$A$4:$C$8"}</definedName>
    <definedName name="ㄴㅇㄻㄴㅇㄹ" localSheetId="15" hidden="1">{"'용역비'!$A$4:$C$8"}</definedName>
    <definedName name="ㄴㅇㄻㄴㅇㄹ" localSheetId="2" hidden="1">{"'용역비'!$A$4:$C$8"}</definedName>
    <definedName name="ㄴㅇㄻㄴㅇㄹ" hidden="1">{"'용역비'!$A$4:$C$8"}</definedName>
    <definedName name="ㄴㅇㅎ" localSheetId="11" hidden="1">{#N/A,#N/A,FALSE,"현장 NCR 분석";#N/A,#N/A,FALSE,"현장품질감사";#N/A,#N/A,FALSE,"현장품질감사"}</definedName>
    <definedName name="ㄴㅇㅎ" localSheetId="1" hidden="1">{#N/A,#N/A,FALSE,"현장 NCR 분석";#N/A,#N/A,FALSE,"현장품질감사";#N/A,#N/A,FALSE,"현장품질감사"}</definedName>
    <definedName name="ㄴㅇㅎ" localSheetId="15" hidden="1">{#N/A,#N/A,FALSE,"현장 NCR 분석";#N/A,#N/A,FALSE,"현장품질감사";#N/A,#N/A,FALSE,"현장품질감사"}</definedName>
    <definedName name="ㄴㅇㅎ" localSheetId="2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나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15" hidden="1">#REF!</definedName>
    <definedName name="남남" localSheetId="6" hidden="1">[43]Sheet1!#REF!</definedName>
    <definedName name="남남" hidden="1">[43]Sheet1!#REF!</definedName>
    <definedName name="남윤" localSheetId="11" hidden="1">{"'용역비'!$A$4:$C$8"}</definedName>
    <definedName name="남윤" localSheetId="1" hidden="1">{"'용역비'!$A$4:$C$8"}</definedName>
    <definedName name="남윤" localSheetId="15" hidden="1">{"'용역비'!$A$4:$C$8"}</definedName>
    <definedName name="남윤" localSheetId="2" hidden="1">{"'용역비'!$A$4:$C$8"}</definedName>
    <definedName name="남윤" hidden="1">{"'용역비'!$A$4:$C$8"}</definedName>
    <definedName name="내역" localSheetId="11" hidden="1">{#N/A,#N/A,FALSE,"CCTV"}</definedName>
    <definedName name="내역" localSheetId="1" hidden="1">{#N/A,#N/A,FALSE,"CCTV"}</definedName>
    <definedName name="내역" localSheetId="15" hidden="1">{#N/A,#N/A,FALSE,"CCTV"}</definedName>
    <definedName name="내역" localSheetId="6" hidden="1">{#N/A,#N/A,FALSE,"CCTV"}</definedName>
    <definedName name="내역" localSheetId="2" hidden="1">{#N/A,#N/A,FALSE,"CCTV"}</definedName>
    <definedName name="내역" hidden="1">{#N/A,#N/A,FALSE,"CCTV"}</definedName>
    <definedName name="내역산출근거" localSheetId="11" hidden="1">{#N/A,#N/A,TRUE,"1";#N/A,#N/A,TRUE,"2";#N/A,#N/A,TRUE,"3";#N/A,#N/A,TRUE,"4";#N/A,#N/A,TRUE,"5";#N/A,#N/A,TRUE,"6";#N/A,#N/A,TRUE,"7"}</definedName>
    <definedName name="내역산출근거" localSheetId="1" hidden="1">{#N/A,#N/A,TRUE,"1";#N/A,#N/A,TRUE,"2";#N/A,#N/A,TRUE,"3";#N/A,#N/A,TRUE,"4";#N/A,#N/A,TRUE,"5";#N/A,#N/A,TRUE,"6";#N/A,#N/A,TRUE,"7"}</definedName>
    <definedName name="내역산출근거" localSheetId="15" hidden="1">{#N/A,#N/A,TRUE,"1";#N/A,#N/A,TRUE,"2";#N/A,#N/A,TRUE,"3";#N/A,#N/A,TRUE,"4";#N/A,#N/A,TRUE,"5";#N/A,#N/A,TRUE,"6";#N/A,#N/A,TRUE,"7"}</definedName>
    <definedName name="내역산출근거" localSheetId="6" hidden="1">{#N/A,#N/A,TRUE,"1";#N/A,#N/A,TRUE,"2";#N/A,#N/A,TRUE,"3";#N/A,#N/A,TRUE,"4";#N/A,#N/A,TRUE,"5";#N/A,#N/A,TRUE,"6";#N/A,#N/A,TRUE,"7"}</definedName>
    <definedName name="내역산출근거" localSheetId="2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역서" localSheetId="11" hidden="1">{#N/A,#N/A,FALSE,"현장 NCR 분석";#N/A,#N/A,FALSE,"현장품질감사";#N/A,#N/A,FALSE,"현장품질감사"}</definedName>
    <definedName name="내역서" localSheetId="1" hidden="1">{#N/A,#N/A,FALSE,"현장 NCR 분석";#N/A,#N/A,FALSE,"현장품질감사";#N/A,#N/A,FALSE,"현장품질감사"}</definedName>
    <definedName name="내역서" localSheetId="15" hidden="1">{#N/A,#N/A,FALSE,"현장 NCR 분석";#N/A,#N/A,FALSE,"현장품질감사";#N/A,#N/A,FALSE,"현장품질감사"}</definedName>
    <definedName name="내역서" localSheetId="2" hidden="1">{#N/A,#N/A,FALSE,"현장 NCR 분석";#N/A,#N/A,FALSE,"현장품질감사";#N/A,#N/A,FALSE,"현장품질감사"}</definedName>
    <definedName name="내역서" hidden="1">{#N/A,#N/A,FALSE,"현장 NCR 분석";#N/A,#N/A,FALSE,"현장품질감사";#N/A,#N/A,FALSE,"현장품질감사"}</definedName>
    <definedName name="내장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localSheetId="11" hidden="1">{"'용역비'!$A$4:$C$8"}</definedName>
    <definedName name="ㄷ6ㅓ" localSheetId="1" hidden="1">{"'용역비'!$A$4:$C$8"}</definedName>
    <definedName name="ㄷ6ㅓ" localSheetId="15" hidden="1">{"'용역비'!$A$4:$C$8"}</definedName>
    <definedName name="ㄷ6ㅓ" localSheetId="2" hidden="1">{"'용역비'!$A$4:$C$8"}</definedName>
    <definedName name="ㄷ6ㅓ" hidden="1">{"'용역비'!$A$4:$C$8"}</definedName>
    <definedName name="ㄷㄱ" localSheetId="11" hidden="1">{#N/A,#N/A,FALSE,"포장2"}</definedName>
    <definedName name="ㄷㄱ" localSheetId="1" hidden="1">{#N/A,#N/A,FALSE,"포장2"}</definedName>
    <definedName name="ㄷㄱ" localSheetId="15" hidden="1">{#N/A,#N/A,FALSE,"포장2"}</definedName>
    <definedName name="ㄷㄱ" localSheetId="2" hidden="1">{#N/A,#N/A,FALSE,"포장2"}</definedName>
    <definedName name="ㄷㄱ" hidden="1">{#N/A,#N/A,FALSE,"포장2"}</definedName>
    <definedName name="ㄷㄱㄷㄱㄷㄱ" localSheetId="11" hidden="1">{"'용역비'!$A$4:$C$8"}</definedName>
    <definedName name="ㄷㄱㄷㄱㄷㄱ" localSheetId="1" hidden="1">{"'용역비'!$A$4:$C$8"}</definedName>
    <definedName name="ㄷㄱㄷㄱㄷㄱ" localSheetId="15" hidden="1">{"'용역비'!$A$4:$C$8"}</definedName>
    <definedName name="ㄷㄱㄷㄱㄷㄱ" localSheetId="2" hidden="1">{"'용역비'!$A$4:$C$8"}</definedName>
    <definedName name="ㄷㄱㄷㄱㄷㄱ" hidden="1">{"'용역비'!$A$4:$C$8"}</definedName>
    <definedName name="ㄷㄳ" localSheetId="11" hidden="1">{"'장비'!$A$3:$M$12"}</definedName>
    <definedName name="ㄷㄳ" localSheetId="1" hidden="1">{"'장비'!$A$3:$M$12"}</definedName>
    <definedName name="ㄷㄳ" localSheetId="15" hidden="1">{"'장비'!$A$3:$M$12"}</definedName>
    <definedName name="ㄷㄳ" localSheetId="2" hidden="1">{"'장비'!$A$3:$M$12"}</definedName>
    <definedName name="ㄷㄳ" hidden="1">{"'장비'!$A$3:$M$12"}</definedName>
    <definedName name="ㄷㄷㄱㄱ" localSheetId="11" hidden="1">{"'용역비'!$A$4:$C$8"}</definedName>
    <definedName name="ㄷㄷㄱㄱ" localSheetId="1" hidden="1">{"'용역비'!$A$4:$C$8"}</definedName>
    <definedName name="ㄷㄷㄱㄱ" localSheetId="15" hidden="1">{"'용역비'!$A$4:$C$8"}</definedName>
    <definedName name="ㄷㄷㄱㄱ" localSheetId="2" hidden="1">{"'용역비'!$A$4:$C$8"}</definedName>
    <definedName name="ㄷㄷㄱㄱ" hidden="1">{"'용역비'!$A$4:$C$8"}</definedName>
    <definedName name="ㄷㄷㄷㄷ" localSheetId="11" hidden="1">{"'장비'!$A$3:$M$12"}</definedName>
    <definedName name="ㄷㄷㄷㄷ" localSheetId="1" hidden="1">{"'장비'!$A$3:$M$12"}</definedName>
    <definedName name="ㄷㄷㄷㄷ" localSheetId="15" hidden="1">{"'장비'!$A$3:$M$12"}</definedName>
    <definedName name="ㄷㄷㄷㄷ" localSheetId="2" hidden="1">{"'장비'!$A$3:$M$12"}</definedName>
    <definedName name="ㄷㄷㄷㄷ" hidden="1">{"'장비'!$A$3:$M$12"}</definedName>
    <definedName name="ㄷㅈㅂㄷ" localSheetId="11" hidden="1">{"'장비'!$A$3:$M$12"}</definedName>
    <definedName name="ㄷㅈㅂㄷ" localSheetId="1" hidden="1">{"'장비'!$A$3:$M$12"}</definedName>
    <definedName name="ㄷㅈㅂㄷ" localSheetId="15" hidden="1">{"'장비'!$A$3:$M$12"}</definedName>
    <definedName name="ㄷㅈㅂㄷ" localSheetId="2" hidden="1">{"'장비'!$A$3:$M$12"}</definedName>
    <definedName name="ㄷㅈㅂㄷ" hidden="1">{"'장비'!$A$3:$M$12"}</definedName>
    <definedName name="ㄷㅍㅂ" localSheetId="11" hidden="1">{"'용역비'!$A$4:$C$8"}</definedName>
    <definedName name="ㄷㅍㅂ" localSheetId="1" hidden="1">{"'용역비'!$A$4:$C$8"}</definedName>
    <definedName name="ㄷㅍㅂ" localSheetId="15" hidden="1">{"'용역비'!$A$4:$C$8"}</definedName>
    <definedName name="ㄷㅍㅂ" localSheetId="2" hidden="1">{"'용역비'!$A$4:$C$8"}</definedName>
    <definedName name="ㄷㅍㅂ" hidden="1">{"'용역비'!$A$4:$C$8"}</definedName>
    <definedName name="단가조사" localSheetId="11" hidden="1">{"'용역비'!$A$4:$C$8"}</definedName>
    <definedName name="단가조사" localSheetId="1" hidden="1">{"'용역비'!$A$4:$C$8"}</definedName>
    <definedName name="단가조사" localSheetId="15" hidden="1">{"'용역비'!$A$4:$C$8"}</definedName>
    <definedName name="단가조사" localSheetId="2" hidden="1">{"'용역비'!$A$4:$C$8"}</definedName>
    <definedName name="단가조사" hidden="1">{"'용역비'!$A$4:$C$8"}</definedName>
    <definedName name="단가조사자료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localSheetId="6" hidden="1">#REF!</definedName>
    <definedName name="당초계획" hidden="1">#REF!</definedName>
    <definedName name="대구공항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상" localSheetId="11" hidden="1">{"'용역비'!$A$4:$C$8"}</definedName>
    <definedName name="대상" localSheetId="1" hidden="1">{"'용역비'!$A$4:$C$8"}</definedName>
    <definedName name="대상" localSheetId="15" hidden="1">{"'용역비'!$A$4:$C$8"}</definedName>
    <definedName name="대상" localSheetId="2" hidden="1">{"'용역비'!$A$4:$C$8"}</definedName>
    <definedName name="대상" hidden="1">{"'용역비'!$A$4:$C$8"}</definedName>
    <definedName name="덕흥흥건축" localSheetId="6" hidden="1">#REF!</definedName>
    <definedName name="덕흥흥건축" hidden="1">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도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독립기초" localSheetId="11" hidden="1">{#N/A,#N/A,FALSE,"기안지";#N/A,#N/A,FALSE,"통신지"}</definedName>
    <definedName name="독립기초" localSheetId="1" hidden="1">{#N/A,#N/A,FALSE,"기안지";#N/A,#N/A,FALSE,"통신지"}</definedName>
    <definedName name="독립기초" localSheetId="15" hidden="1">{#N/A,#N/A,FALSE,"기안지";#N/A,#N/A,FALSE,"통신지"}</definedName>
    <definedName name="독립기초" localSheetId="6" hidden="1">{#N/A,#N/A,FALSE,"기안지";#N/A,#N/A,FALSE,"통신지"}</definedName>
    <definedName name="독립기초" localSheetId="2" hidden="1">{#N/A,#N/A,FALSE,"기안지";#N/A,#N/A,FALSE,"통신지"}</definedName>
    <definedName name="독립기초" hidden="1">{#N/A,#N/A,FALSE,"기안지";#N/A,#N/A,FALSE,"통신지"}</definedName>
    <definedName name="독립기초토공수량산출" localSheetId="11" hidden="1">{#N/A,#N/A,FALSE,"기안지";#N/A,#N/A,FALSE,"통신지"}</definedName>
    <definedName name="독립기초토공수량산출" localSheetId="1" hidden="1">{#N/A,#N/A,FALSE,"기안지";#N/A,#N/A,FALSE,"통신지"}</definedName>
    <definedName name="독립기초토공수량산출" localSheetId="15" hidden="1">{#N/A,#N/A,FALSE,"기안지";#N/A,#N/A,FALSE,"통신지"}</definedName>
    <definedName name="독립기초토공수량산출" localSheetId="6" hidden="1">{#N/A,#N/A,FALSE,"기안지";#N/A,#N/A,FALSE,"통신지"}</definedName>
    <definedName name="독립기초토공수량산출" localSheetId="2" hidden="1">{#N/A,#N/A,FALSE,"기안지";#N/A,#N/A,FALSE,"통신지"}</definedName>
    <definedName name="독립기초토공수량산출" hidden="1">{#N/A,#N/A,FALSE,"기안지";#N/A,#N/A,FALSE,"통신지"}</definedName>
    <definedName name="동명공통가설관리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localSheetId="11" hidden="1">{#N/A,#N/A,FALSE,"제목"}</definedName>
    <definedName name="동민" localSheetId="1" hidden="1">{#N/A,#N/A,FALSE,"제목"}</definedName>
    <definedName name="동민" localSheetId="15" hidden="1">{#N/A,#N/A,FALSE,"제목"}</definedName>
    <definedName name="동민" localSheetId="2" hidden="1">{#N/A,#N/A,FALSE,"제목"}</definedName>
    <definedName name="동민" hidden="1">{#N/A,#N/A,FALSE,"제목"}</definedName>
    <definedName name="동별" localSheetId="11" hidden="1">{"'Sheet1'!$A$4:$M$21","'Sheet1'!$J$17:$K$19"}</definedName>
    <definedName name="동별" localSheetId="1" hidden="1">{"'Sheet1'!$A$4:$M$21","'Sheet1'!$J$17:$K$19"}</definedName>
    <definedName name="동별" localSheetId="15" hidden="1">{"'Sheet1'!$A$4:$M$21","'Sheet1'!$J$17:$K$19"}</definedName>
    <definedName name="동별" localSheetId="2" hidden="1">{"'Sheet1'!$A$4:$M$21","'Sheet1'!$J$17:$K$19"}</definedName>
    <definedName name="동별" hidden="1">{"'Sheet1'!$A$4:$M$21","'Sheet1'!$J$17:$K$19"}</definedName>
    <definedName name="동별내역" localSheetId="11" hidden="1">{"'Sheet1'!$A$4:$M$21","'Sheet1'!$J$17:$K$19"}</definedName>
    <definedName name="동별내역" localSheetId="1" hidden="1">{"'Sheet1'!$A$4:$M$21","'Sheet1'!$J$17:$K$19"}</definedName>
    <definedName name="동별내역" localSheetId="15" hidden="1">{"'Sheet1'!$A$4:$M$21","'Sheet1'!$J$17:$K$19"}</definedName>
    <definedName name="동별내역" localSheetId="2" hidden="1">{"'Sheet1'!$A$4:$M$21","'Sheet1'!$J$17:$K$19"}</definedName>
    <definedName name="동별내역" hidden="1">{"'Sheet1'!$A$4:$M$21","'Sheet1'!$J$17:$K$19"}</definedName>
    <definedName name="동준" localSheetId="11" hidden="1">{"'Firr(선)'!$AS$1:$AY$62","'Firr(사)'!$AS$1:$AY$62","'Firr(회)'!$AS$1:$AY$62","'Firr(선)'!$L$1:$V$62","'Firr(사)'!$L$1:$V$62","'Firr(회)'!$L$1:$V$62"}</definedName>
    <definedName name="동준" localSheetId="1" hidden="1">{"'Firr(선)'!$AS$1:$AY$62","'Firr(사)'!$AS$1:$AY$62","'Firr(회)'!$AS$1:$AY$62","'Firr(선)'!$L$1:$V$62","'Firr(사)'!$L$1:$V$62","'Firr(회)'!$L$1:$V$62"}</definedName>
    <definedName name="동준" localSheetId="15" hidden="1">{"'Firr(선)'!$AS$1:$AY$62","'Firr(사)'!$AS$1:$AY$62","'Firr(회)'!$AS$1:$AY$62","'Firr(선)'!$L$1:$V$62","'Firr(사)'!$L$1:$V$62","'Firr(회)'!$L$1:$V$62"}</definedName>
    <definedName name="동준" localSheetId="2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ㄸㄱ구믇738983213" localSheetId="6" hidden="1">#REF!</definedName>
    <definedName name="ㄸㄱ구믇738983213" hidden="1">#REF!</definedName>
    <definedName name="ㄸㄱ구믇755260466" localSheetId="15" hidden="1">#REF!</definedName>
    <definedName name="ㄸㄱ구믇755260466" localSheetId="6" hidden="1">[54]금융비용!#REF!</definedName>
    <definedName name="ㄸㄱ구믇755260466" hidden="1">[54]금융비용!#REF!</definedName>
    <definedName name="ㄸㄱ구믇822578608" localSheetId="15" hidden="1">#REF!</definedName>
    <definedName name="ㄸㄱ구믇822578608" localSheetId="6" hidden="1">'[55]입찰내역 발주처 양식'!#REF!</definedName>
    <definedName name="ㄸㄱ구믇822578608" hidden="1">'[55]입찰내역 발주처 양식'!#REF!</definedName>
    <definedName name="ㄹㄴㅇㄹㄴㅇㄹㄴㄱㄴㅇ" localSheetId="11" hidden="1">{#N/A,#N/A,FALSE,"지침";#N/A,#N/A,FALSE,"환경분석";#N/A,#N/A,FALSE,"Sheet16"}</definedName>
    <definedName name="ㄹㄴㅇㄹㄴㅇㄹㄴㄱㄴㅇ" localSheetId="1" hidden="1">{#N/A,#N/A,FALSE,"지침";#N/A,#N/A,FALSE,"환경분석";#N/A,#N/A,FALSE,"Sheet16"}</definedName>
    <definedName name="ㄹㄴㅇㄹㄴㅇㄹㄴㄱㄴㅇ" localSheetId="15" hidden="1">{#N/A,#N/A,FALSE,"지침";#N/A,#N/A,FALSE,"환경분석";#N/A,#N/A,FALSE,"Sheet16"}</definedName>
    <definedName name="ㄹㄴㅇㄹㄴㅇㄹㄴㄱㄴㅇ" localSheetId="6" hidden="1">{#N/A,#N/A,FALSE,"지침";#N/A,#N/A,FALSE,"환경분석";#N/A,#N/A,FALSE,"Sheet16"}</definedName>
    <definedName name="ㄹㄴㅇㄹㄴㅇㄹㄴㄱㄴㅇ" localSheetId="2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ㄹ" localSheetId="11" hidden="1">{#N/A,#N/A,FALSE,"CCTV"}</definedName>
    <definedName name="ㄹㄹ" localSheetId="1" hidden="1">{#N/A,#N/A,FALSE,"CCTV"}</definedName>
    <definedName name="ㄹㄹ" localSheetId="15" hidden="1">{#N/A,#N/A,FALSE,"CCTV"}</definedName>
    <definedName name="ㄹㄹ" localSheetId="2" hidden="1">{#N/A,#N/A,FALSE,"CCTV"}</definedName>
    <definedName name="ㄹㄹ" hidden="1">{#N/A,#N/A,FALSE,"CCTV"}</definedName>
    <definedName name="ㄹㄹㄹ" localSheetId="6" hidden="1">#REF!</definedName>
    <definedName name="ㄹㄹㄹ" hidden="1">#REF!</definedName>
    <definedName name="ㄹㄹㄹㄹ" localSheetId="11" hidden="1">{"'Firr(선)'!$AS$1:$AY$62","'Firr(사)'!$AS$1:$AY$62","'Firr(회)'!$AS$1:$AY$62","'Firr(선)'!$L$1:$V$62","'Firr(사)'!$L$1:$V$62","'Firr(회)'!$L$1:$V$62"}</definedName>
    <definedName name="ㄹㄹㄹㄹ" localSheetId="1" hidden="1">{"'Firr(선)'!$AS$1:$AY$62","'Firr(사)'!$AS$1:$AY$62","'Firr(회)'!$AS$1:$AY$62","'Firr(선)'!$L$1:$V$62","'Firr(사)'!$L$1:$V$62","'Firr(회)'!$L$1:$V$62"}</definedName>
    <definedName name="ㄹㄹㄹㄹ" localSheetId="15" hidden="1">{"'Firr(선)'!$AS$1:$AY$62","'Firr(사)'!$AS$1:$AY$62","'Firr(회)'!$AS$1:$AY$62","'Firr(선)'!$L$1:$V$62","'Firr(사)'!$L$1:$V$62","'Firr(회)'!$L$1:$V$62"}</definedName>
    <definedName name="ㄹㄹㄹㄹ" localSheetId="2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ㅇㄴ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localSheetId="11" hidden="1">{#N/A,#N/A,FALSE,"도급대비시행율";#N/A,#N/A,FALSE,"결의서";#N/A,#N/A,FALSE,"내역서";#N/A,#N/A,FALSE,"도급예상"}</definedName>
    <definedName name="ㄹㅇ" localSheetId="1" hidden="1">{#N/A,#N/A,FALSE,"도급대비시행율";#N/A,#N/A,FALSE,"결의서";#N/A,#N/A,FALSE,"내역서";#N/A,#N/A,FALSE,"도급예상"}</definedName>
    <definedName name="ㄹㅇ" localSheetId="15" hidden="1">{#N/A,#N/A,FALSE,"도급대비시행율";#N/A,#N/A,FALSE,"결의서";#N/A,#N/A,FALSE,"내역서";#N/A,#N/A,FALSE,"도급예상"}</definedName>
    <definedName name="ㄹㅇ" localSheetId="2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ㄴ" localSheetId="11" hidden="1">{"'Sheet1'!$L$16"}</definedName>
    <definedName name="ㄹㅇㄴ" localSheetId="1" hidden="1">{"'Sheet1'!$L$16"}</definedName>
    <definedName name="ㄹㅇㄴ" localSheetId="15" hidden="1">{"'Sheet1'!$L$16"}</definedName>
    <definedName name="ㄹㅇㄴ" localSheetId="2" hidden="1">{"'Sheet1'!$L$16"}</definedName>
    <definedName name="ㄹㅇㄴ" hidden="1">{"'Sheet1'!$L$16"}</definedName>
    <definedName name="ㄹㅇㄴㄹㄴㅇㄹㄴㅇㄹ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ㄴㄹㄴㅇㄹㄴㅇㄹ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ㄴㄹㄴㅇㄹㄴㅇㄹ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ㄴㄹㄴㅇㄹㄴㅇㄹ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호" localSheetId="6" hidden="1">#REF!</definedName>
    <definedName name="ㄹ호" hidden="1">#REF!</definedName>
    <definedName name="라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라" localSheetId="11" hidden="1">{"'용역비'!$A$4:$C$8"}</definedName>
    <definedName name="라라라라" localSheetId="1" hidden="1">{"'용역비'!$A$4:$C$8"}</definedName>
    <definedName name="라라라라" localSheetId="15" hidden="1">{"'용역비'!$A$4:$C$8"}</definedName>
    <definedName name="라라라라" localSheetId="2" hidden="1">{"'용역비'!$A$4:$C$8"}</definedName>
    <definedName name="라라라라" hidden="1">{"'용역비'!$A$4:$C$8"}</definedName>
    <definedName name="라바콘설치현황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라바콘설치현황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라바콘설치현황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라바콘설치현황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라바콘설치현황" hidden="1">{"'정산내역서'!$A$1:$I$35","'정산서(절.성토부)'!$A$1:$Q$17","'정산서(교량부)'!$A$1:$Q$84","'총괄표'!$A$1:$M$12","'시행현황'!$A$1:$G$12","'표지'!$A$1:$N$27","'정산서(절.성토부)'!$A$3:$Q$7"}</definedName>
    <definedName name="라ㅓ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localSheetId="11" hidden="1">{#N/A,#N/A,FALSE,"CCTV"}</definedName>
    <definedName name="래그" localSheetId="1" hidden="1">{#N/A,#N/A,FALSE,"CCTV"}</definedName>
    <definedName name="래그" localSheetId="15" hidden="1">{#N/A,#N/A,FALSE,"CCTV"}</definedName>
    <definedName name="래그" localSheetId="6" hidden="1">{#N/A,#N/A,FALSE,"CCTV"}</definedName>
    <definedName name="래그" localSheetId="2" hidden="1">{#N/A,#N/A,FALSE,"CCTV"}</definedName>
    <definedName name="래그" hidden="1">{#N/A,#N/A,FALSE,"CCTV"}</definedName>
    <definedName name="러헐" localSheetId="11" hidden="1">{#N/A,#N/A,FALSE,"도급대비시행율";#N/A,#N/A,FALSE,"결의서";#N/A,#N/A,FALSE,"내역서";#N/A,#N/A,FALSE,"도급예상"}</definedName>
    <definedName name="러헐" localSheetId="1" hidden="1">{#N/A,#N/A,FALSE,"도급대비시행율";#N/A,#N/A,FALSE,"결의서";#N/A,#N/A,FALSE,"내역서";#N/A,#N/A,FALSE,"도급예상"}</definedName>
    <definedName name="러헐" localSheetId="15" hidden="1">{#N/A,#N/A,FALSE,"도급대비시행율";#N/A,#N/A,FALSE,"결의서";#N/A,#N/A,FALSE,"내역서";#N/A,#N/A,FALSE,"도급예상"}</definedName>
    <definedName name="러헐" localSheetId="2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려ㅛ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localSheetId="11" hidden="1">{"'용역비'!$A$4:$C$8"}</definedName>
    <definedName name="료" localSheetId="1" hidden="1">{"'용역비'!$A$4:$C$8"}</definedName>
    <definedName name="료" localSheetId="15" hidden="1">{"'용역비'!$A$4:$C$8"}</definedName>
    <definedName name="료" localSheetId="2" hidden="1">{"'용역비'!$A$4:$C$8"}</definedName>
    <definedName name="료" hidden="1">{"'용역비'!$A$4:$C$8"}</definedName>
    <definedName name="류효정" localSheetId="11" hidden="1">{"'Firr(선)'!$AS$1:$AY$62","'Firr(사)'!$AS$1:$AY$62","'Firr(회)'!$AS$1:$AY$62","'Firr(선)'!$L$1:$V$62","'Firr(사)'!$L$1:$V$62","'Firr(회)'!$L$1:$V$62"}</definedName>
    <definedName name="류효정" localSheetId="1" hidden="1">{"'Firr(선)'!$AS$1:$AY$62","'Firr(사)'!$AS$1:$AY$62","'Firr(회)'!$AS$1:$AY$62","'Firr(선)'!$L$1:$V$62","'Firr(사)'!$L$1:$V$62","'Firr(회)'!$L$1:$V$62"}</definedName>
    <definedName name="류효정" localSheetId="15" hidden="1">{"'Firr(선)'!$AS$1:$AY$62","'Firr(사)'!$AS$1:$AY$62","'Firr(회)'!$AS$1:$AY$62","'Firr(선)'!$L$1:$V$62","'Firr(사)'!$L$1:$V$62","'Firr(회)'!$L$1:$V$62"}</definedName>
    <definedName name="류효정" localSheetId="2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ㅁ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11" hidden="1">{#N/A,#N/A,FALSE,"견적조건";#N/A,#N/A,FALSE,"산출근거"}</definedName>
    <definedName name="ㅁㄴ" localSheetId="1" hidden="1">{#N/A,#N/A,FALSE,"견적조건";#N/A,#N/A,FALSE,"산출근거"}</definedName>
    <definedName name="ㅁㄴ" localSheetId="15" hidden="1">{#N/A,#N/A,FALSE,"견적조건";#N/A,#N/A,FALSE,"산출근거"}</definedName>
    <definedName name="ㅁㄴ" localSheetId="2" hidden="1">{#N/A,#N/A,FALSE,"견적조건";#N/A,#N/A,FALSE,"산출근거"}</definedName>
    <definedName name="ㅁㄴ" hidden="1">{#N/A,#N/A,FALSE,"견적조건";#N/A,#N/A,FALSE,"산출근거"}</definedName>
    <definedName name="ㅁㄴㅇㄻㄴㅇㄹㄴㅁㅎㄴㅇㅎ" localSheetId="11" hidden="1">{"'용역비'!$A$4:$C$8"}</definedName>
    <definedName name="ㅁㄴㅇㄻㄴㅇㄹㄴㅁㅎㄴㅇㅎ" localSheetId="1" hidden="1">{"'용역비'!$A$4:$C$8"}</definedName>
    <definedName name="ㅁㄴㅇㄻㄴㅇㄹㄴㅁㅎㄴㅇㅎ" localSheetId="15" hidden="1">{"'용역비'!$A$4:$C$8"}</definedName>
    <definedName name="ㅁㄴㅇㄻㄴㅇㄹㄴㅁㅎㄴㅇㅎ" localSheetId="2" hidden="1">{"'용역비'!$A$4:$C$8"}</definedName>
    <definedName name="ㅁㄴㅇㄻㄴㅇㄹㄴㅁㅎㄴㅇㅎ" hidden="1">{"'용역비'!$A$4:$C$8"}</definedName>
    <definedName name="ㅁㄴㅇㅁ" localSheetId="11" hidden="1">{"'용역비'!$A$4:$C$8"}</definedName>
    <definedName name="ㅁㄴㅇㅁ" localSheetId="1" hidden="1">{"'용역비'!$A$4:$C$8"}</definedName>
    <definedName name="ㅁㄴㅇㅁ" localSheetId="15" hidden="1">{"'용역비'!$A$4:$C$8"}</definedName>
    <definedName name="ㅁㄴㅇㅁ" localSheetId="2" hidden="1">{"'용역비'!$A$4:$C$8"}</definedName>
    <definedName name="ㅁㄴㅇㅁ" hidden="1">{"'용역비'!$A$4:$C$8"}</definedName>
    <definedName name="ㅁㅁ" localSheetId="11" hidden="1">{#N/A,#N/A,FALSE,"현장 NCR 분석";#N/A,#N/A,FALSE,"현장품질감사";#N/A,#N/A,FALSE,"현장품질감사"}</definedName>
    <definedName name="ㅁㅁ" localSheetId="1" hidden="1">{#N/A,#N/A,FALSE,"현장 NCR 분석";#N/A,#N/A,FALSE,"현장품질감사";#N/A,#N/A,FALSE,"현장품질감사"}</definedName>
    <definedName name="ㅁㅁ" localSheetId="15" hidden="1">{#N/A,#N/A,FALSE,"현장 NCR 분석";#N/A,#N/A,FALSE,"현장품질감사";#N/A,#N/A,FALSE,"현장품질감사"}</definedName>
    <definedName name="ㅁㅁ" localSheetId="2" hidden="1">{#N/A,#N/A,FALSE,"현장 NCR 분석";#N/A,#N/A,FALSE,"현장품질감사";#N/A,#N/A,FALSE,"현장품질감사"}</definedName>
    <definedName name="ㅁㅁ" hidden="1">{#N/A,#N/A,FALSE,"현장 NCR 분석";#N/A,#N/A,FALSE,"현장품질감사";#N/A,#N/A,FALSE,"현장품질감사"}</definedName>
    <definedName name="ㅁㅁㅁ" localSheetId="6" hidden="1">#REF!</definedName>
    <definedName name="ㅁㅁㅁ" hidden="1">#REF!</definedName>
    <definedName name="ㅁㅁㅁㅁㅁ" localSheetId="11" hidden="1">{"'용역비'!$A$4:$C$8"}</definedName>
    <definedName name="ㅁㅁㅁㅁㅁ" localSheetId="1" hidden="1">{"'용역비'!$A$4:$C$8"}</definedName>
    <definedName name="ㅁㅁㅁㅁㅁ" localSheetId="15" hidden="1">{"'용역비'!$A$4:$C$8"}</definedName>
    <definedName name="ㅁㅁㅁㅁㅁ" localSheetId="2" hidden="1">{"'용역비'!$A$4:$C$8"}</definedName>
    <definedName name="ㅁㅁㅁㅁㅁ" hidden="1">{"'용역비'!$A$4:$C$8"}</definedName>
    <definedName name="ㅁㅁㅁㅁㅁㅁ" localSheetId="6" hidden="1">#REF!</definedName>
    <definedName name="ㅁㅁㅁㅁㅁㅁ" hidden="1">#REF!</definedName>
    <definedName name="ㅁㅅㅅㅁㄱㅈ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ㅈㄷ" localSheetId="11" hidden="1">{#N/A,#N/A,FALSE,"배수1"}</definedName>
    <definedName name="ㅁㅈㄷ" localSheetId="1" hidden="1">{#N/A,#N/A,FALSE,"배수1"}</definedName>
    <definedName name="ㅁㅈㄷ" localSheetId="15" hidden="1">{#N/A,#N/A,FALSE,"배수1"}</definedName>
    <definedName name="ㅁㅈㄷ" localSheetId="2" hidden="1">{#N/A,#N/A,FALSE,"배수1"}</definedName>
    <definedName name="ㅁㅈㄷ" hidden="1">{#N/A,#N/A,FALSE,"배수1"}</definedName>
    <definedName name="마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마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마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마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마" hidden="1">{"'정산내역서'!$A$1:$I$35","'정산서(절.성토부)'!$A$1:$Q$17","'정산서(교량부)'!$A$1:$Q$84","'총괄표'!$A$1:$M$12","'시행현황'!$A$1:$G$12","'표지'!$A$1:$N$27","'정산서(절.성토부)'!$A$3:$Q$7"}</definedName>
    <definedName name="마감" localSheetId="11" hidden="1">{#N/A,#N/A,FALSE,"견적조건";#N/A,#N/A,FALSE,"산출근거"}</definedName>
    <definedName name="마감" localSheetId="1" hidden="1">{#N/A,#N/A,FALSE,"견적조건";#N/A,#N/A,FALSE,"산출근거"}</definedName>
    <definedName name="마감" localSheetId="15" hidden="1">{#N/A,#N/A,FALSE,"견적조건";#N/A,#N/A,FALSE,"산출근거"}</definedName>
    <definedName name="마감" localSheetId="2" hidden="1">{#N/A,#N/A,FALSE,"견적조건";#N/A,#N/A,FALSE,"산출근거"}</definedName>
    <definedName name="마감" hidden="1">{#N/A,#N/A,FALSE,"견적조건";#N/A,#N/A,FALSE,"산출근거"}</definedName>
    <definedName name="모" localSheetId="11" hidden="1">{#N/A,#N/A,FALSE,"변경관리예산";#N/A,#N/A,FALSE,"변경장비예산";#N/A,#N/A,FALSE,"변경준설예산";#N/A,#N/A,FALSE,"변경철구예산"}</definedName>
    <definedName name="모" localSheetId="1" hidden="1">{#N/A,#N/A,FALSE,"변경관리예산";#N/A,#N/A,FALSE,"변경장비예산";#N/A,#N/A,FALSE,"변경준설예산";#N/A,#N/A,FALSE,"변경철구예산"}</definedName>
    <definedName name="모" localSheetId="15" hidden="1">{#N/A,#N/A,FALSE,"변경관리예산";#N/A,#N/A,FALSE,"변경장비예산";#N/A,#N/A,FALSE,"변경준설예산";#N/A,#N/A,FALSE,"변경철구예산"}</definedName>
    <definedName name="모" localSheetId="2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모형" localSheetId="11" hidden="1">{"'용역비'!$A$4:$C$8"}</definedName>
    <definedName name="모형" localSheetId="1" hidden="1">{"'용역비'!$A$4:$C$8"}</definedName>
    <definedName name="모형" localSheetId="15" hidden="1">{"'용역비'!$A$4:$C$8"}</definedName>
    <definedName name="모형" localSheetId="2" hidden="1">{"'용역비'!$A$4:$C$8"}</definedName>
    <definedName name="모형" hidden="1">{"'용역비'!$A$4:$C$8"}</definedName>
    <definedName name="몰라" hidden="1">0</definedName>
    <definedName name="물가변동내역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미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localSheetId="11" hidden="1">{#N/A,#N/A,FALSE,"현장 NCR 분석";#N/A,#N/A,FALSE,"현장품질감사";#N/A,#N/A,FALSE,"현장품질감사"}</definedName>
    <definedName name="ㅂ" localSheetId="1" hidden="1">{#N/A,#N/A,FALSE,"현장 NCR 분석";#N/A,#N/A,FALSE,"현장품질감사";#N/A,#N/A,FALSE,"현장품질감사"}</definedName>
    <definedName name="ㅂ" localSheetId="15" hidden="1">{#N/A,#N/A,FALSE,"현장 NCR 분석";#N/A,#N/A,FALSE,"현장품질감사";#N/A,#N/A,FALSE,"현장품질감사"}</definedName>
    <definedName name="ㅂ" localSheetId="2" hidden="1">{#N/A,#N/A,FALSE,"현장 NCR 분석";#N/A,#N/A,FALSE,"현장품질감사";#N/A,#N/A,FALSE,"현장품질감사"}</definedName>
    <definedName name="ㅂ" hidden="1">{#N/A,#N/A,FALSE,"현장 NCR 분석";#N/A,#N/A,FALSE,"현장품질감사";#N/A,#N/A,FALSE,"현장품질감사"}</definedName>
    <definedName name="ㅂㅂ" localSheetId="11" hidden="1">{#N/A,#N/A,FALSE,"표지"}</definedName>
    <definedName name="ㅂㅂ" localSheetId="1" hidden="1">{#N/A,#N/A,FALSE,"표지"}</definedName>
    <definedName name="ㅂㅂ" localSheetId="15" hidden="1">{#N/A,#N/A,FALSE,"표지"}</definedName>
    <definedName name="ㅂㅂ" localSheetId="6" hidden="1">{#N/A,#N/A,FALSE,"표지"}</definedName>
    <definedName name="ㅂㅂ" localSheetId="2" hidden="1">{#N/A,#N/A,FALSE,"표지"}</definedName>
    <definedName name="ㅂㅂ" hidden="1">{#N/A,#N/A,FALSE,"표지"}</definedName>
    <definedName name="ㅂㅂㅂㅂㅂㅂ" localSheetId="11" hidden="1">{"'용역비'!$A$4:$C$8"}</definedName>
    <definedName name="ㅂㅂㅂㅂㅂㅂ" localSheetId="1" hidden="1">{"'용역비'!$A$4:$C$8"}</definedName>
    <definedName name="ㅂㅂㅂㅂㅂㅂ" localSheetId="15" hidden="1">{"'용역비'!$A$4:$C$8"}</definedName>
    <definedName name="ㅂㅂㅂㅂㅂㅂ" localSheetId="2" hidden="1">{"'용역비'!$A$4:$C$8"}</definedName>
    <definedName name="ㅂㅂㅂㅂㅂㅂ" hidden="1">{"'용역비'!$A$4:$C$8"}</definedName>
    <definedName name="ㅂㅈ" localSheetId="11" hidden="1">{#N/A,#N/A,TRUE,"1";#N/A,#N/A,TRUE,"2";#N/A,#N/A,TRUE,"3";#N/A,#N/A,TRUE,"4";#N/A,#N/A,TRUE,"5";#N/A,#N/A,TRUE,"6";#N/A,#N/A,TRUE,"7"}</definedName>
    <definedName name="ㅂㅈ" localSheetId="1" hidden="1">{#N/A,#N/A,TRUE,"1";#N/A,#N/A,TRUE,"2";#N/A,#N/A,TRUE,"3";#N/A,#N/A,TRUE,"4";#N/A,#N/A,TRUE,"5";#N/A,#N/A,TRUE,"6";#N/A,#N/A,TRUE,"7"}</definedName>
    <definedName name="ㅂㅈ" localSheetId="15" hidden="1">{#N/A,#N/A,TRUE,"1";#N/A,#N/A,TRUE,"2";#N/A,#N/A,TRUE,"3";#N/A,#N/A,TRUE,"4";#N/A,#N/A,TRUE,"5";#N/A,#N/A,TRUE,"6";#N/A,#N/A,TRUE,"7"}</definedName>
    <definedName name="ㅂㅈ" localSheetId="6" hidden="1">{#N/A,#N/A,TRUE,"1";#N/A,#N/A,TRUE,"2";#N/A,#N/A,TRUE,"3";#N/A,#N/A,TRUE,"4";#N/A,#N/A,TRUE,"5";#N/A,#N/A,TRUE,"6";#N/A,#N/A,TRUE,"7"}</definedName>
    <definedName name="ㅂㅈ" localSheetId="2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ㄱㅂㅈㄷㄱ" localSheetId="11" hidden="1">{"'장비'!$A$3:$M$12"}</definedName>
    <definedName name="ㅂㅈㄱㅂㅈㄷㄱ" localSheetId="1" hidden="1">{"'장비'!$A$3:$M$12"}</definedName>
    <definedName name="ㅂㅈㄱㅂㅈㄷㄱ" localSheetId="15" hidden="1">{"'장비'!$A$3:$M$12"}</definedName>
    <definedName name="ㅂㅈㄱㅂㅈㄷㄱ" localSheetId="2" hidden="1">{"'장비'!$A$3:$M$12"}</definedName>
    <definedName name="ㅂㅈㄱㅂㅈㄷㄱ" hidden="1">{"'장비'!$A$3:$M$12"}</definedName>
    <definedName name="ㅂㅈㄷ" localSheetId="11" hidden="1">{"'장비'!$A$3:$M$12"}</definedName>
    <definedName name="ㅂㅈㄷ" localSheetId="1" hidden="1">{"'장비'!$A$3:$M$12"}</definedName>
    <definedName name="ㅂㅈㄷ" localSheetId="15" hidden="1">{"'장비'!$A$3:$M$12"}</definedName>
    <definedName name="ㅂㅈㄷ" localSheetId="2" hidden="1">{"'장비'!$A$3:$M$12"}</definedName>
    <definedName name="ㅂㅈㄷ" hidden="1">{"'장비'!$A$3:$M$12"}</definedName>
    <definedName name="ㅂㅈㄷㄱ" localSheetId="11" hidden="1">{#N/A,#N/A,FALSE,"현장 NCR 분석";#N/A,#N/A,FALSE,"현장품질감사";#N/A,#N/A,FALSE,"현장품질감사"}</definedName>
    <definedName name="ㅂㅈㄷㄱ" localSheetId="1" hidden="1">{#N/A,#N/A,FALSE,"현장 NCR 분석";#N/A,#N/A,FALSE,"현장품질감사";#N/A,#N/A,FALSE,"현장품질감사"}</definedName>
    <definedName name="ㅂㅈㄷㄱ" localSheetId="15" hidden="1">{#N/A,#N/A,FALSE,"현장 NCR 분석";#N/A,#N/A,FALSE,"현장품질감사";#N/A,#N/A,FALSE,"현장품질감사"}</definedName>
    <definedName name="ㅂㅈㄷㄱ" localSheetId="2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ㅂㅈㄷㄷㅂㅈㅈㅂ" localSheetId="11" hidden="1">{"'장비'!$A$3:$M$12"}</definedName>
    <definedName name="ㅂㅈㄷㄷㅂㅈㅈㅂ" localSheetId="1" hidden="1">{"'장비'!$A$3:$M$12"}</definedName>
    <definedName name="ㅂㅈㄷㄷㅂㅈㅈㅂ" localSheetId="15" hidden="1">{"'장비'!$A$3:$M$12"}</definedName>
    <definedName name="ㅂㅈㄷㄷㅂㅈㅈㅂ" localSheetId="2" hidden="1">{"'장비'!$A$3:$M$12"}</definedName>
    <definedName name="ㅂㅈㄷㄷㅂㅈㅈㅂ" hidden="1">{"'장비'!$A$3:$M$12"}</definedName>
    <definedName name="ㅂㅈㄷㅂㅈ" localSheetId="11" hidden="1">{"'장비'!$A$3:$M$12"}</definedName>
    <definedName name="ㅂㅈㄷㅂㅈ" localSheetId="1" hidden="1">{"'장비'!$A$3:$M$12"}</definedName>
    <definedName name="ㅂㅈㄷㅂㅈ" localSheetId="15" hidden="1">{"'장비'!$A$3:$M$12"}</definedName>
    <definedName name="ㅂㅈㄷㅂㅈ" localSheetId="2" hidden="1">{"'장비'!$A$3:$M$12"}</definedName>
    <definedName name="ㅂㅈㄷㅂㅈ" hidden="1">{"'장비'!$A$3:$M$12"}</definedName>
    <definedName name="ㅂㅈㄷㅂㅈㅈㅂㄷ" localSheetId="11" hidden="1">{"'장비'!$A$3:$M$12"}</definedName>
    <definedName name="ㅂㅈㄷㅂㅈㅈㅂㄷ" localSheetId="1" hidden="1">{"'장비'!$A$3:$M$12"}</definedName>
    <definedName name="ㅂㅈㄷㅂㅈㅈㅂㄷ" localSheetId="15" hidden="1">{"'장비'!$A$3:$M$12"}</definedName>
    <definedName name="ㅂㅈㄷㅂㅈㅈㅂㄷ" localSheetId="2" hidden="1">{"'장비'!$A$3:$M$12"}</definedName>
    <definedName name="ㅂㅈㄷㅂㅈㅈㅂㄷ" hidden="1">{"'장비'!$A$3:$M$12"}</definedName>
    <definedName name="ㅂㅈㄷㅈㅂㄷ" localSheetId="11" hidden="1">{"'장비'!$A$3:$M$12"}</definedName>
    <definedName name="ㅂㅈㄷㅈㅂㄷ" localSheetId="1" hidden="1">{"'장비'!$A$3:$M$12"}</definedName>
    <definedName name="ㅂㅈㄷㅈㅂㄷ" localSheetId="15" hidden="1">{"'장비'!$A$3:$M$12"}</definedName>
    <definedName name="ㅂㅈㄷㅈㅂㄷ" localSheetId="2" hidden="1">{"'장비'!$A$3:$M$12"}</definedName>
    <definedName name="ㅂㅈㄷㅈㅂㄷ" hidden="1">{"'장비'!$A$3:$M$12"}</definedName>
    <definedName name="바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바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바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바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바" hidden="1">{"'정산내역서'!$A$1:$I$35","'정산서(절.성토부)'!$A$1:$Q$17","'정산서(교량부)'!$A$1:$Q$84","'총괄표'!$A$1:$M$12","'시행현황'!$A$1:$G$12","'표지'!$A$1:$N$27","'정산서(절.성토부)'!$A$3:$Q$7"}</definedName>
    <definedName name="바부" localSheetId="11" hidden="1">{"'용역비'!$A$4:$C$8"}</definedName>
    <definedName name="바부" localSheetId="1" hidden="1">{"'용역비'!$A$4:$C$8"}</definedName>
    <definedName name="바부" localSheetId="15" hidden="1">{"'용역비'!$A$4:$C$8"}</definedName>
    <definedName name="바부" localSheetId="2" hidden="1">{"'용역비'!$A$4:$C$8"}</definedName>
    <definedName name="바부" hidden="1">{"'용역비'!$A$4:$C$8"}</definedName>
    <definedName name="배수" localSheetId="15" hidden="1">#REF!</definedName>
    <definedName name="배수" localSheetId="6" hidden="1">[56]날개벽수량표!#REF!</definedName>
    <definedName name="배수" hidden="1">[56]날개벽수량표!#REF!</definedName>
    <definedName name="배수공" localSheetId="11" hidden="1">{#N/A,#N/A,FALSE,"부대1"}</definedName>
    <definedName name="배수공" localSheetId="1" hidden="1">{#N/A,#N/A,FALSE,"부대1"}</definedName>
    <definedName name="배수공" localSheetId="15" hidden="1">{#N/A,#N/A,FALSE,"부대1"}</definedName>
    <definedName name="배수공" localSheetId="2" hidden="1">{#N/A,#N/A,FALSE,"부대1"}</definedName>
    <definedName name="배수공" hidden="1">{#N/A,#N/A,FALSE,"부대1"}</definedName>
    <definedName name="변경개요" localSheetId="15" hidden="1">#REF!</definedName>
    <definedName name="변경개요" localSheetId="6" hidden="1">[52]개산공사비!#REF!</definedName>
    <definedName name="변경개요" hidden="1">[52]개산공사비!#REF!</definedName>
    <definedName name="변경개요2" localSheetId="15" hidden="1">#REF!</definedName>
    <definedName name="변경개요2" localSheetId="6" hidden="1">[57]개산공사비!#REF!</definedName>
    <definedName name="변경개요2" hidden="1">[57]개산공사비!#REF!</definedName>
    <definedName name="변경후개요" localSheetId="15" hidden="1">#REF!</definedName>
    <definedName name="변경후개요" localSheetId="6" hidden="1">[57]개산공사비!#REF!</definedName>
    <definedName name="변경후개요" hidden="1">[57]개산공사비!#REF!</definedName>
    <definedName name="보오링그라우팅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localSheetId="6" hidden="1">#REF!</definedName>
    <definedName name="보충" hidden="1">#REF!</definedName>
    <definedName name="복ㅇ" localSheetId="11" hidden="1">{#N/A,#N/A,FALSE,"부대2"}</definedName>
    <definedName name="복ㅇ" localSheetId="1" hidden="1">{#N/A,#N/A,FALSE,"부대2"}</definedName>
    <definedName name="복ㅇ" localSheetId="15" hidden="1">{#N/A,#N/A,FALSE,"부대2"}</definedName>
    <definedName name="복ㅇ" localSheetId="2" hidden="1">{#N/A,#N/A,FALSE,"부대2"}</definedName>
    <definedName name="복ㅇ" hidden="1">{#N/A,#N/A,FALSE,"부대2"}</definedName>
    <definedName name="복지" localSheetId="6" hidden="1">#REF!</definedName>
    <definedName name="복지" hidden="1">#REF!</definedName>
    <definedName name="부대공사" localSheetId="6" hidden="1">#REF!</definedName>
    <definedName name="부대공사" hidden="1">#REF!</definedName>
    <definedName name="부산주경기장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11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11" hidden="1">{#N/A,#N/A,FALSE,"표지"}</definedName>
    <definedName name="부천상동조경" localSheetId="1" hidden="1">{#N/A,#N/A,FALSE,"표지"}</definedName>
    <definedName name="부천상동조경" localSheetId="15" hidden="1">{#N/A,#N/A,FALSE,"표지"}</definedName>
    <definedName name="부천상동조경" localSheetId="6" hidden="1">{#N/A,#N/A,FALSE,"표지"}</definedName>
    <definedName name="부천상동조경" localSheetId="2" hidden="1">{#N/A,#N/A,FALSE,"표지"}</definedName>
    <definedName name="부천상동조경" hidden="1">{#N/A,#N/A,FALSE,"표지"}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1" hidden="1">{#N/A,#N/A,FALSE,"변경관리예산";#N/A,#N/A,FALSE,"변경장비예산";#N/A,#N/A,FALSE,"변경준설예산";#N/A,#N/A,FALSE,"변경철구예산"}</definedName>
    <definedName name="분석변경" localSheetId="15" hidden="1">{#N/A,#N/A,FALSE,"변경관리예산";#N/A,#N/A,FALSE,"변경장비예산";#N/A,#N/A,FALSE,"변경준설예산";#N/A,#N/A,FALSE,"변경철구예산"}</definedName>
    <definedName name="분석변경" localSheetId="6" hidden="1">{#N/A,#N/A,FALSE,"변경관리예산";#N/A,#N/A,FALSE,"변경장비예산";#N/A,#N/A,FALSE,"변경준설예산";#N/A,#N/A,FALSE,"변경철구예산"}</definedName>
    <definedName name="분석변경" localSheetId="2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야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자료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붙임자료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붙임자료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붙임자료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비교표1" hidden="1">255</definedName>
    <definedName name="ㅅㄱㄱㄷ" localSheetId="11" hidden="1">{"'장비'!$A$3:$M$12"}</definedName>
    <definedName name="ㅅㄱㄱㄷ" localSheetId="1" hidden="1">{"'장비'!$A$3:$M$12"}</definedName>
    <definedName name="ㅅㄱㄱㄷ" localSheetId="15" hidden="1">{"'장비'!$A$3:$M$12"}</definedName>
    <definedName name="ㅅㄱㄱㄷ" localSheetId="2" hidden="1">{"'장비'!$A$3:$M$12"}</definedName>
    <definedName name="ㅅㄱㄱㄷ" hidden="1">{"'장비'!$A$3:$M$12"}</definedName>
    <definedName name="ㅅㄷ" localSheetId="11" hidden="1">{"'Sheet1'!$L$16"}</definedName>
    <definedName name="ㅅㄷ" localSheetId="1" hidden="1">{"'Sheet1'!$L$16"}</definedName>
    <definedName name="ㅅㄷ" localSheetId="15" hidden="1">{"'Sheet1'!$L$16"}</definedName>
    <definedName name="ㅅㄷ" localSheetId="2" hidden="1">{"'Sheet1'!$L$16"}</definedName>
    <definedName name="ㅅㄷ" hidden="1">{"'Sheet1'!$L$16"}</definedName>
    <definedName name="ㅅㅅ" localSheetId="6" hidden="1">#REF!</definedName>
    <definedName name="ㅅㅅ" hidden="1">#REF!</definedName>
    <definedName name="ㅅㅅㅅㅅㅅ" localSheetId="11" hidden="1">{"'장비'!$A$3:$M$12"}</definedName>
    <definedName name="ㅅㅅㅅㅅㅅ" localSheetId="1" hidden="1">{"'장비'!$A$3:$M$12"}</definedName>
    <definedName name="ㅅㅅㅅㅅㅅ" localSheetId="15" hidden="1">{"'장비'!$A$3:$M$12"}</definedName>
    <definedName name="ㅅㅅㅅㅅㅅ" localSheetId="2" hidden="1">{"'장비'!$A$3:$M$12"}</definedName>
    <definedName name="ㅅㅅㅅㅅㅅ" hidden="1">{"'장비'!$A$3:$M$12"}</definedName>
    <definedName name="사" localSheetId="11" hidden="1">{#N/A,#N/A,FALSE,"지침";#N/A,#N/A,FALSE,"환경분석";#N/A,#N/A,FALSE,"Sheet16"}</definedName>
    <definedName name="사" localSheetId="1" hidden="1">{#N/A,#N/A,FALSE,"지침";#N/A,#N/A,FALSE,"환경분석";#N/A,#N/A,FALSE,"Sheet16"}</definedName>
    <definedName name="사" localSheetId="15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11" hidden="1">{#N/A,#N/A,FALSE,"지침";#N/A,#N/A,FALSE,"환경분석";#N/A,#N/A,FALSE,"Sheet16"}</definedName>
    <definedName name="사1" localSheetId="1" hidden="1">{#N/A,#N/A,FALSE,"지침";#N/A,#N/A,FALSE,"환경분석";#N/A,#N/A,FALSE,"Sheet16"}</definedName>
    <definedName name="사1" localSheetId="15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hidden="1">{#N/A,#N/A,FALSE,"지침";#N/A,#N/A,FALSE,"환경분석";#N/A,#N/A,FALSE,"Sheet16"}</definedName>
    <definedName name="사업부양식2" localSheetId="6" hidden="1">#REF!</definedName>
    <definedName name="사업부양식2" hidden="1">#REF!</definedName>
    <definedName name="산출사인" localSheetId="11" hidden="1">{"'용역비'!$A$4:$C$8"}</definedName>
    <definedName name="산출사인" localSheetId="1" hidden="1">{"'용역비'!$A$4:$C$8"}</definedName>
    <definedName name="산출사인" localSheetId="15" hidden="1">{"'용역비'!$A$4:$C$8"}</definedName>
    <definedName name="산출사인" localSheetId="2" hidden="1">{"'용역비'!$A$4:$C$8"}</definedName>
    <definedName name="산출사인" hidden="1">{"'용역비'!$A$4:$C$8"}</definedName>
    <definedName name="삼우설비" localSheetId="6" hidden="1">#REF!</definedName>
    <definedName name="삼우설비" hidden="1">#REF!</definedName>
    <definedName name="상세내역2" localSheetId="11" hidden="1">{"'제조(순번)'!$A$386:$A$387","'제조(순번)'!$A$1:$H$399"}</definedName>
    <definedName name="상세내역2" localSheetId="1" hidden="1">{"'제조(순번)'!$A$386:$A$387","'제조(순번)'!$A$1:$H$399"}</definedName>
    <definedName name="상세내역2" localSheetId="15" hidden="1">{"'제조(순번)'!$A$386:$A$387","'제조(순번)'!$A$1:$H$399"}</definedName>
    <definedName name="상세내역2" localSheetId="2" hidden="1">{"'제조(순번)'!$A$386:$A$387","'제조(순번)'!$A$1:$H$399"}</definedName>
    <definedName name="상세내역2" hidden="1">{"'제조(순번)'!$A$386:$A$387","'제조(순번)'!$A$1:$H$399"}</definedName>
    <definedName name="상주" localSheetId="11" hidden="1">{#N/A,#N/A,FALSE,"지침";#N/A,#N/A,FALSE,"환경분석";#N/A,#N/A,FALSE,"Sheet16"}</definedName>
    <definedName name="상주" localSheetId="1" hidden="1">{#N/A,#N/A,FALSE,"지침";#N/A,#N/A,FALSE,"환경분석";#N/A,#N/A,FALSE,"Sheet16"}</definedName>
    <definedName name="상주" localSheetId="15" hidden="1">{#N/A,#N/A,FALSE,"지침";#N/A,#N/A,FALSE,"환경분석";#N/A,#N/A,FALSE,"Sheet16"}</definedName>
    <definedName name="상주" localSheetId="6" hidden="1">{#N/A,#N/A,FALSE,"지침";#N/A,#N/A,FALSE,"환경분석";#N/A,#N/A,FALSE,"Sheet16"}</definedName>
    <definedName name="상주" localSheetId="2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11" hidden="1">{#N/A,#N/A,FALSE,"지침";#N/A,#N/A,FALSE,"환경분석";#N/A,#N/A,FALSE,"Sheet16"}</definedName>
    <definedName name="상주감리" localSheetId="1" hidden="1">{#N/A,#N/A,FALSE,"지침";#N/A,#N/A,FALSE,"환경분석";#N/A,#N/A,FALSE,"Sheet16"}</definedName>
    <definedName name="상주감리" localSheetId="15" hidden="1">{#N/A,#N/A,FALSE,"지침";#N/A,#N/A,FALSE,"환경분석";#N/A,#N/A,FALSE,"Sheet16"}</definedName>
    <definedName name="상주감리" localSheetId="6" hidden="1">{#N/A,#N/A,FALSE,"지침";#N/A,#N/A,FALSE,"환경분석";#N/A,#N/A,FALSE,"Sheet16"}</definedName>
    <definedName name="상주감리" localSheetId="2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샘풀카피" localSheetId="11" hidden="1">{#N/A,#N/A,FALSE,"CCTV"}</definedName>
    <definedName name="샘풀카피" localSheetId="1" hidden="1">{#N/A,#N/A,FALSE,"CCTV"}</definedName>
    <definedName name="샘풀카피" localSheetId="15" hidden="1">{#N/A,#N/A,FALSE,"CCTV"}</definedName>
    <definedName name="샘풀카피" localSheetId="6" hidden="1">{#N/A,#N/A,FALSE,"CCTV"}</definedName>
    <definedName name="샘풀카피" localSheetId="2" hidden="1">{#N/A,#N/A,FALSE,"CCTV"}</definedName>
    <definedName name="샘풀카피" hidden="1">{#N/A,#N/A,FALSE,"CCTV"}</definedName>
    <definedName name="샘플카피2" localSheetId="11" hidden="1">{#N/A,#N/A,FALSE,"CCTV"}</definedName>
    <definedName name="샘플카피2" localSheetId="1" hidden="1">{#N/A,#N/A,FALSE,"CCTV"}</definedName>
    <definedName name="샘플카피2" localSheetId="15" hidden="1">{#N/A,#N/A,FALSE,"CCTV"}</definedName>
    <definedName name="샘플카피2" localSheetId="6" hidden="1">{#N/A,#N/A,FALSE,"CCTV"}</definedName>
    <definedName name="샘플카피2" localSheetId="2" hidden="1">{#N/A,#N/A,FALSE,"CCTV"}</definedName>
    <definedName name="샘플카피2" hidden="1">{#N/A,#N/A,FALSE,"CCTV"}</definedName>
    <definedName name="샘플카피3" localSheetId="11" hidden="1">{#N/A,#N/A,FALSE,"CCTV"}</definedName>
    <definedName name="샘플카피3" localSheetId="1" hidden="1">{#N/A,#N/A,FALSE,"CCTV"}</definedName>
    <definedName name="샘플카피3" localSheetId="15" hidden="1">{#N/A,#N/A,FALSE,"CCTV"}</definedName>
    <definedName name="샘플카피3" localSheetId="6" hidden="1">{#N/A,#N/A,FALSE,"CCTV"}</definedName>
    <definedName name="샘플카피3" localSheetId="2" hidden="1">{#N/A,#N/A,FALSE,"CCTV"}</definedName>
    <definedName name="샘플카피3" hidden="1">{#N/A,#N/A,FALSE,"CCTV"}</definedName>
    <definedName name="석재받은의뢰업체" hidden="1">255</definedName>
    <definedName name="설계내역서" localSheetId="11" hidden="1">{"'별표'!$N$220"}</definedName>
    <definedName name="설계내역서" localSheetId="1" hidden="1">{"'별표'!$N$220"}</definedName>
    <definedName name="설계내역서" localSheetId="15" hidden="1">{"'별표'!$N$220"}</definedName>
    <definedName name="설계내역서" localSheetId="2" hidden="1">{"'별표'!$N$220"}</definedName>
    <definedName name="설계내역서" hidden="1">{"'별표'!$N$220"}</definedName>
    <definedName name="설문지" localSheetId="6" hidden="1">#REF!</definedName>
    <definedName name="설문지" hidden="1">#REF!</definedName>
    <definedName name="세전익익" localSheetId="11" hidden="1">{#N/A,#N/A,FALSE,"지침";#N/A,#N/A,FALSE,"환경분석";#N/A,#N/A,FALSE,"Sheet16"}</definedName>
    <definedName name="세전익익" localSheetId="1" hidden="1">{#N/A,#N/A,FALSE,"지침";#N/A,#N/A,FALSE,"환경분석";#N/A,#N/A,FALSE,"Sheet16"}</definedName>
    <definedName name="세전익익" localSheetId="15" hidden="1">{#N/A,#N/A,FALSE,"지침";#N/A,#N/A,FALSE,"환경분석";#N/A,#N/A,FALSE,"Sheet16"}</definedName>
    <definedName name="세전익익" localSheetId="6" hidden="1">{#N/A,#N/A,FALSE,"지침";#N/A,#N/A,FALSE,"환경분석";#N/A,#N/A,FALSE,"Sheet16"}</definedName>
    <definedName name="세전익익" localSheetId="2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화갑지" localSheetId="11" hidden="1">{#N/A,#N/A,FALSE,"CCTV"}</definedName>
    <definedName name="소화갑지" localSheetId="1" hidden="1">{#N/A,#N/A,FALSE,"CCTV"}</definedName>
    <definedName name="소화갑지" localSheetId="15" hidden="1">{#N/A,#N/A,FALSE,"CCTV"}</definedName>
    <definedName name="소화갑지" localSheetId="6" hidden="1">{#N/A,#N/A,FALSE,"CCTV"}</definedName>
    <definedName name="소화갑지" localSheetId="2" hidden="1">{#N/A,#N/A,FALSE,"CCTV"}</definedName>
    <definedName name="소화갑지" hidden="1">{#N/A,#N/A,FALSE,"CCTV"}</definedName>
    <definedName name="소ㅑ104" localSheetId="15" hidden="1">#REF!</definedName>
    <definedName name="소ㅑ104" localSheetId="6" hidden="1">[58]FAB별!#REF!</definedName>
    <definedName name="소ㅑ104" hidden="1">[58]FAB별!#REF!</definedName>
    <definedName name="손익계산서" localSheetId="1" hidden="1">#REF!</definedName>
    <definedName name="손익계산서" localSheetId="15" hidden="1">#REF!</definedName>
    <definedName name="손익계산서" localSheetId="6" hidden="1">#REF!</definedName>
    <definedName name="손익계산서" localSheetId="2" hidden="1">#REF!</definedName>
    <definedName name="손익계산서" hidden="1">#REF!</definedName>
    <definedName name="손익변경" localSheetId="11" hidden="1">{#N/A,#N/A,FALSE,"지침";#N/A,#N/A,FALSE,"환경분석";#N/A,#N/A,FALSE,"Sheet16"}</definedName>
    <definedName name="손익변경" localSheetId="1" hidden="1">{#N/A,#N/A,FALSE,"지침";#N/A,#N/A,FALSE,"환경분석";#N/A,#N/A,FALSE,"Sheet16"}</definedName>
    <definedName name="손익변경" localSheetId="15" hidden="1">{#N/A,#N/A,FALSE,"지침";#N/A,#N/A,FALSE,"환경분석";#N/A,#N/A,FALSE,"Sheet16"}</definedName>
    <definedName name="손익변경" localSheetId="6" hidden="1">{#N/A,#N/A,FALSE,"지침";#N/A,#N/A,FALSE,"환경분석";#N/A,#N/A,FALSE,"Sheet16"}</definedName>
    <definedName name="손익변경" localSheetId="2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쇼" localSheetId="11" hidden="1">{#N/A,#N/A,FALSE,"포장1";#N/A,#N/A,FALSE,"포장1"}</definedName>
    <definedName name="쇼" localSheetId="1" hidden="1">{#N/A,#N/A,FALSE,"포장1";#N/A,#N/A,FALSE,"포장1"}</definedName>
    <definedName name="쇼" localSheetId="15" hidden="1">{#N/A,#N/A,FALSE,"포장1";#N/A,#N/A,FALSE,"포장1"}</definedName>
    <definedName name="쇼" localSheetId="2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1" hidden="1">{#N/A,#N/A,FALSE,"현장 NCR 분석";#N/A,#N/A,FALSE,"현장품질감사";#N/A,#N/A,FALSE,"현장품질감사"}</definedName>
    <definedName name="쇼ㅓㄹ" localSheetId="15" hidden="1">{#N/A,#N/A,FALSE,"현장 NCR 분석";#N/A,#N/A,FALSE,"현장품질감사";#N/A,#N/A,FALSE,"현장품질감사"}</definedName>
    <definedName name="쇼ㅓㄹ" localSheetId="2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ㅗㅎ로" localSheetId="11" hidden="1">{"'장비'!$A$3:$M$12"}</definedName>
    <definedName name="쇼ㅗㅎ로" localSheetId="1" hidden="1">{"'장비'!$A$3:$M$12"}</definedName>
    <definedName name="쇼ㅗㅎ로" localSheetId="15" hidden="1">{"'장비'!$A$3:$M$12"}</definedName>
    <definedName name="쇼ㅗㅎ로" localSheetId="2" hidden="1">{"'장비'!$A$3:$M$12"}</definedName>
    <definedName name="쇼ㅗㅎ로" hidden="1">{"'장비'!$A$3:$M$12"}</definedName>
    <definedName name="수" localSheetId="6" hidden="1">#REF!</definedName>
    <definedName name="수" hidden="1">#REF!</definedName>
    <definedName name="수량산출근거" localSheetId="11" hidden="1">{#N/A,#N/A,FALSE,"표지"}</definedName>
    <definedName name="수량산출근거" localSheetId="1" hidden="1">{#N/A,#N/A,FALSE,"표지"}</definedName>
    <definedName name="수량산출근거" localSheetId="15" hidden="1">{#N/A,#N/A,FALSE,"표지"}</definedName>
    <definedName name="수량산출근거" localSheetId="6" hidden="1">{#N/A,#N/A,FALSE,"표지"}</definedName>
    <definedName name="수량산출근거" localSheetId="2" hidden="1">{#N/A,#N/A,FALSE,"표지"}</definedName>
    <definedName name="수량산출근거" hidden="1">{#N/A,#N/A,FALSE,"표지"}</definedName>
    <definedName name="수ㅠㅁ" localSheetId="11" hidden="1">{#N/A,#N/A,FALSE,"현장 NCR 분석";#N/A,#N/A,FALSE,"현장품질감사";#N/A,#N/A,FALSE,"현장품질감사"}</definedName>
    <definedName name="수ㅠㅁ" localSheetId="1" hidden="1">{#N/A,#N/A,FALSE,"현장 NCR 분석";#N/A,#N/A,FALSE,"현장품질감사";#N/A,#N/A,FALSE,"현장품질감사"}</definedName>
    <definedName name="수ㅠㅁ" localSheetId="15" hidden="1">{#N/A,#N/A,FALSE,"현장 NCR 분석";#N/A,#N/A,FALSE,"현장품질감사";#N/A,#N/A,FALSE,"현장품질감사"}</definedName>
    <definedName name="수ㅠㅁ" localSheetId="2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11" hidden="1">{#N/A,#N/A,FALSE,"현장 NCR 분석";#N/A,#N/A,FALSE,"현장품질감사";#N/A,#N/A,FALSE,"현장품질감사"}</definedName>
    <definedName name="숱" localSheetId="1" hidden="1">{#N/A,#N/A,FALSE,"현장 NCR 분석";#N/A,#N/A,FALSE,"현장품질감사";#N/A,#N/A,FALSE,"현장품질감사"}</definedName>
    <definedName name="숱" localSheetId="15" hidden="1">{#N/A,#N/A,FALSE,"현장 NCR 분석";#N/A,#N/A,FALSE,"현장품질감사";#N/A,#N/A,FALSE,"현장품질감사"}</definedName>
    <definedName name="숱" localSheetId="2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스발9" localSheetId="6" hidden="1">#REF!</definedName>
    <definedName name="스발9" hidden="1">#REF!</definedName>
    <definedName name="승" localSheetId="11" hidden="1">{#N/A,#N/A,FALSE,"지침";#N/A,#N/A,FALSE,"환경분석";#N/A,#N/A,FALSE,"Sheet16"}</definedName>
    <definedName name="승" localSheetId="1" hidden="1">{#N/A,#N/A,FALSE,"지침";#N/A,#N/A,FALSE,"환경분석";#N/A,#N/A,FALSE,"Sheet16"}</definedName>
    <definedName name="승" localSheetId="15" hidden="1">{#N/A,#N/A,FALSE,"지침";#N/A,#N/A,FALSE,"환경분석";#N/A,#N/A,FALSE,"Sheet16"}</definedName>
    <definedName name="승" localSheetId="6" hidden="1">{#N/A,#N/A,FALSE,"지침";#N/A,#N/A,FALSE,"환경분석";#N/A,#N/A,FALSE,"Sheet16"}</definedName>
    <definedName name="승" localSheetId="2" hidden="1">{#N/A,#N/A,FALSE,"지침";#N/A,#N/A,FALSE,"환경분석";#N/A,#N/A,FALSE,"Sheet16"}</definedName>
    <definedName name="승" hidden="1">{#N/A,#N/A,FALSE,"지침";#N/A,#N/A,FALSE,"환경분석";#N/A,#N/A,FALSE,"Sheet16"}</definedName>
    <definedName name="신해섭" localSheetId="11" hidden="1">{#N/A,#N/A,FALSE,"도급대비시행율";#N/A,#N/A,FALSE,"결의서";#N/A,#N/A,FALSE,"내역서";#N/A,#N/A,FALSE,"도급예상"}</definedName>
    <definedName name="신해섭" localSheetId="1" hidden="1">{#N/A,#N/A,FALSE,"도급대비시행율";#N/A,#N/A,FALSE,"결의서";#N/A,#N/A,FALSE,"내역서";#N/A,#N/A,FALSE,"도급예상"}</definedName>
    <definedName name="신해섭" localSheetId="15" hidden="1">{#N/A,#N/A,FALSE,"도급대비시행율";#N/A,#N/A,FALSE,"결의서";#N/A,#N/A,FALSE,"내역서";#N/A,#N/A,FALSE,"도급예상"}</definedName>
    <definedName name="신해섭" localSheetId="2" hidden="1">{#N/A,#N/A,FALSE,"도급대비시행율";#N/A,#N/A,FALSE,"결의서";#N/A,#N/A,FALSE,"내역서";#N/A,#N/A,FALSE,"도급예상"}</definedName>
    <definedName name="신해섭" hidden="1">{#N/A,#N/A,FALSE,"도급대비시행율";#N/A,#N/A,FALSE,"결의서";#N/A,#N/A,FALSE,"내역서";#N/A,#N/A,FALSE,"도급예상"}</definedName>
    <definedName name="실시설계용역비변경내역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실시설계용역비변경내역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실시설계용역비변경내역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실시설계용역비변경내역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적자료" localSheetId="11" hidden="1">{#N/A,#N/A,FALSE,"지침";#N/A,#N/A,FALSE,"환경분석";#N/A,#N/A,FALSE,"Sheet16"}</definedName>
    <definedName name="실적자료" localSheetId="1" hidden="1">{#N/A,#N/A,FALSE,"지침";#N/A,#N/A,FALSE,"환경분석";#N/A,#N/A,FALSE,"Sheet16"}</definedName>
    <definedName name="실적자료" localSheetId="15" hidden="1">{#N/A,#N/A,FALSE,"지침";#N/A,#N/A,FALSE,"환경분석";#N/A,#N/A,FALSE,"Sheet16"}</definedName>
    <definedName name="실적자료" localSheetId="6" hidden="1">{#N/A,#N/A,FALSE,"지침";#N/A,#N/A,FALSE,"환경분석";#N/A,#N/A,FALSE,"Sheet16"}</definedName>
    <definedName name="실적자료" localSheetId="2" hidden="1">{#N/A,#N/A,FALSE,"지침";#N/A,#N/A,FALSE,"환경분석";#N/A,#N/A,FALSE,"Sheet16"}</definedName>
    <definedName name="실적자료" hidden="1">{#N/A,#N/A,FALSE,"지침";#N/A,#N/A,FALSE,"환경분석";#N/A,#N/A,FALSE,"Sheet16"}</definedName>
    <definedName name="실적자료1" localSheetId="11" hidden="1">{#N/A,#N/A,FALSE,"지침";#N/A,#N/A,FALSE,"환경분석";#N/A,#N/A,FALSE,"Sheet16"}</definedName>
    <definedName name="실적자료1" localSheetId="1" hidden="1">{#N/A,#N/A,FALSE,"지침";#N/A,#N/A,FALSE,"환경분석";#N/A,#N/A,FALSE,"Sheet16"}</definedName>
    <definedName name="실적자료1" localSheetId="15" hidden="1">{#N/A,#N/A,FALSE,"지침";#N/A,#N/A,FALSE,"환경분석";#N/A,#N/A,FALSE,"Sheet16"}</definedName>
    <definedName name="실적자료1" localSheetId="6" hidden="1">{#N/A,#N/A,FALSE,"지침";#N/A,#N/A,FALSE,"환경분석";#N/A,#N/A,FALSE,"Sheet16"}</definedName>
    <definedName name="실적자료1" localSheetId="2" hidden="1">{#N/A,#N/A,FALSE,"지침";#N/A,#N/A,FALSE,"환경분석";#N/A,#N/A,FALSE,"Sheet16"}</definedName>
    <definedName name="실적자료1" hidden="1">{#N/A,#N/A,FALSE,"지침";#N/A,#N/A,FALSE,"환경분석";#N/A,#N/A,FALSE,"Sheet16"}</definedName>
    <definedName name="ㅇㄴㅁ" localSheetId="15" hidden="1">#REF!</definedName>
    <definedName name="ㅇㄴㅁ" hidden="1">[59]실행철강하도!$A$1:$A$4</definedName>
    <definedName name="ㅇㄹ" localSheetId="11" hidden="1">{#N/A,#N/A,FALSE,"CCTV"}</definedName>
    <definedName name="ㅇㄹ" localSheetId="1" hidden="1">{#N/A,#N/A,FALSE,"CCTV"}</definedName>
    <definedName name="ㅇㄹ" localSheetId="15" hidden="1">{#N/A,#N/A,FALSE,"CCTV"}</definedName>
    <definedName name="ㅇㄹ" localSheetId="2" hidden="1">{#N/A,#N/A,FALSE,"CCTV"}</definedName>
    <definedName name="ㅇㄹ" hidden="1">{#N/A,#N/A,FALSE,"CCTV"}</definedName>
    <definedName name="ㅇㄹㄴㄹ" localSheetId="11" hidden="1">{#N/A,#N/A,FALSE,"CCTV"}</definedName>
    <definedName name="ㅇㄹㄴㄹ" localSheetId="1" hidden="1">{#N/A,#N/A,FALSE,"CCTV"}</definedName>
    <definedName name="ㅇㄹㄴㄹ" localSheetId="15" hidden="1">{#N/A,#N/A,FALSE,"CCTV"}</definedName>
    <definedName name="ㅇㄹㄴㄹ" localSheetId="2" hidden="1">{#N/A,#N/A,FALSE,"CCTV"}</definedName>
    <definedName name="ㅇㄹㄴㄹ" hidden="1">{#N/A,#N/A,FALSE,"CCTV"}</definedName>
    <definedName name="ㅇㄹㄹ" localSheetId="6" hidden="1">#REF!</definedName>
    <definedName name="ㅇㄹㄹ" hidden="1">#REF!</definedName>
    <definedName name="ㅇㄹㅇ" localSheetId="6" hidden="1">#REF!</definedName>
    <definedName name="ㅇㄹㅇ" hidden="1">#REF!</definedName>
    <definedName name="ㅇ라ㅓㅏㅗ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localSheetId="15" hidden="1">#REF!</definedName>
    <definedName name="ㅇ러알ㅇㄹㅇㄹ" localSheetId="6" hidden="1">[60]조명시설!#REF!</definedName>
    <definedName name="ㅇ러알ㅇㄹㅇㄹ" hidden="1">[60]조명시설!#REF!</definedName>
    <definedName name="ㅇㅇㅇ" localSheetId="11" hidden="1">{#N/A,#N/A,FALSE,"지침";#N/A,#N/A,FALSE,"환경분석";#N/A,#N/A,FALSE,"Sheet16"}</definedName>
    <definedName name="ㅇㅇㅇ" localSheetId="1" hidden="1">{#N/A,#N/A,FALSE,"지침";#N/A,#N/A,FALSE,"환경분석";#N/A,#N/A,FALSE,"Sheet16"}</definedName>
    <definedName name="ㅇㅇㅇ" localSheetId="15" hidden="1">{#N/A,#N/A,FALSE,"지침";#N/A,#N/A,FALSE,"환경분석";#N/A,#N/A,FALSE,"Sheet16"}</definedName>
    <definedName name="ㅇㅇㅇ" localSheetId="6" hidden="1">{#N/A,#N/A,FALSE,"지침";#N/A,#N/A,FALSE,"환경분석";#N/A,#N/A,FALSE,"Sheet16"}</definedName>
    <definedName name="ㅇㅇㅇ" localSheetId="2" hidden="1">{#N/A,#N/A,FALSE,"지침";#N/A,#N/A,FALSE,"환경분석";#N/A,#N/A,FALSE,"Sheet16"}</definedName>
    <definedName name="ㅇㅇㅇ" hidden="1">{#N/A,#N/A,FALSE,"지침";#N/A,#N/A,FALSE,"환경분석";#N/A,#N/A,FALSE,"Sheet16"}</definedName>
    <definedName name="ㅇㅇㅇㅇ" localSheetId="11" hidden="1">{#N/A,#N/A,FALSE,"지침";#N/A,#N/A,FALSE,"환경분석";#N/A,#N/A,FALSE,"Sheet16"}</definedName>
    <definedName name="ㅇㅇㅇㅇ" localSheetId="1" hidden="1">{#N/A,#N/A,FALSE,"지침";#N/A,#N/A,FALSE,"환경분석";#N/A,#N/A,FALSE,"Sheet16"}</definedName>
    <definedName name="ㅇㅇㅇㅇ" localSheetId="15" hidden="1">{#N/A,#N/A,FALSE,"지침";#N/A,#N/A,FALSE,"환경분석";#N/A,#N/A,FALSE,"Sheet16"}</definedName>
    <definedName name="ㅇㅇㅇㅇ" localSheetId="6" hidden="1">{#N/A,#N/A,FALSE,"지침";#N/A,#N/A,FALSE,"환경분석";#N/A,#N/A,FALSE,"Sheet16"}</definedName>
    <definedName name="ㅇㅇㅇㅇ" localSheetId="2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11" hidden="1">{#N/A,#N/A,FALSE,"지침";#N/A,#N/A,FALSE,"환경분석";#N/A,#N/A,FALSE,"Sheet16"}</definedName>
    <definedName name="ㅇㅇㅇㅇㅇㅇ" localSheetId="1" hidden="1">{#N/A,#N/A,FALSE,"지침";#N/A,#N/A,FALSE,"환경분석";#N/A,#N/A,FALSE,"Sheet16"}</definedName>
    <definedName name="ㅇㅇㅇㅇㅇㅇ" localSheetId="15" hidden="1">{#N/A,#N/A,FALSE,"지침";#N/A,#N/A,FALSE,"환경분석";#N/A,#N/A,FALSE,"Sheet16"}</definedName>
    <definedName name="ㅇㅇㅇㅇㅇㅇ" localSheetId="6" hidden="1">{#N/A,#N/A,FALSE,"지침";#N/A,#N/A,FALSE,"환경분석";#N/A,#N/A,FALSE,"Sheet16"}</definedName>
    <definedName name="ㅇㅇㅇㅇㅇㅇ" localSheetId="2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ㅇㅇㅇㅇㅇㅇㅇ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ㅇㅇㅇㅇㅇㅇㅇㅇㅇ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ㅇㅇㅇㅇㅇㅇㅇㅇㅇ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ㅇㅇㅇㅇㅇㅇㅇㅇㅇ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" localSheetId="11" hidden="1">{#N/A,#N/A,FALSE,"부대1"}</definedName>
    <definedName name="ㅇㅎ" localSheetId="1" hidden="1">{#N/A,#N/A,FALSE,"부대1"}</definedName>
    <definedName name="ㅇㅎ" localSheetId="15" hidden="1">{#N/A,#N/A,FALSE,"부대1"}</definedName>
    <definedName name="ㅇㅎ" localSheetId="2" hidden="1">{#N/A,#N/A,FALSE,"부대1"}</definedName>
    <definedName name="ㅇㅎ" hidden="1">{#N/A,#N/A,FALSE,"부대1"}</definedName>
    <definedName name="ㅇㅎㅇㅎ" localSheetId="11" hidden="1">{"'용역비'!$A$4:$C$8"}</definedName>
    <definedName name="ㅇㅎㅇㅎ" localSheetId="1" hidden="1">{"'용역비'!$A$4:$C$8"}</definedName>
    <definedName name="ㅇㅎㅇㅎ" localSheetId="15" hidden="1">{"'용역비'!$A$4:$C$8"}</definedName>
    <definedName name="ㅇㅎㅇㅎ" localSheetId="2" hidden="1">{"'용역비'!$A$4:$C$8"}</definedName>
    <definedName name="ㅇㅎㅇㅎ" hidden="1">{"'용역비'!$A$4:$C$8"}</definedName>
    <definedName name="ㅇ호" localSheetId="11" hidden="1">{"'용역비'!$A$4:$C$8"}</definedName>
    <definedName name="ㅇ호" localSheetId="1" hidden="1">{"'용역비'!$A$4:$C$8"}</definedName>
    <definedName name="ㅇ호" localSheetId="15" hidden="1">{"'용역비'!$A$4:$C$8"}</definedName>
    <definedName name="ㅇ호" localSheetId="2" hidden="1">{"'용역비'!$A$4:$C$8"}</definedName>
    <definedName name="ㅇ호" hidden="1">{"'용역비'!$A$4:$C$8"}</definedName>
    <definedName name="ㅇ호ㅓ" localSheetId="11" hidden="1">{"'용역비'!$A$4:$C$8"}</definedName>
    <definedName name="ㅇ호ㅓ" localSheetId="1" hidden="1">{"'용역비'!$A$4:$C$8"}</definedName>
    <definedName name="ㅇ호ㅓ" localSheetId="15" hidden="1">{"'용역비'!$A$4:$C$8"}</definedName>
    <definedName name="ㅇ호ㅓ" localSheetId="2" hidden="1">{"'용역비'!$A$4:$C$8"}</definedName>
    <definedName name="ㅇ호ㅓ" hidden="1">{"'용역비'!$A$4:$C$8"}</definedName>
    <definedName name="ㅇ호ㅓㅇㅎ" localSheetId="11" hidden="1">{"'용역비'!$A$4:$C$8"}</definedName>
    <definedName name="ㅇ호ㅓㅇㅎ" localSheetId="1" hidden="1">{"'용역비'!$A$4:$C$8"}</definedName>
    <definedName name="ㅇ호ㅓㅇㅎ" localSheetId="15" hidden="1">{"'용역비'!$A$4:$C$8"}</definedName>
    <definedName name="ㅇ호ㅓㅇㅎ" localSheetId="2" hidden="1">{"'용역비'!$A$4:$C$8"}</definedName>
    <definedName name="ㅇ호ㅓㅇㅎ" hidden="1">{"'용역비'!$A$4:$C$8"}</definedName>
    <definedName name="ㅇ호ㅓㅇ호ㅓ" localSheetId="11" hidden="1">{"'용역비'!$A$4:$C$8"}</definedName>
    <definedName name="ㅇ호ㅓㅇ호ㅓ" localSheetId="1" hidden="1">{"'용역비'!$A$4:$C$8"}</definedName>
    <definedName name="ㅇ호ㅓㅇ호ㅓ" localSheetId="15" hidden="1">{"'용역비'!$A$4:$C$8"}</definedName>
    <definedName name="ㅇ호ㅓㅇ호ㅓ" localSheetId="2" hidden="1">{"'용역비'!$A$4:$C$8"}</definedName>
    <definedName name="ㅇ호ㅓㅇ호ㅓ" hidden="1">{"'용역비'!$A$4:$C$8"}</definedName>
    <definedName name="ㅇ호ㅓㅎ" localSheetId="11" hidden="1">{"'용역비'!$A$4:$C$8"}</definedName>
    <definedName name="ㅇ호ㅓㅎ" localSheetId="1" hidden="1">{"'용역비'!$A$4:$C$8"}</definedName>
    <definedName name="ㅇ호ㅓㅎ" localSheetId="15" hidden="1">{"'용역비'!$A$4:$C$8"}</definedName>
    <definedName name="ㅇ호ㅓㅎ" localSheetId="2" hidden="1">{"'용역비'!$A$4:$C$8"}</definedName>
    <definedName name="ㅇ호ㅓㅎ" hidden="1">{"'용역비'!$A$4:$C$8"}</definedName>
    <definedName name="ㅇ호ㅓ호ㅓ" localSheetId="11" hidden="1">{"'용역비'!$A$4:$C$8"}</definedName>
    <definedName name="ㅇ호ㅓ호ㅓ" localSheetId="1" hidden="1">{"'용역비'!$A$4:$C$8"}</definedName>
    <definedName name="ㅇ호ㅓ호ㅓ" localSheetId="15" hidden="1">{"'용역비'!$A$4:$C$8"}</definedName>
    <definedName name="ㅇ호ㅓ호ㅓ" localSheetId="2" hidden="1">{"'용역비'!$A$4:$C$8"}</definedName>
    <definedName name="ㅇ호ㅓ호ㅓ" hidden="1">{"'용역비'!$A$4:$C$8"}</definedName>
    <definedName name="아" localSheetId="11" hidden="1">{"'정산내역서'!$A$1:$I$35","'정산서(절.성토부)'!$A$1:$Q$17","'정산서(교량부)'!$A$1:$Q$84","'총괄표'!$A$1:$M$12","'시행현황'!$A$1:$G$12","'표지'!$A$1:$N$27","'정산서(절.성토부)'!$A$3:$Q$7"}</definedName>
    <definedName name="아" localSheetId="1" hidden="1">{"'정산내역서'!$A$1:$I$35","'정산서(절.성토부)'!$A$1:$Q$17","'정산서(교량부)'!$A$1:$Q$84","'총괄표'!$A$1:$M$12","'시행현황'!$A$1:$G$12","'표지'!$A$1:$N$27","'정산서(절.성토부)'!$A$3:$Q$7"}</definedName>
    <definedName name="아" localSheetId="15" hidden="1">{"'정산내역서'!$A$1:$I$35","'정산서(절.성토부)'!$A$1:$Q$17","'정산서(교량부)'!$A$1:$Q$84","'총괄표'!$A$1:$M$12","'시행현황'!$A$1:$G$12","'표지'!$A$1:$N$27","'정산서(절.성토부)'!$A$3:$Q$7"}</definedName>
    <definedName name="아" localSheetId="2" hidden="1">{"'정산내역서'!$A$1:$I$35","'정산서(절.성토부)'!$A$1:$Q$17","'정산서(교량부)'!$A$1:$Q$84","'총괄표'!$A$1:$M$12","'시행현황'!$A$1:$G$12","'표지'!$A$1:$N$27","'정산서(절.성토부)'!$A$3:$Q$7"}</definedName>
    <definedName name="아" hidden="1">{"'정산내역서'!$A$1:$I$35","'정산서(절.성토부)'!$A$1:$Q$17","'정산서(교량부)'!$A$1:$Q$84","'총괄표'!$A$1:$M$12","'시행현황'!$A$1:$G$12","'표지'!$A$1:$N$27","'정산서(절.성토부)'!$A$3:$Q$7"}</definedName>
    <definedName name="아니" localSheetId="11" hidden="1">{"'Sheet1'!$A$4:$M$21","'Sheet1'!$J$17:$K$19"}</definedName>
    <definedName name="아니" localSheetId="1" hidden="1">{"'Sheet1'!$A$4:$M$21","'Sheet1'!$J$17:$K$19"}</definedName>
    <definedName name="아니" localSheetId="15" hidden="1">{"'Sheet1'!$A$4:$M$21","'Sheet1'!$J$17:$K$19"}</definedName>
    <definedName name="아니" localSheetId="2" hidden="1">{"'Sheet1'!$A$4:$M$21","'Sheet1'!$J$17:$K$19"}</definedName>
    <definedName name="아니" hidden="1">{"'Sheet1'!$A$4:$M$21","'Sheet1'!$J$17:$K$19"}</definedName>
    <definedName name="아스콘2" localSheetId="15" hidden="1">#REF!</definedName>
    <definedName name="아스콘2" localSheetId="6" hidden="1">[61]조명시설!#REF!</definedName>
    <definedName name="아스콘2" hidden="1">[61]조명시설!#REF!</definedName>
    <definedName name="아파트" localSheetId="11" hidden="1">{"'Sheet1'!$A$4:$M$21","'Sheet1'!$J$17:$K$19"}</definedName>
    <definedName name="아파트" localSheetId="1" hidden="1">{"'Sheet1'!$A$4:$M$21","'Sheet1'!$J$17:$K$19"}</definedName>
    <definedName name="아파트" localSheetId="15" hidden="1">{"'Sheet1'!$A$4:$M$21","'Sheet1'!$J$17:$K$19"}</definedName>
    <definedName name="아파트" localSheetId="2" hidden="1">{"'Sheet1'!$A$4:$M$21","'Sheet1'!$J$17:$K$19"}</definedName>
    <definedName name="아파트" hidden="1">{"'Sheet1'!$A$4:$M$21","'Sheet1'!$J$17:$K$19"}</definedName>
    <definedName name="아파트내역2" localSheetId="11" hidden="1">{"'Sheet1'!$A$4:$M$21","'Sheet1'!$J$17:$K$19"}</definedName>
    <definedName name="아파트내역2" localSheetId="1" hidden="1">{"'Sheet1'!$A$4:$M$21","'Sheet1'!$J$17:$K$19"}</definedName>
    <definedName name="아파트내역2" localSheetId="15" hidden="1">{"'Sheet1'!$A$4:$M$21","'Sheet1'!$J$17:$K$19"}</definedName>
    <definedName name="아파트내역2" localSheetId="2" hidden="1">{"'Sheet1'!$A$4:$M$21","'Sheet1'!$J$17:$K$19"}</definedName>
    <definedName name="아파트내역2" hidden="1">{"'Sheet1'!$A$4:$M$21","'Sheet1'!$J$17:$K$19"}</definedName>
    <definedName name="아ㅏㅓ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암거공" localSheetId="15" hidden="1">#REF!</definedName>
    <definedName name="암거공" localSheetId="6" hidden="1">[41]차액보증!#REF!</definedName>
    <definedName name="암거공" hidden="1">[41]차액보증!#REF!</definedName>
    <definedName name="야간" localSheetId="11" hidden="1">{#N/A,#N/A,FALSE,"지침";#N/A,#N/A,FALSE,"환경분석";#N/A,#N/A,FALSE,"Sheet16"}</definedName>
    <definedName name="야간" localSheetId="1" hidden="1">{#N/A,#N/A,FALSE,"지침";#N/A,#N/A,FALSE,"환경분석";#N/A,#N/A,FALSE,"Sheet16"}</definedName>
    <definedName name="야간" localSheetId="15" hidden="1">{#N/A,#N/A,FALSE,"지침";#N/A,#N/A,FALSE,"환경분석";#N/A,#N/A,FALSE,"Sheet16"}</definedName>
    <definedName name="야간" localSheetId="6" hidden="1">{#N/A,#N/A,FALSE,"지침";#N/A,#N/A,FALSE,"환경분석";#N/A,#N/A,FALSE,"Sheet16"}</definedName>
    <definedName name="야간" localSheetId="2" hidden="1">{#N/A,#N/A,FALSE,"지침";#N/A,#N/A,FALSE,"환경분석";#N/A,#N/A,FALSE,"Sheet16"}</definedName>
    <definedName name="야간" hidden="1">{#N/A,#N/A,FALSE,"지침";#N/A,#N/A,FALSE,"환경분석";#N/A,#N/A,FALSE,"Sheet16"}</definedName>
    <definedName name="양식6" hidden="1">255</definedName>
    <definedName name="양재승2222222" localSheetId="15" hidden="1">#REF!</definedName>
    <definedName name="양재승2222222" localSheetId="6" hidden="1">[62]차액보증!#REF!</definedName>
    <definedName name="양재승2222222" hidden="1">[61]차액보증!#REF!</definedName>
    <definedName name="어" localSheetId="11" hidden="1">{"'용역비'!$A$4:$C$8"}</definedName>
    <definedName name="어" localSheetId="1" hidden="1">{"'용역비'!$A$4:$C$8"}</definedName>
    <definedName name="어" localSheetId="15" hidden="1">{"'용역비'!$A$4:$C$8"}</definedName>
    <definedName name="어" localSheetId="2" hidden="1">{"'용역비'!$A$4:$C$8"}</definedName>
    <definedName name="어" hidden="1">{"'용역비'!$A$4:$C$8"}</definedName>
    <definedName name="어ㅓㅓ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1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1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2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연습" localSheetId="15" hidden="1">#REF!</definedName>
    <definedName name="연습" localSheetId="6" hidden="1">[63]금융비용!#REF!</definedName>
    <definedName name="연습" hidden="1">[63]금융비용!#REF!</definedName>
    <definedName name="연습2" localSheetId="15" hidden="1">#REF!</definedName>
    <definedName name="연습2" localSheetId="6" hidden="1">[63]금융비용!#REF!</definedName>
    <definedName name="연습2" hidden="1">[63]금융비용!#REF!</definedName>
    <definedName name="영암실행" localSheetId="11" hidden="1">{#N/A,#N/A,FALSE,"전력간선"}</definedName>
    <definedName name="영암실행" localSheetId="1" hidden="1">{#N/A,#N/A,FALSE,"전력간선"}</definedName>
    <definedName name="영암실행" localSheetId="15" hidden="1">{#N/A,#N/A,FALSE,"전력간선"}</definedName>
    <definedName name="영암실행" localSheetId="6" hidden="1">{#N/A,#N/A,FALSE,"전력간선"}</definedName>
    <definedName name="영암실행" localSheetId="2" hidden="1">{#N/A,#N/A,FALSE,"전력간선"}</definedName>
    <definedName name="영암실행" hidden="1">{#N/A,#N/A,FALSE,"전력간선"}</definedName>
    <definedName name="영업" localSheetId="11" hidden="1">{#N/A,#N/A,FALSE,"지침";#N/A,#N/A,FALSE,"환경분석";#N/A,#N/A,FALSE,"Sheet16"}</definedName>
    <definedName name="영업" localSheetId="1" hidden="1">{#N/A,#N/A,FALSE,"지침";#N/A,#N/A,FALSE,"환경분석";#N/A,#N/A,FALSE,"Sheet16"}</definedName>
    <definedName name="영업" localSheetId="15" hidden="1">{#N/A,#N/A,FALSE,"지침";#N/A,#N/A,FALSE,"환경분석";#N/A,#N/A,FALSE,"Sheet16"}</definedName>
    <definedName name="영업" localSheetId="6" hidden="1">{#N/A,#N/A,FALSE,"지침";#N/A,#N/A,FALSE,"환경분석";#N/A,#N/A,FALSE,"Sheet16"}</definedName>
    <definedName name="영업" localSheetId="2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현금" localSheetId="11" hidden="1">{#N/A,#N/A,FALSE,"지침";#N/A,#N/A,FALSE,"환경분석";#N/A,#N/A,FALSE,"Sheet16"}</definedName>
    <definedName name="영업현금" localSheetId="1" hidden="1">{#N/A,#N/A,FALSE,"지침";#N/A,#N/A,FALSE,"환경분석";#N/A,#N/A,FALSE,"Sheet16"}</definedName>
    <definedName name="영업현금" localSheetId="15" hidden="1">{#N/A,#N/A,FALSE,"지침";#N/A,#N/A,FALSE,"환경분석";#N/A,#N/A,FALSE,"Sheet16"}</definedName>
    <definedName name="영업현금" localSheetId="6" hidden="1">{#N/A,#N/A,FALSE,"지침";#N/A,#N/A,FALSE,"환경분석";#N/A,#N/A,FALSE,"Sheet16"}</definedName>
    <definedName name="영업현금" localSheetId="2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localSheetId="11" hidden="1">{#N/A,#N/A,FALSE,"제목"}</definedName>
    <definedName name="오" localSheetId="1" hidden="1">{#N/A,#N/A,FALSE,"제목"}</definedName>
    <definedName name="오" localSheetId="15" hidden="1">{#N/A,#N/A,FALSE,"제목"}</definedName>
    <definedName name="오" localSheetId="2" hidden="1">{#N/A,#N/A,FALSE,"제목"}</definedName>
    <definedName name="오" hidden="1">{#N/A,#N/A,FALSE,"제목"}</definedName>
    <definedName name="오수토공" localSheetId="11" hidden="1">{#N/A,#N/A,FALSE,"기안지";#N/A,#N/A,FALSE,"통신지"}</definedName>
    <definedName name="오수토공" localSheetId="1" hidden="1">{#N/A,#N/A,FALSE,"기안지";#N/A,#N/A,FALSE,"통신지"}</definedName>
    <definedName name="오수토공" localSheetId="15" hidden="1">{#N/A,#N/A,FALSE,"기안지";#N/A,#N/A,FALSE,"통신지"}</definedName>
    <definedName name="오수토공" localSheetId="6" hidden="1">{#N/A,#N/A,FALSE,"기안지";#N/A,#N/A,FALSE,"통신지"}</definedName>
    <definedName name="오수토공" localSheetId="2" hidden="1">{#N/A,#N/A,FALSE,"기안지";#N/A,#N/A,FALSE,"통신지"}</definedName>
    <definedName name="오수토공" hidden="1">{#N/A,#N/A,FALSE,"기안지";#N/A,#N/A,FALSE,"통신지"}</definedName>
    <definedName name="옥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벽단위" localSheetId="15" hidden="1">#REF!</definedName>
    <definedName name="옹벽단위" localSheetId="6" hidden="1">[64]날개벽수량표!#REF!</definedName>
    <definedName name="옹벽단위" hidden="1">[64]날개벽수량표!#REF!</definedName>
    <definedName name="외화환산" localSheetId="1" hidden="1">#REF!</definedName>
    <definedName name="외화환산" localSheetId="15" hidden="1">#REF!</definedName>
    <definedName name="외화환산" localSheetId="6" hidden="1">#REF!</definedName>
    <definedName name="외화환산" localSheetId="2" hidden="1">#REF!</definedName>
    <definedName name="외화환산" hidden="1">#REF!</definedName>
    <definedName name="원가계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localSheetId="15" hidden="1">#REF!</definedName>
    <definedName name="원남내역" hidden="1">[65]실행철강하도!$A$1:$A$4</definedName>
    <definedName name="월별투입" localSheetId="11" hidden="1">{#N/A,#N/A,FALSE,"지침";#N/A,#N/A,FALSE,"환경분석";#N/A,#N/A,FALSE,"Sheet16"}</definedName>
    <definedName name="월별투입" localSheetId="1" hidden="1">{#N/A,#N/A,FALSE,"지침";#N/A,#N/A,FALSE,"환경분석";#N/A,#N/A,FALSE,"Sheet16"}</definedName>
    <definedName name="월별투입" localSheetId="15" hidden="1">{#N/A,#N/A,FALSE,"지침";#N/A,#N/A,FALSE,"환경분석";#N/A,#N/A,FALSE,"Sheet16"}</definedName>
    <definedName name="월별투입" localSheetId="6" hidden="1">{#N/A,#N/A,FALSE,"지침";#N/A,#N/A,FALSE,"환경분석";#N/A,#N/A,FALSE,"Sheet16"}</definedName>
    <definedName name="월별투입" localSheetId="2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윤창" localSheetId="11" hidden="1">{#N/A,#N/A,FALSE,"제목"}</definedName>
    <definedName name="윤창" localSheetId="1" hidden="1">{#N/A,#N/A,FALSE,"제목"}</definedName>
    <definedName name="윤창" localSheetId="15" hidden="1">{#N/A,#N/A,FALSE,"제목"}</definedName>
    <definedName name="윤창" localSheetId="2" hidden="1">{#N/A,#N/A,FALSE,"제목"}</definedName>
    <definedName name="윤창" hidden="1">{#N/A,#N/A,FALSE,"제목"}</definedName>
    <definedName name="윤창이" localSheetId="11" hidden="1">{#N/A,#N/A,FALSE,"제목"}</definedName>
    <definedName name="윤창이" localSheetId="1" hidden="1">{#N/A,#N/A,FALSE,"제목"}</definedName>
    <definedName name="윤창이" localSheetId="15" hidden="1">{#N/A,#N/A,FALSE,"제목"}</definedName>
    <definedName name="윤창이" localSheetId="2" hidden="1">{#N/A,#N/A,FALSE,"제목"}</definedName>
    <definedName name="윤창이" hidden="1">{#N/A,#N/A,FALSE,"제목"}</definedName>
    <definedName name="을" localSheetId="11" hidden="1">{#N/A,#N/A,FALSE,"도급대비시행율";#N/A,#N/A,FALSE,"결의서";#N/A,#N/A,FALSE,"내역서";#N/A,#N/A,FALSE,"도급예상"}</definedName>
    <definedName name="을" localSheetId="1" hidden="1">{#N/A,#N/A,FALSE,"도급대비시행율";#N/A,#N/A,FALSE,"결의서";#N/A,#N/A,FALSE,"내역서";#N/A,#N/A,FALSE,"도급예상"}</definedName>
    <definedName name="을" localSheetId="15" hidden="1">{#N/A,#N/A,FALSE,"도급대비시행율";#N/A,#N/A,FALSE,"결의서";#N/A,#N/A,FALSE,"내역서";#N/A,#N/A,FALSE,"도급예상"}</definedName>
    <definedName name="을" localSheetId="2" hidden="1">{#N/A,#N/A,FALSE,"도급대비시행율";#N/A,#N/A,FALSE,"결의서";#N/A,#N/A,FALSE,"내역서";#N/A,#N/A,FALSE,"도급예상"}</definedName>
    <definedName name="을" hidden="1">{#N/A,#N/A,FALSE,"도급대비시행율";#N/A,#N/A,FALSE,"결의서";#N/A,#N/A,FALSE,"내역서";#N/A,#N/A,FALSE,"도급예상"}</definedName>
    <definedName name="이가" localSheetId="11" hidden="1">{"'Firr(선)'!$AS$1:$AY$62","'Firr(사)'!$AS$1:$AY$62","'Firr(회)'!$AS$1:$AY$62","'Firr(선)'!$L$1:$V$62","'Firr(사)'!$L$1:$V$62","'Firr(회)'!$L$1:$V$62"}</definedName>
    <definedName name="이가" localSheetId="1" hidden="1">{"'Firr(선)'!$AS$1:$AY$62","'Firr(사)'!$AS$1:$AY$62","'Firr(회)'!$AS$1:$AY$62","'Firr(선)'!$L$1:$V$62","'Firr(사)'!$L$1:$V$62","'Firr(회)'!$L$1:$V$62"}</definedName>
    <definedName name="이가" localSheetId="15" hidden="1">{"'Firr(선)'!$AS$1:$AY$62","'Firr(사)'!$AS$1:$AY$62","'Firr(회)'!$AS$1:$AY$62","'Firr(선)'!$L$1:$V$62","'Firr(사)'!$L$1:$V$62","'Firr(회)'!$L$1:$V$62"}</definedName>
    <definedName name="이가" localSheetId="2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슈" localSheetId="11" hidden="1">{#N/A,#N/A,FALSE,"지침";#N/A,#N/A,FALSE,"환경분석";#N/A,#N/A,FALSE,"Sheet16"}</definedName>
    <definedName name="이슈" localSheetId="1" hidden="1">{#N/A,#N/A,FALSE,"지침";#N/A,#N/A,FALSE,"환경분석";#N/A,#N/A,FALSE,"Sheet16"}</definedName>
    <definedName name="이슈" localSheetId="15" hidden="1">{#N/A,#N/A,FALSE,"지침";#N/A,#N/A,FALSE,"환경분석";#N/A,#N/A,FALSE,"Sheet16"}</definedName>
    <definedName name="이슈" localSheetId="6" hidden="1">{#N/A,#N/A,FALSE,"지침";#N/A,#N/A,FALSE,"환경분석";#N/A,#N/A,FALSE,"Sheet16"}</definedName>
    <definedName name="이슈" localSheetId="2" hidden="1">{#N/A,#N/A,FALSE,"지침";#N/A,#N/A,FALSE,"환경분석";#N/A,#N/A,FALSE,"Sheet16"}</definedName>
    <definedName name="이슈" hidden="1">{#N/A,#N/A,FALSE,"지침";#N/A,#N/A,FALSE,"환경분석";#N/A,#N/A,FALSE,"Sheet16"}</definedName>
    <definedName name="이정표" localSheetId="11" hidden="1">{#N/A,#N/A,FALSE,"이정표"}</definedName>
    <definedName name="이정표" localSheetId="1" hidden="1">{#N/A,#N/A,FALSE,"이정표"}</definedName>
    <definedName name="이정표" localSheetId="15" hidden="1">{#N/A,#N/A,FALSE,"이정표"}</definedName>
    <definedName name="이정표" localSheetId="2" hidden="1">{#N/A,#N/A,FALSE,"이정표"}</definedName>
    <definedName name="이정표" hidden="1">{#N/A,#N/A,FALSE,"이정표"}</definedName>
    <definedName name="이천순복음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15" hidden="1">#REF!</definedName>
    <definedName name="일" hidden="1">[46]실행철강하도!$A$1:$A$4</definedName>
    <definedName name="일산" localSheetId="11" hidden="1">{"'용역비'!$A$4:$C$8"}</definedName>
    <definedName name="일산" localSheetId="1" hidden="1">{"'용역비'!$A$4:$C$8"}</definedName>
    <definedName name="일산" localSheetId="15" hidden="1">{"'용역비'!$A$4:$C$8"}</definedName>
    <definedName name="일산" localSheetId="2" hidden="1">{"'용역비'!$A$4:$C$8"}</definedName>
    <definedName name="일산" hidden="1">{"'용역비'!$A$4:$C$8"}</definedName>
    <definedName name="일위2" localSheetId="11" hidden="1">{"'용역비'!$A$4:$C$8"}</definedName>
    <definedName name="일위2" localSheetId="1" hidden="1">{"'용역비'!$A$4:$C$8"}</definedName>
    <definedName name="일위2" localSheetId="15" hidden="1">{"'용역비'!$A$4:$C$8"}</definedName>
    <definedName name="일위2" localSheetId="2" hidden="1">{"'용역비'!$A$4:$C$8"}</definedName>
    <definedName name="일위2" hidden="1">{"'용역비'!$A$4:$C$8"}</definedName>
    <definedName name="일정97" localSheetId="6" hidden="1">#REF!</definedName>
    <definedName name="일정97" hidden="1">#REF!</definedName>
    <definedName name="입찰금액안" localSheetId="15" hidden="1">#REF!</definedName>
    <definedName name="입찰금액안" localSheetId="6" hidden="1">[66]집계표!#REF!</definedName>
    <definedName name="입찰금액안" hidden="1">[66]집계표!#REF!</definedName>
    <definedName name="ㅈ" localSheetId="11" hidden="1">{#N/A,#N/A,FALSE,"전력간선"}</definedName>
    <definedName name="ㅈ" localSheetId="1" hidden="1">{#N/A,#N/A,FALSE,"전력간선"}</definedName>
    <definedName name="ㅈ" localSheetId="15" hidden="1">{#N/A,#N/A,FALSE,"전력간선"}</definedName>
    <definedName name="ㅈ" localSheetId="2" hidden="1">{#N/A,#N/A,FALSE,"전력간선"}</definedName>
    <definedName name="ㅈ" hidden="1">{#N/A,#N/A,FALSE,"전력간선"}</definedName>
    <definedName name="ㅈ56ㅕ" localSheetId="11" hidden="1">{"'용역비'!$A$4:$C$8"}</definedName>
    <definedName name="ㅈ56ㅕ" localSheetId="1" hidden="1">{"'용역비'!$A$4:$C$8"}</definedName>
    <definedName name="ㅈ56ㅕ" localSheetId="15" hidden="1">{"'용역비'!$A$4:$C$8"}</definedName>
    <definedName name="ㅈ56ㅕ" localSheetId="2" hidden="1">{"'용역비'!$A$4:$C$8"}</definedName>
    <definedName name="ㅈ56ㅕ" hidden="1">{"'용역비'!$A$4:$C$8"}</definedName>
    <definedName name="ㅈㄷㄱㄷㄱㄷ" localSheetId="11" hidden="1">{"'용역비'!$A$4:$C$8"}</definedName>
    <definedName name="ㅈㄷㄱㄷㄱㄷ" localSheetId="1" hidden="1">{"'용역비'!$A$4:$C$8"}</definedName>
    <definedName name="ㅈㄷㄱㄷㄱㄷ" localSheetId="15" hidden="1">{"'용역비'!$A$4:$C$8"}</definedName>
    <definedName name="ㅈㄷㄱㄷㄱㄷ" localSheetId="2" hidden="1">{"'용역비'!$A$4:$C$8"}</definedName>
    <definedName name="ㅈㄷㄱㄷㄱㄷ" hidden="1">{"'용역비'!$A$4:$C$8"}</definedName>
    <definedName name="ㅈㅇ" localSheetId="11" hidden="1">{"'용역비'!$A$4:$C$8"}</definedName>
    <definedName name="ㅈㅇ" localSheetId="1" hidden="1">{"'용역비'!$A$4:$C$8"}</definedName>
    <definedName name="ㅈㅇ" localSheetId="15" hidden="1">{"'용역비'!$A$4:$C$8"}</definedName>
    <definedName name="ㅈㅇ" localSheetId="2" hidden="1">{"'용역비'!$A$4:$C$8"}</definedName>
    <definedName name="ㅈㅇ" hidden="1">{"'용역비'!$A$4:$C$8"}</definedName>
    <definedName name="ㅈㅈㅈ" localSheetId="6" hidden="1">#REF!</definedName>
    <definedName name="ㅈㅈㅈ" hidden="1">#REF!</definedName>
    <definedName name="ㅈㅈㅈㅈㅈㅈ" localSheetId="11" hidden="1">{"'용역비'!$A$4:$C$8"}</definedName>
    <definedName name="ㅈㅈㅈㅈㅈㅈ" localSheetId="1" hidden="1">{"'용역비'!$A$4:$C$8"}</definedName>
    <definedName name="ㅈㅈㅈㅈㅈㅈ" localSheetId="15" hidden="1">{"'용역비'!$A$4:$C$8"}</definedName>
    <definedName name="ㅈㅈㅈㅈㅈㅈ" localSheetId="2" hidden="1">{"'용역비'!$A$4:$C$8"}</definedName>
    <definedName name="ㅈㅈㅈㅈㅈㅈ" hidden="1">{"'용역비'!$A$4:$C$8"}</definedName>
    <definedName name="ㅈ자" localSheetId="11" hidden="1">{#N/A,#N/A,FALSE,"CCTV"}</definedName>
    <definedName name="ㅈ자" localSheetId="1" hidden="1">{#N/A,#N/A,FALSE,"CCTV"}</definedName>
    <definedName name="ㅈ자" localSheetId="15" hidden="1">{#N/A,#N/A,FALSE,"CCTV"}</definedName>
    <definedName name="ㅈ자" localSheetId="2" hidden="1">{#N/A,#N/A,FALSE,"CCTV"}</definedName>
    <definedName name="ㅈ자" hidden="1">{#N/A,#N/A,FALSE,"CCTV"}</definedName>
    <definedName name="자" localSheetId="11" hidden="1">{"'Sheet1'!$A$4:$M$21","'Sheet1'!$J$17:$K$19"}</definedName>
    <definedName name="자" localSheetId="1" hidden="1">{"'Sheet1'!$A$4:$M$21","'Sheet1'!$J$17:$K$19"}</definedName>
    <definedName name="자" localSheetId="15" hidden="1">{"'Sheet1'!$A$4:$M$21","'Sheet1'!$J$17:$K$19"}</definedName>
    <definedName name="자" localSheetId="2" hidden="1">{"'Sheet1'!$A$4:$M$21","'Sheet1'!$J$17:$K$19"}</definedName>
    <definedName name="자" hidden="1">{"'Sheet1'!$A$4:$M$21","'Sheet1'!$J$17:$K$19"}</definedName>
    <definedName name="자금수지" localSheetId="6" hidden="1">#REF!</definedName>
    <definedName name="자금수지" hidden="1">#REF!</definedName>
    <definedName name="자재비" localSheetId="11" hidden="1">{"'용역비'!$A$4:$C$8"}</definedName>
    <definedName name="자재비" localSheetId="1" hidden="1">{"'용역비'!$A$4:$C$8"}</definedName>
    <definedName name="자재비" localSheetId="15" hidden="1">{"'용역비'!$A$4:$C$8"}</definedName>
    <definedName name="자재비" localSheetId="2" hidden="1">{"'용역비'!$A$4:$C$8"}</definedName>
    <definedName name="자재비" hidden="1">{"'용역비'!$A$4:$C$8"}</definedName>
    <definedName name="장" localSheetId="11" hidden="1">{#N/A,#N/A,FALSE,"CCTV"}</definedName>
    <definedName name="장" localSheetId="1" hidden="1">{#N/A,#N/A,FALSE,"CCTV"}</definedName>
    <definedName name="장" localSheetId="15" hidden="1">{#N/A,#N/A,FALSE,"CCTV"}</definedName>
    <definedName name="장" localSheetId="2" hidden="1">{#N/A,#N/A,FALSE,"CCTV"}</definedName>
    <definedName name="장" hidden="1">{#N/A,#N/A,FALSE,"CCTV"}</definedName>
    <definedName name="장비" localSheetId="11" hidden="1">{#N/A,#N/A,FALSE,"CCTV"}</definedName>
    <definedName name="장비" localSheetId="1" hidden="1">{#N/A,#N/A,FALSE,"CCTV"}</definedName>
    <definedName name="장비" localSheetId="15" hidden="1">{#N/A,#N/A,FALSE,"CCTV"}</definedName>
    <definedName name="장비" localSheetId="2" hidden="1">{#N/A,#N/A,FALSE,"CCTV"}</definedName>
    <definedName name="장비" hidden="1">{#N/A,#N/A,FALSE,"CCTV"}</definedName>
    <definedName name="재집" localSheetId="11" hidden="1">{"'용역비'!$A$4:$C$8"}</definedName>
    <definedName name="재집" localSheetId="1" hidden="1">{"'용역비'!$A$4:$C$8"}</definedName>
    <definedName name="재집" localSheetId="15" hidden="1">{"'용역비'!$A$4:$C$8"}</definedName>
    <definedName name="재집" localSheetId="2" hidden="1">{"'용역비'!$A$4:$C$8"}</definedName>
    <definedName name="재집" hidden="1">{"'용역비'!$A$4:$C$8"}</definedName>
    <definedName name="전계장금액" localSheetId="6" hidden="1">#REF!</definedName>
    <definedName name="전계장금액" hidden="1">#REF!</definedName>
    <definedName name="전기" localSheetId="11" hidden="1">{"'Sheet1'!$A$1:$E$59"}</definedName>
    <definedName name="전기" localSheetId="1" hidden="1">{"'Sheet1'!$A$1:$E$59"}</definedName>
    <definedName name="전기" localSheetId="15" hidden="1">{"'Sheet1'!$A$1:$E$59"}</definedName>
    <definedName name="전기" localSheetId="6" hidden="1">{"'Sheet1'!$A$1:$E$59"}</definedName>
    <definedName name="전기" localSheetId="2" hidden="1">{"'Sheet1'!$A$1:$E$59"}</definedName>
    <definedName name="전기" hidden="1">{"'Sheet1'!$A$1:$E$59"}</definedName>
    <definedName name="전기내역" localSheetId="11" hidden="1">{#N/A,#N/A,FALSE,"CCTV"}</definedName>
    <definedName name="전기내역" localSheetId="1" hidden="1">{#N/A,#N/A,FALSE,"CCTV"}</definedName>
    <definedName name="전기내역" localSheetId="15" hidden="1">{#N/A,#N/A,FALSE,"CCTV"}</definedName>
    <definedName name="전기내역" localSheetId="2" hidden="1">{#N/A,#N/A,FALSE,"CCTV"}</definedName>
    <definedName name="전기내역" hidden="1">{#N/A,#N/A,FALSE,"CCTV"}</definedName>
    <definedName name="전등설비" localSheetId="11" hidden="1">{#N/A,#N/A,FALSE,"CCTV"}</definedName>
    <definedName name="전등설비" localSheetId="1" hidden="1">{#N/A,#N/A,FALSE,"CCTV"}</definedName>
    <definedName name="전등설비" localSheetId="15" hidden="1">{#N/A,#N/A,FALSE,"CCTV"}</definedName>
    <definedName name="전등설비" localSheetId="2" hidden="1">{#N/A,#N/A,FALSE,"CCTV"}</definedName>
    <definedName name="전등설비" hidden="1">{#N/A,#N/A,FALSE,"CCTV"}</definedName>
    <definedName name="전자CF" localSheetId="11" hidden="1">{#N/A,#N/A,FALSE,"지침";#N/A,#N/A,FALSE,"환경분석";#N/A,#N/A,FALSE,"Sheet16"}</definedName>
    <definedName name="전자CF" localSheetId="1" hidden="1">{#N/A,#N/A,FALSE,"지침";#N/A,#N/A,FALSE,"환경분석";#N/A,#N/A,FALSE,"Sheet16"}</definedName>
    <definedName name="전자CF" localSheetId="15" hidden="1">{#N/A,#N/A,FALSE,"지침";#N/A,#N/A,FALSE,"환경분석";#N/A,#N/A,FALSE,"Sheet16"}</definedName>
    <definedName name="전자CF" localSheetId="6" hidden="1">{#N/A,#N/A,FALSE,"지침";#N/A,#N/A,FALSE,"환경분석";#N/A,#N/A,FALSE,"Sheet16"}</definedName>
    <definedName name="전자CF" localSheetId="2" hidden="1">{#N/A,#N/A,FALSE,"지침";#N/A,#N/A,FALSE,"환경분석";#N/A,#N/A,FALSE,"Sheet16"}</definedName>
    <definedName name="전자CF" hidden="1">{#N/A,#N/A,FALSE,"지침";#N/A,#N/A,FALSE,"환경분석";#N/A,#N/A,FALSE,"Sheet16"}</definedName>
    <definedName name="정리용" localSheetId="11" hidden="1">{#N/A,#N/A,FALSE,"Tower &amp; Car Park"}</definedName>
    <definedName name="정리용" localSheetId="1" hidden="1">{#N/A,#N/A,FALSE,"Tower &amp; Car Park"}</definedName>
    <definedName name="정리용" localSheetId="15" hidden="1">{#N/A,#N/A,FALSE,"Tower &amp; Car Park"}</definedName>
    <definedName name="정리용" localSheetId="2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1" hidden="1">{#N/A,#N/A,FALSE,"Tower &amp; Car Park"}</definedName>
    <definedName name="정리용2" localSheetId="15" hidden="1">{#N/A,#N/A,FALSE,"Tower &amp; Car Park"}</definedName>
    <definedName name="정리용2" localSheetId="2" hidden="1">{#N/A,#N/A,FALSE,"Tower &amp; Car Park"}</definedName>
    <definedName name="정리용2" hidden="1">{#N/A,#N/A,FALSE,"Tower &amp; Car Park"}</definedName>
    <definedName name="제발1" localSheetId="6" hidden="1">#REF!</definedName>
    <definedName name="제발1" hidden="1">#REF!</definedName>
    <definedName name="제수추가" localSheetId="11" hidden="1">{"'용역비'!$A$4:$C$8"}</definedName>
    <definedName name="제수추가" localSheetId="1" hidden="1">{"'용역비'!$A$4:$C$8"}</definedName>
    <definedName name="제수추가" localSheetId="15" hidden="1">{"'용역비'!$A$4:$C$8"}</definedName>
    <definedName name="제수추가" localSheetId="2" hidden="1">{"'용역비'!$A$4:$C$8"}</definedName>
    <definedName name="제수추가" hidden="1">{"'용역비'!$A$4:$C$8"}</definedName>
    <definedName name="제조3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localSheetId="11" hidden="1">{#N/A,#N/A,FALSE,"제목"}</definedName>
    <definedName name="젼적" localSheetId="1" hidden="1">{#N/A,#N/A,FALSE,"제목"}</definedName>
    <definedName name="젼적" localSheetId="15" hidden="1">{#N/A,#N/A,FALSE,"제목"}</definedName>
    <definedName name="젼적" localSheetId="2" hidden="1">{#N/A,#N/A,FALSE,"제목"}</definedName>
    <definedName name="젼적" hidden="1">{#N/A,#N/A,FALSE,"제목"}</definedName>
    <definedName name="조" localSheetId="11" hidden="1">{"'Firr(선)'!$AS$1:$AY$62","'Firr(사)'!$AS$1:$AY$62","'Firr(회)'!$AS$1:$AY$62","'Firr(선)'!$L$1:$V$62","'Firr(사)'!$L$1:$V$62","'Firr(회)'!$L$1:$V$62"}</definedName>
    <definedName name="조" localSheetId="1" hidden="1">{"'Firr(선)'!$AS$1:$AY$62","'Firr(사)'!$AS$1:$AY$62","'Firr(회)'!$AS$1:$AY$62","'Firr(선)'!$L$1:$V$62","'Firr(사)'!$L$1:$V$62","'Firr(회)'!$L$1:$V$62"}</definedName>
    <definedName name="조" localSheetId="15" hidden="1">{"'Firr(선)'!$AS$1:$AY$62","'Firr(사)'!$AS$1:$AY$62","'Firr(회)'!$AS$1:$AY$62","'Firr(선)'!$L$1:$V$62","'Firr(사)'!$L$1:$V$62","'Firr(회)'!$L$1:$V$62"}</definedName>
    <definedName name="조" localSheetId="2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경공사" localSheetId="11" hidden="1">{#N/A,#N/A,FALSE,"표지"}</definedName>
    <definedName name="조경공사" localSheetId="1" hidden="1">{#N/A,#N/A,FALSE,"표지"}</definedName>
    <definedName name="조경공사" localSheetId="15" hidden="1">{#N/A,#N/A,FALSE,"표지"}</definedName>
    <definedName name="조경공사" localSheetId="6" hidden="1">{#N/A,#N/A,FALSE,"표지"}</definedName>
    <definedName name="조경공사" localSheetId="2" hidden="1">{#N/A,#N/A,FALSE,"표지"}</definedName>
    <definedName name="조경공사" hidden="1">{#N/A,#N/A,FALSE,"표지"}</definedName>
    <definedName name="조경사본" localSheetId="11" hidden="1">{#N/A,#N/A,FALSE,"표지"}</definedName>
    <definedName name="조경사본" localSheetId="1" hidden="1">{#N/A,#N/A,FALSE,"표지"}</definedName>
    <definedName name="조경사본" localSheetId="15" hidden="1">{#N/A,#N/A,FALSE,"표지"}</definedName>
    <definedName name="조경사본" localSheetId="6" hidden="1">{#N/A,#N/A,FALSE,"표지"}</definedName>
    <definedName name="조경사본" localSheetId="2" hidden="1">{#N/A,#N/A,FALSE,"표지"}</definedName>
    <definedName name="조경사본" hidden="1">{#N/A,#N/A,FALSE,"표지"}</definedName>
    <definedName name="조사가" localSheetId="15" hidden="1">#REF!</definedName>
    <definedName name="조사가" localSheetId="6" hidden="1">[67]입찰안!#REF!</definedName>
    <definedName name="조사가" hidden="1">[67]입찰안!#REF!</definedName>
    <definedName name="조직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효" localSheetId="11" hidden="1">{"'Firr(선)'!$AS$1:$AY$62","'Firr(사)'!$AS$1:$AY$62","'Firr(회)'!$AS$1:$AY$62","'Firr(선)'!$L$1:$V$62","'Firr(사)'!$L$1:$V$62","'Firr(회)'!$L$1:$V$62"}</definedName>
    <definedName name="조효" localSheetId="1" hidden="1">{"'Firr(선)'!$AS$1:$AY$62","'Firr(사)'!$AS$1:$AY$62","'Firr(회)'!$AS$1:$AY$62","'Firr(선)'!$L$1:$V$62","'Firr(사)'!$L$1:$V$62","'Firr(회)'!$L$1:$V$62"}</definedName>
    <definedName name="조효" localSheetId="15" hidden="1">{"'Firr(선)'!$AS$1:$AY$62","'Firr(사)'!$AS$1:$AY$62","'Firr(회)'!$AS$1:$AY$62","'Firr(선)'!$L$1:$V$62","'Firr(사)'!$L$1:$V$62","'Firr(회)'!$L$1:$V$62"}</definedName>
    <definedName name="조효" localSheetId="2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석" localSheetId="11" hidden="1">{"'Firr(선)'!$AS$1:$AY$62","'Firr(사)'!$AS$1:$AY$62","'Firr(회)'!$AS$1:$AY$62","'Firr(선)'!$L$1:$V$62","'Firr(사)'!$L$1:$V$62","'Firr(회)'!$L$1:$V$62"}</definedName>
    <definedName name="조효석" localSheetId="1" hidden="1">{"'Firr(선)'!$AS$1:$AY$62","'Firr(사)'!$AS$1:$AY$62","'Firr(회)'!$AS$1:$AY$62","'Firr(선)'!$L$1:$V$62","'Firr(사)'!$L$1:$V$62","'Firr(회)'!$L$1:$V$62"}</definedName>
    <definedName name="조효석" localSheetId="15" hidden="1">{"'Firr(선)'!$AS$1:$AY$62","'Firr(사)'!$AS$1:$AY$62","'Firr(회)'!$AS$1:$AY$62","'Firr(선)'!$L$1:$V$62","'Firr(사)'!$L$1:$V$62","'Firr(회)'!$L$1:$V$62"}</definedName>
    <definedName name="조효석" localSheetId="2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11" hidden="1">{#N/A,#N/A,FALSE,"지침";#N/A,#N/A,FALSE,"환경분석";#N/A,#N/A,FALSE,"Sheet16"}</definedName>
    <definedName name="주" localSheetId="1" hidden="1">{#N/A,#N/A,FALSE,"지침";#N/A,#N/A,FALSE,"환경분석";#N/A,#N/A,FALSE,"Sheet16"}</definedName>
    <definedName name="주" localSheetId="15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hidden="1">{#N/A,#N/A,FALSE,"지침";#N/A,#N/A,FALSE,"환경분석";#N/A,#N/A,FALSE,"Sheet16"}</definedName>
    <definedName name="주마감" localSheetId="6" hidden="1">#REF!</definedName>
    <definedName name="주마감" hidden="1">#REF!</definedName>
    <definedName name="주차장" localSheetId="11" hidden="1">{#N/A,#N/A,FALSE,"표지"}</definedName>
    <definedName name="주차장" localSheetId="1" hidden="1">{#N/A,#N/A,FALSE,"표지"}</definedName>
    <definedName name="주차장" localSheetId="15" hidden="1">{#N/A,#N/A,FALSE,"표지"}</definedName>
    <definedName name="주차장" localSheetId="6" hidden="1">{#N/A,#N/A,FALSE,"표지"}</definedName>
    <definedName name="주차장" localSheetId="2" hidden="1">{#N/A,#N/A,FALSE,"표지"}</definedName>
    <definedName name="주차장" hidden="1">{#N/A,#N/A,FALSE,"표지"}</definedName>
    <definedName name="집수정" localSheetId="6" hidden="1">#REF!</definedName>
    <definedName name="집수정" hidden="1">#REF!</definedName>
    <definedName name="ㅊㅇ" localSheetId="11" hidden="1">{#N/A,#N/A,FALSE,"현장 NCR 분석";#N/A,#N/A,FALSE,"현장품질감사";#N/A,#N/A,FALSE,"현장품질감사"}</definedName>
    <definedName name="ㅊㅇ" localSheetId="1" hidden="1">{#N/A,#N/A,FALSE,"현장 NCR 분석";#N/A,#N/A,FALSE,"현장품질감사";#N/A,#N/A,FALSE,"현장품질감사"}</definedName>
    <definedName name="ㅊㅇ" localSheetId="15" hidden="1">{#N/A,#N/A,FALSE,"현장 NCR 분석";#N/A,#N/A,FALSE,"현장품질감사";#N/A,#N/A,FALSE,"현장품질감사"}</definedName>
    <definedName name="ㅊㅇ" localSheetId="2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참석자" localSheetId="11" hidden="1">{#N/A,#N/A,FALSE,"현장 NCR 분석";#N/A,#N/A,FALSE,"현장품질감사";#N/A,#N/A,FALSE,"현장품질감사"}</definedName>
    <definedName name="참석자" localSheetId="1" hidden="1">{#N/A,#N/A,FALSE,"현장 NCR 분석";#N/A,#N/A,FALSE,"현장품질감사";#N/A,#N/A,FALSE,"현장품질감사"}</definedName>
    <definedName name="참석자" localSheetId="15" hidden="1">{#N/A,#N/A,FALSE,"현장 NCR 분석";#N/A,#N/A,FALSE,"현장품질감사";#N/A,#N/A,FALSE,"현장품질감사"}</definedName>
    <definedName name="참석자" localSheetId="2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천사" localSheetId="11" hidden="1">{"'용역비'!$A$4:$C$8"}</definedName>
    <definedName name="천사" localSheetId="1" hidden="1">{"'용역비'!$A$4:$C$8"}</definedName>
    <definedName name="천사" localSheetId="15" hidden="1">{"'용역비'!$A$4:$C$8"}</definedName>
    <definedName name="천사" localSheetId="2" hidden="1">{"'용역비'!$A$4:$C$8"}</definedName>
    <definedName name="천사" hidden="1">{"'용역비'!$A$4:$C$8"}</definedName>
    <definedName name="철근수정본" localSheetId="11" hidden="1">{"'Sheet1'!$A$4:$M$21","'Sheet1'!$J$17:$K$19"}</definedName>
    <definedName name="철근수정본" localSheetId="1" hidden="1">{"'Sheet1'!$A$4:$M$21","'Sheet1'!$J$17:$K$19"}</definedName>
    <definedName name="철근수정본" localSheetId="15" hidden="1">{"'Sheet1'!$A$4:$M$21","'Sheet1'!$J$17:$K$19"}</definedName>
    <definedName name="철근수정본" localSheetId="2" hidden="1">{"'Sheet1'!$A$4:$M$21","'Sheet1'!$J$17:$K$19"}</definedName>
    <definedName name="철근수정본" hidden="1">{"'Sheet1'!$A$4:$M$21","'Sheet1'!$J$17:$K$19"}</definedName>
    <definedName name="철콘" localSheetId="11" hidden="1">{#N/A,#N/A,FALSE,"전력간선"}</definedName>
    <definedName name="철콘" localSheetId="1" hidden="1">{#N/A,#N/A,FALSE,"전력간선"}</definedName>
    <definedName name="철콘" localSheetId="15" hidden="1">{#N/A,#N/A,FALSE,"전력간선"}</definedName>
    <definedName name="철콘" localSheetId="2" hidden="1">{#N/A,#N/A,FALSE,"전력간선"}</definedName>
    <definedName name="철콘" hidden="1">{#N/A,#N/A,FALSE,"전력간선"}</definedName>
    <definedName name="철콘부대외" localSheetId="11" hidden="1">{#N/A,#N/A,FALSE,"Sheet1"}</definedName>
    <definedName name="철콘부대외" localSheetId="1" hidden="1">{#N/A,#N/A,FALSE,"Sheet1"}</definedName>
    <definedName name="철콘부대외" localSheetId="15" hidden="1">{#N/A,#N/A,FALSE,"Sheet1"}</definedName>
    <definedName name="철콘부대외" localSheetId="2" hidden="1">{#N/A,#N/A,FALSE,"Sheet1"}</definedName>
    <definedName name="철콘부대외" hidden="1">{#N/A,#N/A,FALSE,"Sheet1"}</definedName>
    <definedName name="총괄내역" localSheetId="6" hidden="1">#REF!</definedName>
    <definedName name="총괄내역" hidden="1">#REF!</definedName>
    <definedName name="최재호" localSheetId="6" hidden="1">#REF!</definedName>
    <definedName name="최재호" hidden="1">#REF!</definedName>
    <definedName name="추" localSheetId="11" hidden="1">{"'Sheet1'!$L$16"}</definedName>
    <definedName name="추" localSheetId="1" hidden="1">{"'Sheet1'!$L$16"}</definedName>
    <definedName name="추" localSheetId="15" hidden="1">{"'Sheet1'!$L$16"}</definedName>
    <definedName name="추" localSheetId="2" hidden="1">{"'Sheet1'!$L$16"}</definedName>
    <definedName name="추" hidden="1">{"'Sheet1'!$L$16"}</definedName>
    <definedName name="추가분" localSheetId="11" hidden="1">{"'장비'!$A$3:$M$12"}</definedName>
    <definedName name="추가분" localSheetId="1" hidden="1">{"'장비'!$A$3:$M$12"}</definedName>
    <definedName name="추가분" localSheetId="15" hidden="1">{"'장비'!$A$3:$M$12"}</definedName>
    <definedName name="추가분" localSheetId="2" hidden="1">{"'장비'!$A$3:$M$12"}</definedName>
    <definedName name="추가분" hidden="1">{"'장비'!$A$3:$M$12"}</definedName>
    <definedName name="출판" localSheetId="11" hidden="1">{#N/A,#N/A,FALSE,"지침";#N/A,#N/A,FALSE,"환경분석";#N/A,#N/A,FALSE,"Sheet16"}</definedName>
    <definedName name="출판" localSheetId="1" hidden="1">{#N/A,#N/A,FALSE,"지침";#N/A,#N/A,FALSE,"환경분석";#N/A,#N/A,FALSE,"Sheet16"}</definedName>
    <definedName name="출판" localSheetId="15" hidden="1">{#N/A,#N/A,FALSE,"지침";#N/A,#N/A,FALSE,"환경분석";#N/A,#N/A,FALSE,"Sheet16"}</definedName>
    <definedName name="출판" localSheetId="6" hidden="1">{#N/A,#N/A,FALSE,"지침";#N/A,#N/A,FALSE,"환경분석";#N/A,#N/A,FALSE,"Sheet16"}</definedName>
    <definedName name="출판" localSheetId="2" hidden="1">{#N/A,#N/A,FALSE,"지침";#N/A,#N/A,FALSE,"환경분석";#N/A,#N/A,FALSE,"Sheet16"}</definedName>
    <definedName name="출판" hidden="1">{#N/A,#N/A,FALSE,"지침";#N/A,#N/A,FALSE,"환경분석";#N/A,#N/A,FALSE,"Sheet16"}</definedName>
    <definedName name="츄ㅗㄹㅊㄹ초" localSheetId="1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1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ㅌ" localSheetId="11" hidden="1">{#N/A,#N/A,FALSE,"구조1"}</definedName>
    <definedName name="ㅋㅌ" localSheetId="1" hidden="1">{#N/A,#N/A,FALSE,"구조1"}</definedName>
    <definedName name="ㅋㅌ" localSheetId="15" hidden="1">{#N/A,#N/A,FALSE,"구조1"}</definedName>
    <definedName name="ㅋㅌ" localSheetId="2" hidden="1">{#N/A,#N/A,FALSE,"구조1"}</definedName>
    <definedName name="ㅋㅌ" hidden="1">{#N/A,#N/A,FALSE,"구조1"}</definedName>
    <definedName name="캐쉬" localSheetId="11" hidden="1">{#N/A,#N/A,FALSE,"지침";#N/A,#N/A,FALSE,"환경분석";#N/A,#N/A,FALSE,"Sheet16"}</definedName>
    <definedName name="캐쉬" localSheetId="1" hidden="1">{#N/A,#N/A,FALSE,"지침";#N/A,#N/A,FALSE,"환경분석";#N/A,#N/A,FALSE,"Sheet16"}</definedName>
    <definedName name="캐쉬" localSheetId="15" hidden="1">{#N/A,#N/A,FALSE,"지침";#N/A,#N/A,FALSE,"환경분석";#N/A,#N/A,FALSE,"Sheet16"}</definedName>
    <definedName name="캐쉬" localSheetId="6" hidden="1">{#N/A,#N/A,FALSE,"지침";#N/A,#N/A,FALSE,"환경분석";#N/A,#N/A,FALSE,"Sheet16"}</definedName>
    <definedName name="캐쉬" localSheetId="2" hidden="1">{#N/A,#N/A,FALSE,"지침";#N/A,#N/A,FALSE,"환경분석";#N/A,#N/A,FALSE,"Sheet16"}</definedName>
    <definedName name="캐쉬" hidden="1">{#N/A,#N/A,FALSE,"지침";#N/A,#N/A,FALSE,"환경분석";#N/A,#N/A,FALSE,"Sheet16"}</definedName>
    <definedName name="콘트롤러" localSheetId="11" hidden="1">{"'용역비'!$A$4:$C$8"}</definedName>
    <definedName name="콘트롤러" localSheetId="1" hidden="1">{"'용역비'!$A$4:$C$8"}</definedName>
    <definedName name="콘트롤러" localSheetId="15" hidden="1">{"'용역비'!$A$4:$C$8"}</definedName>
    <definedName name="콘트롤러" localSheetId="2" hidden="1">{"'용역비'!$A$4:$C$8"}</definedName>
    <definedName name="콘트롤러" hidden="1">{"'용역비'!$A$4:$C$8"}</definedName>
    <definedName name="콩" localSheetId="11" hidden="1">{#N/A,#N/A,FALSE,"구조1"}</definedName>
    <definedName name="콩" localSheetId="1" hidden="1">{#N/A,#N/A,FALSE,"구조1"}</definedName>
    <definedName name="콩" localSheetId="15" hidden="1">{#N/A,#N/A,FALSE,"구조1"}</definedName>
    <definedName name="콩" localSheetId="2" hidden="1">{#N/A,#N/A,FALSE,"구조1"}</definedName>
    <definedName name="콩" hidden="1">{#N/A,#N/A,FALSE,"구조1"}</definedName>
    <definedName name="ㅌㅇㄴ" hidden="1">255</definedName>
    <definedName name="ㅌㅍ" localSheetId="11" hidden="1">{#N/A,#N/A,FALSE,"부대2"}</definedName>
    <definedName name="ㅌㅍ" localSheetId="1" hidden="1">{#N/A,#N/A,FALSE,"부대2"}</definedName>
    <definedName name="ㅌㅍ" localSheetId="15" hidden="1">{#N/A,#N/A,FALSE,"부대2"}</definedName>
    <definedName name="ㅌㅍ" localSheetId="2" hidden="1">{#N/A,#N/A,FALSE,"부대2"}</definedName>
    <definedName name="ㅌㅍ" hidden="1">{#N/A,#N/A,FALSE,"부대2"}</definedName>
    <definedName name="ㅌㅍㅊㅇㅌㅎ" localSheetId="11" hidden="1">{#N/A,#N/A,FALSE,"도급대비시행율";#N/A,#N/A,FALSE,"결의서";#N/A,#N/A,FALSE,"내역서";#N/A,#N/A,FALSE,"도급예상"}</definedName>
    <definedName name="ㅌㅍㅊㅇㅌㅎ" localSheetId="1" hidden="1">{#N/A,#N/A,FALSE,"도급대비시행율";#N/A,#N/A,FALSE,"결의서";#N/A,#N/A,FALSE,"내역서";#N/A,#N/A,FALSE,"도급예상"}</definedName>
    <definedName name="ㅌㅍㅊㅇㅌㅎ" localSheetId="15" hidden="1">{#N/A,#N/A,FALSE,"도급대비시행율";#N/A,#N/A,FALSE,"결의서";#N/A,#N/A,FALSE,"내역서";#N/A,#N/A,FALSE,"도급예상"}</definedName>
    <definedName name="ㅌㅍㅊㅇㅌㅎ" localSheetId="2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탈" localSheetId="11" hidden="1">{#N/A,#N/A,FALSE,"CCTV"}</definedName>
    <definedName name="탈" localSheetId="1" hidden="1">{#N/A,#N/A,FALSE,"CCTV"}</definedName>
    <definedName name="탈" localSheetId="15" hidden="1">{#N/A,#N/A,FALSE,"CCTV"}</definedName>
    <definedName name="탈" localSheetId="2" hidden="1">{#N/A,#N/A,FALSE,"CCTV"}</definedName>
    <definedName name="탈" hidden="1">{#N/A,#N/A,FALSE,"CCTV"}</definedName>
    <definedName name="토공이수" localSheetId="6" hidden="1">#REF!</definedName>
    <definedName name="토공이수" hidden="1">#REF!</definedName>
    <definedName name="토목공사" localSheetId="11" hidden="1">{"'Sheet1'!$A$4:$M$21","'Sheet1'!$J$17:$K$19"}</definedName>
    <definedName name="토목공사" localSheetId="1" hidden="1">{"'Sheet1'!$A$4:$M$21","'Sheet1'!$J$17:$K$19"}</definedName>
    <definedName name="토목공사" localSheetId="15" hidden="1">{"'Sheet1'!$A$4:$M$21","'Sheet1'!$J$17:$K$19"}</definedName>
    <definedName name="토목공사" localSheetId="2" hidden="1">{"'Sheet1'!$A$4:$M$21","'Sheet1'!$J$17:$K$19"}</definedName>
    <definedName name="토목공사" hidden="1">{"'Sheet1'!$A$4:$M$21","'Sheet1'!$J$17:$K$19"}</definedName>
    <definedName name="토목변경" localSheetId="11" hidden="1">{"'장비'!$A$3:$M$12"}</definedName>
    <definedName name="토목변경" localSheetId="1" hidden="1">{"'장비'!$A$3:$M$12"}</definedName>
    <definedName name="토목변경" localSheetId="15" hidden="1">{"'장비'!$A$3:$M$12"}</definedName>
    <definedName name="토목변경" localSheetId="2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1" hidden="1">{"'장비'!$A$3:$M$12"}</definedName>
    <definedName name="토목실행예산" localSheetId="15" hidden="1">{"'장비'!$A$3:$M$12"}</definedName>
    <definedName name="토목실행예산" localSheetId="2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1" hidden="1">{"'장비'!$A$3:$M$12"}</definedName>
    <definedName name="토목조정분" localSheetId="15" hidden="1">{"'장비'!$A$3:$M$12"}</definedName>
    <definedName name="토목조정분" localSheetId="2" hidden="1">{"'장비'!$A$3:$M$12"}</definedName>
    <definedName name="토목조정분" hidden="1">{"'장비'!$A$3:$M$12"}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1" hidden="1">{#N/A,#N/A,FALSE,"현장 NCR 분석";#N/A,#N/A,FALSE,"현장품질감사";#N/A,#N/A,FALSE,"현장품질감사"}</definedName>
    <definedName name="투찰가대비표현장" localSheetId="15" hidden="1">{#N/A,#N/A,FALSE,"현장 NCR 분석";#N/A,#N/A,FALSE,"현장품질감사";#N/A,#N/A,FALSE,"현장품질감사"}</definedName>
    <definedName name="투찰가대비표현장" localSheetId="2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파일" localSheetId="6" hidden="1">#REF!</definedName>
    <definedName name="파일" hidden="1">#REF!</definedName>
    <definedName name="팔" localSheetId="6" hidden="1">#REF!</definedName>
    <definedName name="팔" hidden="1">#REF!</definedName>
    <definedName name="페이지" localSheetId="11" hidden="1">{"'Firr(선)'!$AS$1:$AY$62","'Firr(사)'!$AS$1:$AY$62","'Firr(회)'!$AS$1:$AY$62","'Firr(선)'!$L$1:$V$62","'Firr(사)'!$L$1:$V$62","'Firr(회)'!$L$1:$V$62"}</definedName>
    <definedName name="페이지" localSheetId="1" hidden="1">{"'Firr(선)'!$AS$1:$AY$62","'Firr(사)'!$AS$1:$AY$62","'Firr(회)'!$AS$1:$AY$62","'Firr(선)'!$L$1:$V$62","'Firr(사)'!$L$1:$V$62","'Firr(회)'!$L$1:$V$62"}</definedName>
    <definedName name="페이지" localSheetId="15" hidden="1">{"'Firr(선)'!$AS$1:$AY$62","'Firr(사)'!$AS$1:$AY$62","'Firr(회)'!$AS$1:$AY$62","'Firr(선)'!$L$1:$V$62","'Firr(사)'!$L$1:$V$62","'Firr(회)'!$L$1:$V$62"}</definedName>
    <definedName name="페이지" localSheetId="2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평당비교전체" localSheetId="6" hidden="1">#REF!</definedName>
    <definedName name="평당비교전체" hidden="1">#REF!</definedName>
    <definedName name="포장2월ocf" localSheetId="11" hidden="1">{#N/A,#N/A,FALSE,"지침";#N/A,#N/A,FALSE,"환경분석";#N/A,#N/A,FALSE,"Sheet16"}</definedName>
    <definedName name="포장2월ocf" localSheetId="1" hidden="1">{#N/A,#N/A,FALSE,"지침";#N/A,#N/A,FALSE,"환경분석";#N/A,#N/A,FALSE,"Sheet16"}</definedName>
    <definedName name="포장2월ocf" localSheetId="15" hidden="1">{#N/A,#N/A,FALSE,"지침";#N/A,#N/A,FALSE,"환경분석";#N/A,#N/A,FALSE,"Sheet16"}</definedName>
    <definedName name="포장2월ocf" localSheetId="6" hidden="1">{#N/A,#N/A,FALSE,"지침";#N/A,#N/A,FALSE,"환경분석";#N/A,#N/A,FALSE,"Sheet16"}</definedName>
    <definedName name="포장2월ocf" localSheetId="2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11" hidden="1">{#N/A,#N/A,FALSE,"지침";#N/A,#N/A,FALSE,"환경분석";#N/A,#N/A,FALSE,"Sheet16"}</definedName>
    <definedName name="포장ocf" localSheetId="1" hidden="1">{#N/A,#N/A,FALSE,"지침";#N/A,#N/A,FALSE,"환경분석";#N/A,#N/A,FALSE,"Sheet16"}</definedName>
    <definedName name="포장ocf" localSheetId="15" hidden="1">{#N/A,#N/A,FALSE,"지침";#N/A,#N/A,FALSE,"환경분석";#N/A,#N/A,FALSE,"Sheet16"}</definedName>
    <definedName name="포장ocf" localSheetId="6" hidden="1">{#N/A,#N/A,FALSE,"지침";#N/A,#N/A,FALSE,"환경분석";#N/A,#N/A,FALSE,"Sheet16"}</definedName>
    <definedName name="포장ocf" localSheetId="2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 localSheetId="6" hidden="1">#REF!</definedName>
    <definedName name="표지" hidden="1">#REF!</definedName>
    <definedName name="표지1" localSheetId="11" hidden="1">{#N/A,#N/A,FALSE,"제목"}</definedName>
    <definedName name="표지1" localSheetId="1" hidden="1">{#N/A,#N/A,FALSE,"제목"}</definedName>
    <definedName name="표지1" localSheetId="15" hidden="1">{#N/A,#N/A,FALSE,"제목"}</definedName>
    <definedName name="표지1" localSheetId="2" hidden="1">{#N/A,#N/A,FALSE,"제목"}</definedName>
    <definedName name="표지1" hidden="1">{#N/A,#N/A,FALSE,"제목"}</definedName>
    <definedName name="표지2" localSheetId="6" hidden="1">#REF!</definedName>
    <definedName name="표지2" hidden="1">#REF!</definedName>
    <definedName name="ㅎㄹ오하ㅓ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" localSheetId="11" hidden="1">{"'용역비'!$A$4:$C$8"}</definedName>
    <definedName name="ㅎㅇ" localSheetId="1" hidden="1">{"'용역비'!$A$4:$C$8"}</definedName>
    <definedName name="ㅎㅇ" localSheetId="15" hidden="1">{"'용역비'!$A$4:$C$8"}</definedName>
    <definedName name="ㅎㅇ" localSheetId="2" hidden="1">{"'용역비'!$A$4:$C$8"}</definedName>
    <definedName name="ㅎㅇ" hidden="1">{"'용역비'!$A$4:$C$8"}</definedName>
    <definedName name="ㅎ오" localSheetId="11" hidden="1">{"'용역비'!$A$4:$C$8"}</definedName>
    <definedName name="ㅎ오" localSheetId="1" hidden="1">{"'용역비'!$A$4:$C$8"}</definedName>
    <definedName name="ㅎ오" localSheetId="15" hidden="1">{"'용역비'!$A$4:$C$8"}</definedName>
    <definedName name="ㅎ오" localSheetId="2" hidden="1">{"'용역비'!$A$4:$C$8"}</definedName>
    <definedName name="ㅎ오" hidden="1">{"'용역비'!$A$4:$C$8"}</definedName>
    <definedName name="ㅎㅎ" localSheetId="6" hidden="1">#REF!</definedName>
    <definedName name="ㅎㅎ" hidden="1">#REF!</definedName>
    <definedName name="ㅎㅎㅎ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11" hidden="1">{"'장비'!$A$3:$M$12"}</definedName>
    <definedName name="ㅎㅎㅎㅎ" localSheetId="1" hidden="1">{"'장비'!$A$3:$M$12"}</definedName>
    <definedName name="ㅎㅎㅎㅎ" localSheetId="15" hidden="1">{"'장비'!$A$3:$M$12"}</definedName>
    <definedName name="ㅎㅎㅎㅎ" localSheetId="2" hidden="1">{"'장비'!$A$3:$M$12"}</definedName>
    <definedName name="ㅎㅎㅎㅎ" hidden="1">{"'장비'!$A$3:$M$12"}</definedName>
    <definedName name="하" localSheetId="11" hidden="1">{#N/A,#N/A,FALSE,"지침";#N/A,#N/A,FALSE,"환경분석";#N/A,#N/A,FALSE,"Sheet16"}</definedName>
    <definedName name="하" localSheetId="1" hidden="1">{#N/A,#N/A,FALSE,"지침";#N/A,#N/A,FALSE,"환경분석";#N/A,#N/A,FALSE,"Sheet16"}</definedName>
    <definedName name="하" localSheetId="15" hidden="1">{#N/A,#N/A,FALSE,"지침";#N/A,#N/A,FALSE,"환경분석";#N/A,#N/A,FALSE,"Sheet16"}</definedName>
    <definedName name="하" localSheetId="6" hidden="1">{#N/A,#N/A,FALSE,"지침";#N/A,#N/A,FALSE,"환경분석";#N/A,#N/A,FALSE,"Sheet16"}</definedName>
    <definedName name="하" localSheetId="2" hidden="1">{#N/A,#N/A,FALSE,"지침";#N/A,#N/A,FALSE,"환경분석";#N/A,#N/A,FALSE,"Sheet16"}</definedName>
    <definedName name="하" hidden="1">{#N/A,#N/A,FALSE,"지침";#N/A,#N/A,FALSE,"환경분석";#N/A,#N/A,FALSE,"Sheet16"}</definedName>
    <definedName name="하도4" hidden="1">255</definedName>
    <definedName name="하도6" hidden="1">255</definedName>
    <definedName name="하도급8" hidden="1">255</definedName>
    <definedName name="하도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localSheetId="15" hidden="1">#REF!</definedName>
    <definedName name="하하" localSheetId="6" hidden="1">[56]날개벽수량표!#REF!</definedName>
    <definedName name="하하" hidden="1">[56]날개벽수량표!#REF!</definedName>
    <definedName name="한" localSheetId="1" hidden="1">#REF!</definedName>
    <definedName name="한" localSheetId="15" hidden="1">#REF!</definedName>
    <definedName name="한" localSheetId="6" hidden="1">#REF!</definedName>
    <definedName name="한" localSheetId="2" hidden="1">#REF!</definedName>
    <definedName name="한" hidden="1">#REF!</definedName>
    <definedName name="할" localSheetId="11" hidden="1">{"'Sheet1'!$L$16"}</definedName>
    <definedName name="할" localSheetId="1" hidden="1">{"'Sheet1'!$L$16"}</definedName>
    <definedName name="할" localSheetId="15" hidden="1">{"'Sheet1'!$L$16"}</definedName>
    <definedName name="할" localSheetId="2" hidden="1">{"'Sheet1'!$L$16"}</definedName>
    <definedName name="할" hidden="1">{"'Sheet1'!$L$16"}</definedName>
    <definedName name="항" localSheetId="11" hidden="1">{"'Sheet1'!$L$16"}</definedName>
    <definedName name="항" localSheetId="1" hidden="1">{"'Sheet1'!$L$16"}</definedName>
    <definedName name="항" localSheetId="15" hidden="1">{"'Sheet1'!$L$16"}</definedName>
    <definedName name="항" localSheetId="2" hidden="1">{"'Sheet1'!$L$16"}</definedName>
    <definedName name="항" hidden="1">{"'Sheet1'!$L$16"}</definedName>
    <definedName name="현장" localSheetId="11" hidden="1">{#N/A,#N/A,FALSE,"CCTV"}</definedName>
    <definedName name="현장" localSheetId="1" hidden="1">{#N/A,#N/A,FALSE,"CCTV"}</definedName>
    <definedName name="현장" localSheetId="15" hidden="1">{#N/A,#N/A,FALSE,"CCTV"}</definedName>
    <definedName name="현장" localSheetId="2" hidden="1">{#N/A,#N/A,FALSE,"CCTV"}</definedName>
    <definedName name="현장" hidden="1">{#N/A,#N/A,FALSE,"CCTV"}</definedName>
    <definedName name="현장설명" localSheetId="11" hidden="1">{#N/A,#N/A,FALSE,"현장 NCR 분석";#N/A,#N/A,FALSE,"현장품질감사";#N/A,#N/A,FALSE,"현장품질감사"}</definedName>
    <definedName name="현장설명" localSheetId="1" hidden="1">{#N/A,#N/A,FALSE,"현장 NCR 분석";#N/A,#N/A,FALSE,"현장품질감사";#N/A,#N/A,FALSE,"현장품질감사"}</definedName>
    <definedName name="현장설명" localSheetId="15" hidden="1">{#N/A,#N/A,FALSE,"현장 NCR 분석";#N/A,#N/A,FALSE,"현장품질감사";#N/A,#N/A,FALSE,"현장품질감사"}</definedName>
    <definedName name="현장설명" localSheetId="2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1" hidden="1">{#N/A,#N/A,FALSE,"현장 NCR 분석";#N/A,#N/A,FALSE,"현장품질감사";#N/A,#N/A,FALSE,"현장품질감사"}</definedName>
    <definedName name="현장설명2" localSheetId="15" hidden="1">{#N/A,#N/A,FALSE,"현장 NCR 분석";#N/A,#N/A,FALSE,"현장품질감사";#N/A,#N/A,FALSE,"현장품질감사"}</definedName>
    <definedName name="현장설명2" localSheetId="2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자재外" localSheetId="11" hidden="1">{"'Sheet1'!$A$4:$M$21","'Sheet1'!$J$17:$K$19"}</definedName>
    <definedName name="현장자재外" localSheetId="1" hidden="1">{"'Sheet1'!$A$4:$M$21","'Sheet1'!$J$17:$K$19"}</definedName>
    <definedName name="현장자재外" localSheetId="15" hidden="1">{"'Sheet1'!$A$4:$M$21","'Sheet1'!$J$17:$K$19"}</definedName>
    <definedName name="현장자재外" localSheetId="2" hidden="1">{"'Sheet1'!$A$4:$M$21","'Sheet1'!$J$17:$K$19"}</definedName>
    <definedName name="현장자재外" hidden="1">{"'Sheet1'!$A$4:$M$21","'Sheet1'!$J$17:$K$19"}</definedName>
    <definedName name="현조" localSheetId="6" hidden="1">#REF!</definedName>
    <definedName name="현조" hidden="1">#REF!</definedName>
    <definedName name="호ㅓ" localSheetId="11" hidden="1">{"'용역비'!$A$4:$C$8"}</definedName>
    <definedName name="호ㅓ" localSheetId="1" hidden="1">{"'용역비'!$A$4:$C$8"}</definedName>
    <definedName name="호ㅓ" localSheetId="15" hidden="1">{"'용역비'!$A$4:$C$8"}</definedName>
    <definedName name="호ㅓ" localSheetId="2" hidden="1">{"'용역비'!$A$4:$C$8"}</definedName>
    <definedName name="호ㅓ" hidden="1">{"'용역비'!$A$4:$C$8"}</definedName>
    <definedName name="호ㅓㅕㅏ6ㅅ서ㅛㅓ" localSheetId="6" hidden="1">[68]입찰안!#REF!</definedName>
    <definedName name="호ㅓㅕㅏ6ㅅ서ㅛㅓ" hidden="1">[68]입찰안!#REF!</definedName>
    <definedName name="홍ㅇ호" localSheetId="11" hidden="1">{"'용역비'!$A$4:$C$8"}</definedName>
    <definedName name="홍ㅇ호" localSheetId="1" hidden="1">{"'용역비'!$A$4:$C$8"}</definedName>
    <definedName name="홍ㅇ호" localSheetId="15" hidden="1">{"'용역비'!$A$4:$C$8"}</definedName>
    <definedName name="홍ㅇ호" localSheetId="2" hidden="1">{"'용역비'!$A$4:$C$8"}</definedName>
    <definedName name="홍ㅇ호" hidden="1">{"'용역비'!$A$4:$C$8"}</definedName>
    <definedName name="효석" localSheetId="11" hidden="1">{"'Firr(선)'!$AS$1:$AY$62","'Firr(사)'!$AS$1:$AY$62","'Firr(회)'!$AS$1:$AY$62","'Firr(선)'!$L$1:$V$62","'Firr(사)'!$L$1:$V$62","'Firr(회)'!$L$1:$V$62"}</definedName>
    <definedName name="효석" localSheetId="1" hidden="1">{"'Firr(선)'!$AS$1:$AY$62","'Firr(사)'!$AS$1:$AY$62","'Firr(회)'!$AS$1:$AY$62","'Firr(선)'!$L$1:$V$62","'Firr(사)'!$L$1:$V$62","'Firr(회)'!$L$1:$V$62"}</definedName>
    <definedName name="효석" localSheetId="15" hidden="1">{"'Firr(선)'!$AS$1:$AY$62","'Firr(사)'!$AS$1:$AY$62","'Firr(회)'!$AS$1:$AY$62","'Firr(선)'!$L$1:$V$62","'Firr(사)'!$L$1:$V$62","'Firr(회)'!$L$1:$V$62"}</definedName>
    <definedName name="효석" localSheetId="2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ㅏㅏㅏ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11" hidden="1">{#N/A,#N/A,FALSE,"구조2"}</definedName>
    <definedName name="ㅏㅓ" localSheetId="1" hidden="1">{#N/A,#N/A,FALSE,"구조2"}</definedName>
    <definedName name="ㅏㅓ" localSheetId="15" hidden="1">{#N/A,#N/A,FALSE,"구조2"}</definedName>
    <definedName name="ㅏㅓ" localSheetId="2" hidden="1">{#N/A,#N/A,FALSE,"구조2"}</definedName>
    <definedName name="ㅏㅓ" hidden="1">{#N/A,#N/A,FALSE,"구조2"}</definedName>
    <definedName name="ㅏㅓㅏ" localSheetId="11" hidden="1">{#N/A,#N/A,FALSE,"물가변동 (2)";#N/A,#N/A,FALSE,"공사비";#N/A,#N/A,FALSE,"사급";#N/A,#N/A,FALSE,"도급집계";#N/A,#N/A,FALSE,"재료비";#N/A,#N/A,FALSE,"노무비";#N/A,#N/A,FALSE,"경비"}</definedName>
    <definedName name="ㅏㅓㅏ" localSheetId="1" hidden="1">{#N/A,#N/A,FALSE,"물가변동 (2)";#N/A,#N/A,FALSE,"공사비";#N/A,#N/A,FALSE,"사급";#N/A,#N/A,FALSE,"도급집계";#N/A,#N/A,FALSE,"재료비";#N/A,#N/A,FALSE,"노무비";#N/A,#N/A,FALSE,"경비"}</definedName>
    <definedName name="ㅏㅓㅏ" localSheetId="15" hidden="1">{#N/A,#N/A,FALSE,"물가변동 (2)";#N/A,#N/A,FALSE,"공사비";#N/A,#N/A,FALSE,"사급";#N/A,#N/A,FALSE,"도급집계";#N/A,#N/A,FALSE,"재료비";#N/A,#N/A,FALSE,"노무비";#N/A,#N/A,FALSE,"경비"}</definedName>
    <definedName name="ㅏㅓㅏ" localSheetId="2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ㅐ" localSheetId="11" hidden="1">{#N/A,#N/A,FALSE,"현장 NCR 분석";#N/A,#N/A,FALSE,"현장품질감사";#N/A,#N/A,FALSE,"현장품질감사"}</definedName>
    <definedName name="ㅐ" localSheetId="1" hidden="1">{#N/A,#N/A,FALSE,"현장 NCR 분석";#N/A,#N/A,FALSE,"현장품질감사";#N/A,#N/A,FALSE,"현장품질감사"}</definedName>
    <definedName name="ㅐ" localSheetId="15" hidden="1">{#N/A,#N/A,FALSE,"현장 NCR 분석";#N/A,#N/A,FALSE,"현장품질감사";#N/A,#N/A,FALSE,"현장품질감사"}</definedName>
    <definedName name="ㅐ" localSheetId="2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11" hidden="1">{#N/A,#N/A,FALSE,"지침";#N/A,#N/A,FALSE,"환경분석";#N/A,#N/A,FALSE,"Sheet16"}</definedName>
    <definedName name="ㅐㅐㅐ" localSheetId="1" hidden="1">{#N/A,#N/A,FALSE,"지침";#N/A,#N/A,FALSE,"환경분석";#N/A,#N/A,FALSE,"Sheet16"}</definedName>
    <definedName name="ㅐㅐㅐ" localSheetId="15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hidden="1">{#N/A,#N/A,FALSE,"지침";#N/A,#N/A,FALSE,"환경분석";#N/A,#N/A,FALSE,"Sheet16"}</definedName>
    <definedName name="ㅑㅅ" localSheetId="11" hidden="1">{"'Sheet1'!$L$16"}</definedName>
    <definedName name="ㅑㅅ" localSheetId="1" hidden="1">{"'Sheet1'!$L$16"}</definedName>
    <definedName name="ㅑㅅ" localSheetId="15" hidden="1">{"'Sheet1'!$L$16"}</definedName>
    <definedName name="ㅑㅅ" localSheetId="2" hidden="1">{"'Sheet1'!$L$16"}</definedName>
    <definedName name="ㅑㅅ" hidden="1">{"'Sheet1'!$L$16"}</definedName>
    <definedName name="ㅑㅑ" localSheetId="11" hidden="1">{"'용역비'!$A$4:$C$8"}</definedName>
    <definedName name="ㅑㅑ" localSheetId="1" hidden="1">{"'용역비'!$A$4:$C$8"}</definedName>
    <definedName name="ㅑㅑ" localSheetId="15" hidden="1">{"'용역비'!$A$4:$C$8"}</definedName>
    <definedName name="ㅑㅑ" localSheetId="2" hidden="1">{"'용역비'!$A$4:$C$8"}</definedName>
    <definedName name="ㅑㅑ" hidden="1">{"'용역비'!$A$4:$C$8"}</definedName>
    <definedName name="ㅑㅑㅑ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localSheetId="11" hidden="1">{"'용역비'!$A$4:$C$8"}</definedName>
    <definedName name="ㅑㅑㅑㅑㅑ" localSheetId="1" hidden="1">{"'용역비'!$A$4:$C$8"}</definedName>
    <definedName name="ㅑㅑㅑㅑㅑ" localSheetId="15" hidden="1">{"'용역비'!$A$4:$C$8"}</definedName>
    <definedName name="ㅑㅑㅑㅑㅑ" localSheetId="2" hidden="1">{"'용역비'!$A$4:$C$8"}</definedName>
    <definedName name="ㅑㅑㅑㅑㅑ" hidden="1">{"'용역비'!$A$4:$C$8"}</definedName>
    <definedName name="ㅑㅑㅑㅑㅑㅑ" localSheetId="11" hidden="1">{"'용역비'!$A$4:$C$8"}</definedName>
    <definedName name="ㅑㅑㅑㅑㅑㅑ" localSheetId="1" hidden="1">{"'용역비'!$A$4:$C$8"}</definedName>
    <definedName name="ㅑㅑㅑㅑㅑㅑ" localSheetId="15" hidden="1">{"'용역비'!$A$4:$C$8"}</definedName>
    <definedName name="ㅑㅑㅑㅑㅑㅑ" localSheetId="2" hidden="1">{"'용역비'!$A$4:$C$8"}</definedName>
    <definedName name="ㅑㅑㅑㅑㅑㅑ" hidden="1">{"'용역비'!$A$4:$C$8"}</definedName>
    <definedName name="ㅑㅕ" localSheetId="11" hidden="1">{#N/A,#N/A,FALSE,"이정표"}</definedName>
    <definedName name="ㅑㅕ" localSheetId="1" hidden="1">{#N/A,#N/A,FALSE,"이정표"}</definedName>
    <definedName name="ㅑㅕ" localSheetId="15" hidden="1">{#N/A,#N/A,FALSE,"이정표"}</definedName>
    <definedName name="ㅑㅕ" localSheetId="2" hidden="1">{#N/A,#N/A,FALSE,"이정표"}</definedName>
    <definedName name="ㅑㅕ" hidden="1">{#N/A,#N/A,FALSE,"이정표"}</definedName>
    <definedName name="ㅑㅕㅕ" localSheetId="11" hidden="1">{"'용역비'!$A$4:$C$8"}</definedName>
    <definedName name="ㅑㅕㅕ" localSheetId="1" hidden="1">{"'용역비'!$A$4:$C$8"}</definedName>
    <definedName name="ㅑㅕㅕ" localSheetId="15" hidden="1">{"'용역비'!$A$4:$C$8"}</definedName>
    <definedName name="ㅑㅕㅕ" localSheetId="2" hidden="1">{"'용역비'!$A$4:$C$8"}</definedName>
    <definedName name="ㅑㅕㅕ" hidden="1">{"'용역비'!$A$4:$C$8"}</definedName>
    <definedName name="ㅓㄴㄱ" localSheetId="15" hidden="1">#REF!</definedName>
    <definedName name="ㅓㄴㄱ" hidden="1">[59]실행철강하도!$A$1:$A$4</definedName>
    <definedName name="ㅓ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11" hidden="1">{#N/A,#N/A,FALSE,"제목"}</definedName>
    <definedName name="ㅓㅓㅓ" localSheetId="1" hidden="1">{#N/A,#N/A,FALSE,"제목"}</definedName>
    <definedName name="ㅓㅓㅓ" localSheetId="15" hidden="1">{#N/A,#N/A,FALSE,"제목"}</definedName>
    <definedName name="ㅓㅓㅓ" localSheetId="2" hidden="1">{#N/A,#N/A,FALSE,"제목"}</definedName>
    <definedName name="ㅓㅓㅓ" hidden="1">{#N/A,#N/A,FALSE,"제목"}</definedName>
    <definedName name="ㅓㅓㅓ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" hidden="1">[68]집계표!#REF!</definedName>
    <definedName name="ㅔㅣ" localSheetId="11" hidden="1">{"'용역비'!$A$4:$C$8"}</definedName>
    <definedName name="ㅔㅣ" localSheetId="1" hidden="1">{"'용역비'!$A$4:$C$8"}</definedName>
    <definedName name="ㅔㅣ" localSheetId="15" hidden="1">{"'용역비'!$A$4:$C$8"}</definedName>
    <definedName name="ㅔㅣ" localSheetId="2" hidden="1">{"'용역비'!$A$4:$C$8"}</definedName>
    <definedName name="ㅔㅣ" hidden="1">{"'용역비'!$A$4:$C$8"}</definedName>
    <definedName name="ㅗ" localSheetId="11" hidden="1">{#N/A,#N/A,FALSE,"현장 NCR 분석";#N/A,#N/A,FALSE,"현장품질감사";#N/A,#N/A,FALSE,"현장품질감사"}</definedName>
    <definedName name="ㅗ" localSheetId="1" hidden="1">{#N/A,#N/A,FALSE,"현장 NCR 분석";#N/A,#N/A,FALSE,"현장품질감사";#N/A,#N/A,FALSE,"현장품질감사"}</definedName>
    <definedName name="ㅗ" localSheetId="15" hidden="1">{#N/A,#N/A,FALSE,"현장 NCR 분석";#N/A,#N/A,FALSE,"현장품질감사";#N/A,#N/A,FALSE,"현장품질감사"}</definedName>
    <definedName name="ㅗ" localSheetId="2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마ㅓ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홓ㅎ로" localSheetId="11" hidden="1">{"'장비'!$A$3:$M$12"}</definedName>
    <definedName name="ㅗ홓ㅎ로" localSheetId="1" hidden="1">{"'장비'!$A$3:$M$12"}</definedName>
    <definedName name="ㅗ홓ㅎ로" localSheetId="15" hidden="1">{"'장비'!$A$3:$M$12"}</definedName>
    <definedName name="ㅗ홓ㅎ로" localSheetId="2" hidden="1">{"'장비'!$A$3:$M$12"}</definedName>
    <definedName name="ㅗ홓ㅎ로" hidden="1">{"'장비'!$A$3:$M$12"}</definedName>
    <definedName name="ㅗㅓ" localSheetId="11" hidden="1">{#N/A,#N/A,FALSE,"부대2"}</definedName>
    <definedName name="ㅗㅓ" localSheetId="1" hidden="1">{#N/A,#N/A,FALSE,"부대2"}</definedName>
    <definedName name="ㅗㅓ" localSheetId="15" hidden="1">{#N/A,#N/A,FALSE,"부대2"}</definedName>
    <definedName name="ㅗㅓ" localSheetId="2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1" hidden="1">{#N/A,#N/A,FALSE,"배수2"}</definedName>
    <definedName name="ㅗㅕ" localSheetId="15" hidden="1">{#N/A,#N/A,FALSE,"배수2"}</definedName>
    <definedName name="ㅗㅕ" localSheetId="2" hidden="1">{#N/A,#N/A,FALSE,"배수2"}</definedName>
    <definedName name="ㅗㅕ" hidden="1">{#N/A,#N/A,FALSE,"배수2"}</definedName>
    <definedName name="ㅗㅗㅗㅗㅗ" localSheetId="11" hidden="1">{"'장비'!$A$3:$M$12"}</definedName>
    <definedName name="ㅗㅗㅗㅗㅗ" localSheetId="1" hidden="1">{"'장비'!$A$3:$M$12"}</definedName>
    <definedName name="ㅗㅗㅗㅗㅗ" localSheetId="15" hidden="1">{"'장비'!$A$3:$M$12"}</definedName>
    <definedName name="ㅗㅗㅗㅗㅗ" localSheetId="2" hidden="1">{"'장비'!$A$3:$M$12"}</definedName>
    <definedName name="ㅗㅗㅗㅗㅗ" hidden="1">{"'장비'!$A$3:$M$12"}</definedName>
    <definedName name="ㅘ" localSheetId="11" hidden="1">{"'Sheet1'!$L$16"}</definedName>
    <definedName name="ㅘ" localSheetId="1" hidden="1">{"'Sheet1'!$L$16"}</definedName>
    <definedName name="ㅘ" localSheetId="15" hidden="1">{"'Sheet1'!$L$16"}</definedName>
    <definedName name="ㅘ" localSheetId="2" hidden="1">{"'Sheet1'!$L$16"}</definedName>
    <definedName name="ㅘ" hidden="1">{"'Sheet1'!$L$16"}</definedName>
    <definedName name="ㅛ" localSheetId="11" hidden="1">{"'장비'!$A$3:$M$12"}</definedName>
    <definedName name="ㅛ" localSheetId="1" hidden="1">{"'장비'!$A$3:$M$12"}</definedName>
    <definedName name="ㅛ" localSheetId="15" hidden="1">{"'장비'!$A$3:$M$12"}</definedName>
    <definedName name="ㅛ" localSheetId="2" hidden="1">{"'장비'!$A$3:$M$12"}</definedName>
    <definedName name="ㅛ" hidden="1">{"'장비'!$A$3:$M$12"}</definedName>
    <definedName name="ㅛㅅ" localSheetId="11" hidden="1">{#N/A,#N/A,FALSE,"속도"}</definedName>
    <definedName name="ㅛㅅ" localSheetId="1" hidden="1">{#N/A,#N/A,FALSE,"속도"}</definedName>
    <definedName name="ㅛㅅ" localSheetId="15" hidden="1">{#N/A,#N/A,FALSE,"속도"}</definedName>
    <definedName name="ㅛㅅ" localSheetId="2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1" hidden="1">{#N/A,#N/A,FALSE,"구조1"}</definedName>
    <definedName name="ㅛㅑㅐ" localSheetId="15" hidden="1">{#N/A,#N/A,FALSE,"구조1"}</definedName>
    <definedName name="ㅛㅑㅐ" localSheetId="2" hidden="1">{#N/A,#N/A,FALSE,"구조1"}</definedName>
    <definedName name="ㅛㅑㅐ" hidden="1">{#N/A,#N/A,FALSE,"구조1"}</definedName>
    <definedName name="ㅛㅛ" localSheetId="11" hidden="1">{"'용역비'!$A$4:$C$8"}</definedName>
    <definedName name="ㅛㅛ" localSheetId="1" hidden="1">{"'용역비'!$A$4:$C$8"}</definedName>
    <definedName name="ㅛㅛ" localSheetId="15" hidden="1">{"'용역비'!$A$4:$C$8"}</definedName>
    <definedName name="ㅛㅛ" localSheetId="2" hidden="1">{"'용역비'!$A$4:$C$8"}</definedName>
    <definedName name="ㅛㅛ" hidden="1">{"'용역비'!$A$4:$C$8"}</definedName>
    <definedName name="ㅛㅛㅛ" localSheetId="11" hidden="1">{"'장비'!$A$3:$M$12"}</definedName>
    <definedName name="ㅛㅛㅛ" localSheetId="1" hidden="1">{"'장비'!$A$3:$M$12"}</definedName>
    <definedName name="ㅛㅛㅛ" localSheetId="15" hidden="1">{"'장비'!$A$3:$M$12"}</definedName>
    <definedName name="ㅛㅛㅛ" localSheetId="2" hidden="1">{"'장비'!$A$3:$M$12"}</definedName>
    <definedName name="ㅛㅛㅛ" hidden="1">{"'장비'!$A$3:$M$12"}</definedName>
    <definedName name="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11" hidden="1">{#N/A,#N/A,FALSE,"부대2"}</definedName>
    <definedName name="ㅜㅎㄹ" localSheetId="1" hidden="1">{#N/A,#N/A,FALSE,"부대2"}</definedName>
    <definedName name="ㅜㅎㄹ" localSheetId="15" hidden="1">{#N/A,#N/A,FALSE,"부대2"}</definedName>
    <definedName name="ㅜㅎㄹ" localSheetId="2" hidden="1">{#N/A,#N/A,FALSE,"부대2"}</definedName>
    <definedName name="ㅜㅎㄹ" hidden="1">{#N/A,#N/A,FALSE,"부대2"}</definedName>
    <definedName name="ㅜㅠ" localSheetId="11" hidden="1">{#N/A,#N/A,FALSE,"토공2"}</definedName>
    <definedName name="ㅜㅠ" localSheetId="1" hidden="1">{#N/A,#N/A,FALSE,"토공2"}</definedName>
    <definedName name="ㅜㅠ" localSheetId="15" hidden="1">{#N/A,#N/A,FALSE,"토공2"}</definedName>
    <definedName name="ㅜㅠ" localSheetId="2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1" hidden="1">{#N/A,#N/A,FALSE,"전력간선"}</definedName>
    <definedName name="ㅜㅠㅍ" localSheetId="15" hidden="1">{#N/A,#N/A,FALSE,"전력간선"}</definedName>
    <definedName name="ㅜㅠㅍ" localSheetId="2" hidden="1">{#N/A,#N/A,FALSE,"전력간선"}</definedName>
    <definedName name="ㅜㅠㅍ" hidden="1">{#N/A,#N/A,FALSE,"전력간선"}</definedName>
    <definedName name="ㅠㄱ" localSheetId="11" hidden="1">{"'용역비'!$A$4:$C$8"}</definedName>
    <definedName name="ㅠㄱ" localSheetId="1" hidden="1">{"'용역비'!$A$4:$C$8"}</definedName>
    <definedName name="ㅠㄱ" localSheetId="15" hidden="1">{"'용역비'!$A$4:$C$8"}</definedName>
    <definedName name="ㅠㄱ" localSheetId="2" hidden="1">{"'용역비'!$A$4:$C$8"}</definedName>
    <definedName name="ㅠㄱ" hidden="1">{"'용역비'!$A$4:$C$8"}</definedName>
    <definedName name="ㅠㅠㅠ" localSheetId="11" hidden="1">{#N/A,#N/A,FALSE,"지침";#N/A,#N/A,FALSE,"환경분석";#N/A,#N/A,FALSE,"Sheet16"}</definedName>
    <definedName name="ㅠㅠㅠ" localSheetId="1" hidden="1">{#N/A,#N/A,FALSE,"지침";#N/A,#N/A,FALSE,"환경분석";#N/A,#N/A,FALSE,"Sheet16"}</definedName>
    <definedName name="ㅠㅠㅠ" localSheetId="15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11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localSheetId="15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ㅏ아ㅓ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11" hidden="1">{#N/A,#N/A,FALSE,"전력간선"}</definedName>
    <definedName name="ㅣㅓㅏ" localSheetId="1" hidden="1">{#N/A,#N/A,FALSE,"전력간선"}</definedName>
    <definedName name="ㅣㅓㅏ" localSheetId="15" hidden="1">{#N/A,#N/A,FALSE,"전력간선"}</definedName>
    <definedName name="ㅣㅓㅏ" localSheetId="2" hidden="1">{#N/A,#N/A,FALSE,"전력간선"}</definedName>
    <definedName name="ㅣㅓㅏ" hidden="1">{#N/A,#N/A,FALSE,"전력간선"}</definedName>
    <definedName name="ㅣㅣㅣ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localSheetId="11" hidden="1">{"'Sheet1'!$L$16"}</definedName>
    <definedName name="実行" localSheetId="1" hidden="1">{"'Sheet1'!$L$16"}</definedName>
    <definedName name="実行" localSheetId="15" hidden="1">{"'Sheet1'!$L$16"}</definedName>
    <definedName name="実行" localSheetId="6" hidden="1">{"'Sheet1'!$L$16"}</definedName>
    <definedName name="実行" localSheetId="2" hidden="1">{"'Sheet1'!$L$16"}</definedName>
    <definedName name="実行" localSheetId="7" hidden="1">{"'Sheet1'!$L$16"}</definedName>
    <definedName name="実行" hidden="1">{"'Sheet1'!$L$16"}</definedName>
    <definedName name="岡田" localSheetId="11" hidden="1">{#N/A,#N/A,TRUE,"SUM";#N/A,#N/A,TRUE,"EE";#N/A,#N/A,TRUE,"AC";#N/A,#N/A,TRUE,"SN"}</definedName>
    <definedName name="岡田" localSheetId="1" hidden="1">{#N/A,#N/A,TRUE,"SUM";#N/A,#N/A,TRUE,"EE";#N/A,#N/A,TRUE,"AC";#N/A,#N/A,TRUE,"SN"}</definedName>
    <definedName name="岡田" localSheetId="15" hidden="1">{#N/A,#N/A,TRUE,"SUM";#N/A,#N/A,TRUE,"EE";#N/A,#N/A,TRUE,"AC";#N/A,#N/A,TRUE,"SN"}</definedName>
    <definedName name="岡田" localSheetId="6" hidden="1">{#N/A,#N/A,TRUE,"SUM";#N/A,#N/A,TRUE,"EE";#N/A,#N/A,TRUE,"AC";#N/A,#N/A,TRUE,"SN"}</definedName>
    <definedName name="岡田" localSheetId="2" hidden="1">{#N/A,#N/A,TRUE,"SUM";#N/A,#N/A,TRUE,"EE";#N/A,#N/A,TRUE,"AC";#N/A,#N/A,TRUE,"SN"}</definedName>
    <definedName name="岡田" hidden="1">{#N/A,#N/A,TRUE,"SUM";#N/A,#N/A,TRUE,"EE";#N/A,#N/A,TRUE,"AC";#N/A,#N/A,TRUE,"SN"}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25" l="1"/>
  <c r="A2" i="28"/>
  <c r="A2" i="26"/>
  <c r="A2" i="5"/>
  <c r="A2" i="23"/>
  <c r="A3" i="22"/>
  <c r="G84" i="12" l="1"/>
  <c r="P3" i="6"/>
  <c r="D69" i="7" l="1"/>
  <c r="D61" i="7"/>
  <c r="D58" i="7"/>
  <c r="G66" i="7" l="1"/>
  <c r="I66" i="7" s="1"/>
  <c r="F21" i="5"/>
  <c r="F20" i="5"/>
  <c r="F22" i="22"/>
  <c r="D19" i="5" l="1"/>
  <c r="F19" i="5" s="1"/>
  <c r="D16" i="5"/>
  <c r="M139" i="28"/>
  <c r="I138" i="28"/>
  <c r="I137" i="28"/>
  <c r="G117" i="28"/>
  <c r="G124" i="28" s="1"/>
  <c r="F117" i="28"/>
  <c r="F124" i="28" s="1"/>
  <c r="D117" i="28"/>
  <c r="D124" i="28" s="1"/>
  <c r="G114" i="28"/>
  <c r="G122" i="28" s="1"/>
  <c r="F114" i="28"/>
  <c r="F122" i="28" s="1"/>
  <c r="D114" i="28"/>
  <c r="D122" i="28" s="1"/>
  <c r="G98" i="28"/>
  <c r="F98" i="28"/>
  <c r="D98" i="28"/>
  <c r="G97" i="28"/>
  <c r="F97" i="28"/>
  <c r="D97" i="28"/>
  <c r="G95" i="28"/>
  <c r="F95" i="28"/>
  <c r="D95" i="28"/>
  <c r="G94" i="28"/>
  <c r="F94" i="28"/>
  <c r="D94" i="28"/>
  <c r="G89" i="28"/>
  <c r="G88" i="28"/>
  <c r="G85" i="28"/>
  <c r="G84" i="28"/>
  <c r="H80" i="28"/>
  <c r="H79" i="28"/>
  <c r="H76" i="28"/>
  <c r="H75" i="28"/>
  <c r="H70" i="28"/>
  <c r="H69" i="28"/>
  <c r="G68" i="28"/>
  <c r="F70" i="28" s="1"/>
  <c r="F68" i="28"/>
  <c r="D68" i="28"/>
  <c r="D69" i="28" s="1"/>
  <c r="B68" i="28"/>
  <c r="H67" i="28"/>
  <c r="H66" i="28"/>
  <c r="G65" i="28"/>
  <c r="F67" i="28" s="1"/>
  <c r="F65" i="28"/>
  <c r="D65" i="28"/>
  <c r="D66" i="28" s="1"/>
  <c r="B65" i="28"/>
  <c r="H63" i="28"/>
  <c r="H62" i="28"/>
  <c r="G61" i="28"/>
  <c r="F63" i="28" s="1"/>
  <c r="F61" i="28"/>
  <c r="D61" i="28"/>
  <c r="D62" i="28" s="1"/>
  <c r="B61" i="28"/>
  <c r="H60" i="28"/>
  <c r="H59" i="28"/>
  <c r="G58" i="28"/>
  <c r="E59" i="28" s="1"/>
  <c r="F58" i="28"/>
  <c r="D58" i="28"/>
  <c r="D59" i="28" s="1"/>
  <c r="B58" i="28"/>
  <c r="H53" i="28"/>
  <c r="E53" i="28"/>
  <c r="H52" i="28"/>
  <c r="H51" i="28"/>
  <c r="G50" i="28"/>
  <c r="H49" i="28"/>
  <c r="E49" i="28"/>
  <c r="H48" i="28"/>
  <c r="H47" i="28"/>
  <c r="G46" i="28"/>
  <c r="I33" i="28"/>
  <c r="E33" i="28"/>
  <c r="E98" i="28" s="1"/>
  <c r="I98" i="28" s="1"/>
  <c r="B21" i="28"/>
  <c r="B85" i="28" s="1"/>
  <c r="B20" i="28"/>
  <c r="B84" i="28" s="1"/>
  <c r="F12" i="28"/>
  <c r="F21" i="28" s="1"/>
  <c r="E12" i="28"/>
  <c r="E21" i="28" s="1"/>
  <c r="I11" i="28"/>
  <c r="F11" i="28"/>
  <c r="F20" i="28" s="1"/>
  <c r="E11" i="28"/>
  <c r="I14" i="28" s="1"/>
  <c r="A10" i="28"/>
  <c r="M7" i="28"/>
  <c r="A3" i="28"/>
  <c r="A1" i="28"/>
  <c r="I12" i="28" l="1"/>
  <c r="I10" i="28"/>
  <c r="L137" i="28"/>
  <c r="K87" i="28"/>
  <c r="K100" i="28"/>
  <c r="F60" i="28"/>
  <c r="E62" i="28"/>
  <c r="B46" i="28"/>
  <c r="E69" i="28"/>
  <c r="K91" i="28"/>
  <c r="M91" i="28" s="1"/>
  <c r="M138" i="28"/>
  <c r="M137" i="28"/>
  <c r="J92" i="28"/>
  <c r="J120" i="28"/>
  <c r="L139" i="28"/>
  <c r="N139" i="28" s="1"/>
  <c r="J91" i="28"/>
  <c r="L91" i="28" s="1"/>
  <c r="L138" i="28"/>
  <c r="K92" i="28"/>
  <c r="K120" i="28"/>
  <c r="J87" i="28"/>
  <c r="J100" i="28"/>
  <c r="F24" i="28"/>
  <c r="E30" i="28"/>
  <c r="F84" i="28"/>
  <c r="I15" i="28"/>
  <c r="I16" i="28" s="1"/>
  <c r="D60" i="28"/>
  <c r="E85" i="28"/>
  <c r="I21" i="28"/>
  <c r="E32" i="28"/>
  <c r="E25" i="28"/>
  <c r="F85" i="28"/>
  <c r="F25" i="28"/>
  <c r="D63" i="28"/>
  <c r="D67" i="28"/>
  <c r="D70" i="28"/>
  <c r="B25" i="28"/>
  <c r="E68" i="28"/>
  <c r="A14" i="28"/>
  <c r="E20" i="28"/>
  <c r="B24" i="28"/>
  <c r="B88" i="28" s="1"/>
  <c r="B127" i="28" s="1"/>
  <c r="E66" i="28"/>
  <c r="N91" i="28" l="1"/>
  <c r="N137" i="28"/>
  <c r="N138" i="28"/>
  <c r="I85" i="28"/>
  <c r="B50" i="28"/>
  <c r="B89" i="28"/>
  <c r="B128" i="28" s="1"/>
  <c r="F38" i="28"/>
  <c r="F39" i="28" s="1"/>
  <c r="F88" i="28"/>
  <c r="F46" i="28"/>
  <c r="F69" i="28"/>
  <c r="I69" i="28" s="1"/>
  <c r="I68" i="28"/>
  <c r="E70" i="28"/>
  <c r="I70" i="28" s="1"/>
  <c r="F41" i="28"/>
  <c r="F42" i="28" s="1"/>
  <c r="F89" i="28"/>
  <c r="F50" i="28"/>
  <c r="E84" i="28"/>
  <c r="I84" i="28" s="1"/>
  <c r="E29" i="28"/>
  <c r="E24" i="28"/>
  <c r="I20" i="28"/>
  <c r="I19" i="28" s="1"/>
  <c r="A15" i="28"/>
  <c r="I25" i="28"/>
  <c r="E41" i="28"/>
  <c r="E50" i="28"/>
  <c r="E89" i="28"/>
  <c r="E65" i="28"/>
  <c r="I32" i="28"/>
  <c r="E117" i="28"/>
  <c r="E97" i="28"/>
  <c r="I97" i="28" s="1"/>
  <c r="I30" i="28"/>
  <c r="E95" i="28"/>
  <c r="I95" i="28" s="1"/>
  <c r="E61" i="28"/>
  <c r="I83" i="28" l="1"/>
  <c r="E104" i="28"/>
  <c r="I89" i="28"/>
  <c r="E128" i="28"/>
  <c r="E51" i="28"/>
  <c r="E78" i="28"/>
  <c r="F52" i="28"/>
  <c r="I50" i="28"/>
  <c r="F53" i="28"/>
  <c r="I53" i="28" s="1"/>
  <c r="F102" i="28"/>
  <c r="F107" i="28" s="1"/>
  <c r="F127" i="28"/>
  <c r="F134" i="28" s="1"/>
  <c r="E63" i="28"/>
  <c r="I63" i="28" s="1"/>
  <c r="F62" i="28"/>
  <c r="I62" i="28" s="1"/>
  <c r="I61" i="28"/>
  <c r="F128" i="28"/>
  <c r="F135" i="28" s="1"/>
  <c r="F104" i="28"/>
  <c r="F109" i="28" s="1"/>
  <c r="F66" i="28"/>
  <c r="I66" i="28" s="1"/>
  <c r="E67" i="28"/>
  <c r="I67" i="28" s="1"/>
  <c r="I65" i="28"/>
  <c r="E114" i="28"/>
  <c r="E58" i="28"/>
  <c r="I29" i="28"/>
  <c r="I27" i="28" s="1"/>
  <c r="E94" i="28"/>
  <c r="I94" i="28" s="1"/>
  <c r="I92" i="28" s="1"/>
  <c r="F74" i="28"/>
  <c r="E48" i="28"/>
  <c r="F47" i="28"/>
  <c r="A16" i="28"/>
  <c r="E38" i="28"/>
  <c r="E88" i="28"/>
  <c r="E46" i="28"/>
  <c r="I24" i="28"/>
  <c r="I23" i="28" s="1"/>
  <c r="E124" i="28"/>
  <c r="I124" i="28" s="1"/>
  <c r="I117" i="28"/>
  <c r="I41" i="28"/>
  <c r="E42" i="28"/>
  <c r="I42" i="28" s="1"/>
  <c r="F51" i="28"/>
  <c r="F78" i="28"/>
  <c r="E52" i="28"/>
  <c r="I52" i="28" l="1"/>
  <c r="E47" i="28"/>
  <c r="I47" i="28" s="1"/>
  <c r="E74" i="28"/>
  <c r="F48" i="28"/>
  <c r="I48" i="28" s="1"/>
  <c r="I46" i="28"/>
  <c r="F49" i="28"/>
  <c r="I49" i="28" s="1"/>
  <c r="I58" i="28"/>
  <c r="F59" i="28"/>
  <c r="I59" i="28" s="1"/>
  <c r="E60" i="28"/>
  <c r="I60" i="28" s="1"/>
  <c r="I128" i="28"/>
  <c r="E135" i="28"/>
  <c r="I135" i="28" s="1"/>
  <c r="E127" i="28"/>
  <c r="I88" i="28"/>
  <c r="I87" i="28" s="1"/>
  <c r="E102" i="28"/>
  <c r="E122" i="28"/>
  <c r="I122" i="28" s="1"/>
  <c r="I120" i="28" s="1"/>
  <c r="I114" i="28"/>
  <c r="I112" i="28" s="1"/>
  <c r="I38" i="28"/>
  <c r="E39" i="28"/>
  <c r="I39" i="28" s="1"/>
  <c r="E109" i="28"/>
  <c r="I109" i="28" s="1"/>
  <c r="I104" i="28"/>
  <c r="E80" i="28"/>
  <c r="F79" i="28"/>
  <c r="E76" i="28"/>
  <c r="F75" i="28"/>
  <c r="F80" i="28"/>
  <c r="I78" i="28"/>
  <c r="E79" i="28"/>
  <c r="A19" i="28"/>
  <c r="A23" i="28" s="1"/>
  <c r="A27" i="28" s="1"/>
  <c r="M92" i="28"/>
  <c r="L92" i="28"/>
  <c r="I51" i="28"/>
  <c r="I130" i="28"/>
  <c r="I56" i="28" l="1"/>
  <c r="I80" i="28"/>
  <c r="I45" i="28"/>
  <c r="I79" i="28"/>
  <c r="L120" i="28"/>
  <c r="M120" i="28"/>
  <c r="N92" i="28"/>
  <c r="I74" i="28"/>
  <c r="F76" i="28"/>
  <c r="I76" i="28" s="1"/>
  <c r="E75" i="28"/>
  <c r="I75" i="28" s="1"/>
  <c r="I102" i="28"/>
  <c r="I100" i="28" s="1"/>
  <c r="E107" i="28"/>
  <c r="I107" i="28" s="1"/>
  <c r="I105" i="28" s="1"/>
  <c r="M87" i="28"/>
  <c r="L87" i="28"/>
  <c r="E134" i="28"/>
  <c r="I134" i="28" s="1"/>
  <c r="I133" i="28" s="1"/>
  <c r="I127" i="28"/>
  <c r="I126" i="28" s="1"/>
  <c r="A35" i="28"/>
  <c r="I36" i="28"/>
  <c r="I72" i="28" l="1"/>
  <c r="N120" i="28"/>
  <c r="M133" i="28"/>
  <c r="M132" i="28" s="1"/>
  <c r="L133" i="28"/>
  <c r="L100" i="28"/>
  <c r="M100" i="28"/>
  <c r="N87" i="28"/>
  <c r="A36" i="28"/>
  <c r="A45" i="28" s="1"/>
  <c r="A55" i="28" l="1"/>
  <c r="A56" i="28" s="1"/>
  <c r="A72" i="28" s="1"/>
  <c r="A83" i="28" s="1"/>
  <c r="A87" i="28" s="1"/>
  <c r="A91" i="28" s="1"/>
  <c r="A92" i="28" s="1"/>
  <c r="A100" i="28" s="1"/>
  <c r="A105" i="28" s="1"/>
  <c r="A112" i="28" s="1"/>
  <c r="A120" i="28" s="1"/>
  <c r="A126" i="28" s="1"/>
  <c r="A130" i="28" s="1"/>
  <c r="A133" i="28" s="1"/>
  <c r="A137" i="28" s="1"/>
  <c r="A138" i="28" s="1"/>
  <c r="A139" i="28" s="1"/>
  <c r="L132" i="28"/>
  <c r="N133" i="28"/>
  <c r="N132" i="28" s="1"/>
  <c r="N100" i="28"/>
  <c r="F24" i="5" l="1"/>
  <c r="F23" i="5"/>
  <c r="F12" i="5"/>
  <c r="F11" i="5"/>
  <c r="F16" i="5"/>
  <c r="F17" i="5"/>
  <c r="A3" i="18"/>
  <c r="A3" i="24" s="1"/>
  <c r="A2" i="18"/>
  <c r="A2" i="24" s="1"/>
  <c r="A1" i="18"/>
  <c r="A1" i="24" s="1"/>
  <c r="F15" i="5" l="1"/>
  <c r="F18" i="5"/>
  <c r="F22" i="5" s="1"/>
  <c r="F25" i="5" l="1"/>
  <c r="D112" i="7" l="1"/>
  <c r="H112" i="7" l="1"/>
  <c r="G112" i="7"/>
  <c r="I112" i="7"/>
  <c r="H195" i="26" l="1"/>
  <c r="K461" i="26"/>
  <c r="K468" i="26"/>
  <c r="K469" i="26"/>
  <c r="K470" i="26"/>
  <c r="K471" i="26"/>
  <c r="H447" i="26"/>
  <c r="H446" i="26"/>
  <c r="H445" i="26"/>
  <c r="H444" i="26"/>
  <c r="H443" i="26"/>
  <c r="H442" i="26"/>
  <c r="H434" i="26"/>
  <c r="H433" i="26"/>
  <c r="H432" i="26"/>
  <c r="H431" i="26"/>
  <c r="H430" i="26"/>
  <c r="H429" i="26"/>
  <c r="H428" i="26"/>
  <c r="H427" i="26"/>
  <c r="H425" i="26"/>
  <c r="H424" i="26"/>
  <c r="H423" i="26"/>
  <c r="H422" i="26"/>
  <c r="H421" i="26"/>
  <c r="H414" i="26"/>
  <c r="H413" i="26"/>
  <c r="H412" i="26"/>
  <c r="H411" i="26"/>
  <c r="H410" i="26"/>
  <c r="H409" i="26"/>
  <c r="H408" i="26"/>
  <c r="H407" i="26"/>
  <c r="H406" i="26"/>
  <c r="H405" i="26"/>
  <c r="E403" i="26"/>
  <c r="H403" i="26" s="1"/>
  <c r="H402" i="26"/>
  <c r="E401" i="26"/>
  <c r="H401" i="26" s="1"/>
  <c r="H400" i="26"/>
  <c r="E399" i="26"/>
  <c r="H399" i="26" s="1"/>
  <c r="H398" i="26"/>
  <c r="H394" i="26"/>
  <c r="H393" i="26" s="1"/>
  <c r="H392" i="26"/>
  <c r="H390" i="26"/>
  <c r="H388" i="26"/>
  <c r="H386" i="26"/>
  <c r="H384" i="26"/>
  <c r="H381" i="26"/>
  <c r="H379" i="26"/>
  <c r="H377" i="26"/>
  <c r="H375" i="26"/>
  <c r="H374" i="26"/>
  <c r="H373" i="26"/>
  <c r="H372" i="26"/>
  <c r="H367" i="26"/>
  <c r="H366" i="26"/>
  <c r="H364" i="26"/>
  <c r="H356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G329" i="26"/>
  <c r="H329" i="26" s="1"/>
  <c r="E328" i="26"/>
  <c r="G328" i="26" s="1"/>
  <c r="H328" i="26" s="1"/>
  <c r="G327" i="26"/>
  <c r="H327" i="26" s="1"/>
  <c r="G326" i="26"/>
  <c r="H326" i="26" s="1"/>
  <c r="G325" i="26"/>
  <c r="H325" i="26" s="1"/>
  <c r="G324" i="26"/>
  <c r="H324" i="26" s="1"/>
  <c r="G323" i="26"/>
  <c r="H323" i="26" s="1"/>
  <c r="G322" i="26"/>
  <c r="H322" i="26" s="1"/>
  <c r="G321" i="26"/>
  <c r="H321" i="26" s="1"/>
  <c r="G320" i="26"/>
  <c r="H320" i="26" s="1"/>
  <c r="G319" i="26"/>
  <c r="H319" i="26" s="1"/>
  <c r="G318" i="26"/>
  <c r="H318" i="26" s="1"/>
  <c r="G317" i="26"/>
  <c r="H317" i="26" s="1"/>
  <c r="G316" i="26"/>
  <c r="H316" i="26" s="1"/>
  <c r="G315" i="26"/>
  <c r="H315" i="26" s="1"/>
  <c r="G314" i="26"/>
  <c r="H314" i="26" s="1"/>
  <c r="G313" i="26"/>
  <c r="H313" i="26" s="1"/>
  <c r="E307" i="26"/>
  <c r="H307" i="26" s="1"/>
  <c r="H306" i="26"/>
  <c r="H304" i="26"/>
  <c r="H302" i="26"/>
  <c r="H301" i="26"/>
  <c r="H300" i="26"/>
  <c r="H299" i="26"/>
  <c r="H298" i="26"/>
  <c r="H297" i="26"/>
  <c r="H296" i="26"/>
  <c r="H295" i="26"/>
  <c r="E289" i="26"/>
  <c r="H360" i="26" s="1"/>
  <c r="E286" i="26"/>
  <c r="H286" i="26" s="1"/>
  <c r="H284" i="26"/>
  <c r="E282" i="26"/>
  <c r="H282" i="26" s="1"/>
  <c r="H281" i="26"/>
  <c r="E280" i="26"/>
  <c r="H280" i="26" s="1"/>
  <c r="H279" i="26"/>
  <c r="E278" i="26"/>
  <c r="H278" i="26" s="1"/>
  <c r="H277" i="26"/>
  <c r="H275" i="26"/>
  <c r="E274" i="26"/>
  <c r="H274" i="26" s="1"/>
  <c r="E273" i="26"/>
  <c r="H273" i="26" s="1"/>
  <c r="E272" i="26"/>
  <c r="H272" i="26" s="1"/>
  <c r="H270" i="26"/>
  <c r="H269" i="26"/>
  <c r="H268" i="26"/>
  <c r="H267" i="26"/>
  <c r="H266" i="26"/>
  <c r="H265" i="26"/>
  <c r="H264" i="26"/>
  <c r="E263" i="26"/>
  <c r="H263" i="26" s="1"/>
  <c r="H262" i="26"/>
  <c r="H261" i="26"/>
  <c r="H260" i="26"/>
  <c r="H259" i="26"/>
  <c r="H258" i="26"/>
  <c r="H257" i="26"/>
  <c r="H256" i="26"/>
  <c r="E255" i="26"/>
  <c r="H255" i="26" s="1"/>
  <c r="E254" i="26"/>
  <c r="H254" i="26" s="1"/>
  <c r="H253" i="26"/>
  <c r="E252" i="26"/>
  <c r="H252" i="26" s="1"/>
  <c r="G250" i="26"/>
  <c r="H250" i="26" s="1"/>
  <c r="G249" i="26"/>
  <c r="H249" i="26" s="1"/>
  <c r="G248" i="26"/>
  <c r="H248" i="26" s="1"/>
  <c r="G247" i="26"/>
  <c r="H247" i="26" s="1"/>
  <c r="G246" i="26"/>
  <c r="H246" i="26" s="1"/>
  <c r="G245" i="26"/>
  <c r="H245" i="26" s="1"/>
  <c r="G244" i="26"/>
  <c r="H244" i="26" s="1"/>
  <c r="G243" i="26"/>
  <c r="H243" i="26" s="1"/>
  <c r="G242" i="26"/>
  <c r="H242" i="26" s="1"/>
  <c r="G241" i="26"/>
  <c r="H241" i="26" s="1"/>
  <c r="G240" i="26"/>
  <c r="H240" i="26" s="1"/>
  <c r="G239" i="26"/>
  <c r="H239" i="26" s="1"/>
  <c r="G238" i="26"/>
  <c r="H238" i="26" s="1"/>
  <c r="G237" i="26"/>
  <c r="H237" i="26" s="1"/>
  <c r="G236" i="26"/>
  <c r="H236" i="26" s="1"/>
  <c r="H234" i="26"/>
  <c r="H233" i="26"/>
  <c r="D232" i="26"/>
  <c r="H232" i="26" s="1"/>
  <c r="D231" i="26"/>
  <c r="H231" i="26" s="1"/>
  <c r="H230" i="26"/>
  <c r="H229" i="26"/>
  <c r="H226" i="26"/>
  <c r="H225" i="26"/>
  <c r="H224" i="26"/>
  <c r="H223" i="26"/>
  <c r="H222" i="26"/>
  <c r="H221" i="26"/>
  <c r="H220" i="26"/>
  <c r="H219" i="26"/>
  <c r="H218" i="26"/>
  <c r="H217" i="26"/>
  <c r="E216" i="26"/>
  <c r="H216" i="26" s="1"/>
  <c r="H215" i="26"/>
  <c r="H214" i="26"/>
  <c r="H213" i="26"/>
  <c r="H212" i="26"/>
  <c r="H211" i="26"/>
  <c r="H210" i="26"/>
  <c r="H209" i="26"/>
  <c r="E208" i="26"/>
  <c r="H208" i="26" s="1"/>
  <c r="E207" i="26"/>
  <c r="H207" i="26" s="1"/>
  <c r="H206" i="26"/>
  <c r="E205" i="26"/>
  <c r="H205" i="26" s="1"/>
  <c r="H204" i="26"/>
  <c r="H203" i="26"/>
  <c r="D202" i="26"/>
  <c r="H202" i="26" s="1"/>
  <c r="D201" i="26"/>
  <c r="H201" i="26" s="1"/>
  <c r="H200" i="26"/>
  <c r="H199" i="26"/>
  <c r="H183" i="26"/>
  <c r="H182" i="26" s="1"/>
  <c r="E181" i="26"/>
  <c r="H181" i="26" s="1"/>
  <c r="H180" i="26"/>
  <c r="E179" i="26"/>
  <c r="H179" i="26" s="1"/>
  <c r="H178" i="26"/>
  <c r="E177" i="26"/>
  <c r="H177" i="26" s="1"/>
  <c r="H176" i="26"/>
  <c r="E174" i="26"/>
  <c r="H174" i="26" s="1"/>
  <c r="H173" i="26" s="1"/>
  <c r="H172" i="26"/>
  <c r="H171" i="26"/>
  <c r="E170" i="26"/>
  <c r="H170" i="26" s="1"/>
  <c r="E169" i="26"/>
  <c r="H169" i="26" s="1"/>
  <c r="G167" i="26"/>
  <c r="H167" i="26" s="1"/>
  <c r="G166" i="26"/>
  <c r="H166" i="26" s="1"/>
  <c r="G165" i="26"/>
  <c r="H165" i="26" s="1"/>
  <c r="G164" i="26"/>
  <c r="H164" i="26" s="1"/>
  <c r="G163" i="26"/>
  <c r="H163" i="26" s="1"/>
  <c r="G162" i="26"/>
  <c r="H162" i="26" s="1"/>
  <c r="G161" i="26"/>
  <c r="H161" i="26" s="1"/>
  <c r="G160" i="26"/>
  <c r="H160" i="26" s="1"/>
  <c r="G159" i="26"/>
  <c r="H159" i="26" s="1"/>
  <c r="G158" i="26"/>
  <c r="H158" i="26" s="1"/>
  <c r="G157" i="26"/>
  <c r="H157" i="26" s="1"/>
  <c r="G156" i="26"/>
  <c r="H156" i="26" s="1"/>
  <c r="G155" i="26"/>
  <c r="H155" i="26" s="1"/>
  <c r="G154" i="26"/>
  <c r="H154" i="26" s="1"/>
  <c r="G153" i="26"/>
  <c r="H153" i="26" s="1"/>
  <c r="H151" i="26"/>
  <c r="H150" i="26"/>
  <c r="H149" i="26"/>
  <c r="H148" i="26"/>
  <c r="H147" i="26"/>
  <c r="H146" i="26"/>
  <c r="H145" i="26"/>
  <c r="E144" i="26"/>
  <c r="H144" i="26" s="1"/>
  <c r="H143" i="26"/>
  <c r="H142" i="26"/>
  <c r="H141" i="26"/>
  <c r="H140" i="26"/>
  <c r="H139" i="26"/>
  <c r="H138" i="26"/>
  <c r="H137" i="26"/>
  <c r="E136" i="26"/>
  <c r="H136" i="26" s="1"/>
  <c r="E135" i="26"/>
  <c r="H135" i="26" s="1"/>
  <c r="H134" i="26"/>
  <c r="E133" i="26"/>
  <c r="H133" i="26" s="1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5" i="26"/>
  <c r="H114" i="26"/>
  <c r="D113" i="26"/>
  <c r="H113" i="26" s="1"/>
  <c r="D112" i="26"/>
  <c r="H112" i="26" s="1"/>
  <c r="H111" i="26"/>
  <c r="H110" i="26"/>
  <c r="H108" i="26"/>
  <c r="H107" i="26"/>
  <c r="H106" i="26"/>
  <c r="H105" i="26"/>
  <c r="H104" i="26"/>
  <c r="H103" i="26"/>
  <c r="H102" i="26"/>
  <c r="H101" i="26"/>
  <c r="H100" i="26"/>
  <c r="H99" i="26"/>
  <c r="E98" i="26"/>
  <c r="H98" i="26" s="1"/>
  <c r="H97" i="26"/>
  <c r="H96" i="26"/>
  <c r="H95" i="26"/>
  <c r="H94" i="26"/>
  <c r="H93" i="26"/>
  <c r="H92" i="26"/>
  <c r="H91" i="26"/>
  <c r="E90" i="26"/>
  <c r="H90" i="26" s="1"/>
  <c r="E89" i="26"/>
  <c r="H89" i="26" s="1"/>
  <c r="H88" i="26"/>
  <c r="E87" i="26"/>
  <c r="H87" i="26" s="1"/>
  <c r="H86" i="26"/>
  <c r="H85" i="26"/>
  <c r="D84" i="26"/>
  <c r="H84" i="26" s="1"/>
  <c r="D83" i="26"/>
  <c r="H83" i="26" s="1"/>
  <c r="H82" i="26"/>
  <c r="H81" i="26"/>
  <c r="H74" i="26"/>
  <c r="H73" i="26"/>
  <c r="H72" i="26"/>
  <c r="H68" i="26"/>
  <c r="H67" i="26"/>
  <c r="H66" i="26"/>
  <c r="H65" i="26"/>
  <c r="H64" i="26"/>
  <c r="H63" i="26"/>
  <c r="H62" i="26"/>
  <c r="E61" i="26"/>
  <c r="H61" i="26" s="1"/>
  <c r="H60" i="26"/>
  <c r="H59" i="26"/>
  <c r="H58" i="26"/>
  <c r="H57" i="26"/>
  <c r="H56" i="26"/>
  <c r="H55" i="26"/>
  <c r="H54" i="26"/>
  <c r="E53" i="26"/>
  <c r="H53" i="26" s="1"/>
  <c r="E52" i="26"/>
  <c r="H52" i="26" s="1"/>
  <c r="H51" i="26"/>
  <c r="E50" i="26"/>
  <c r="H50" i="26" s="1"/>
  <c r="H49" i="26"/>
  <c r="H48" i="26"/>
  <c r="H47" i="26"/>
  <c r="H46" i="26"/>
  <c r="H45" i="26"/>
  <c r="D44" i="26"/>
  <c r="H44" i="26" s="1"/>
  <c r="D43" i="26"/>
  <c r="H43" i="26" s="1"/>
  <c r="H42" i="26"/>
  <c r="H41" i="26"/>
  <c r="H38" i="26"/>
  <c r="H37" i="26"/>
  <c r="H36" i="26"/>
  <c r="H35" i="26"/>
  <c r="H34" i="26"/>
  <c r="H33" i="26"/>
  <c r="H32" i="26"/>
  <c r="E31" i="26"/>
  <c r="H31" i="26" s="1"/>
  <c r="H30" i="26"/>
  <c r="H29" i="26"/>
  <c r="H28" i="26"/>
  <c r="H27" i="26"/>
  <c r="H26" i="26"/>
  <c r="H25" i="26"/>
  <c r="H24" i="26"/>
  <c r="E23" i="26"/>
  <c r="H23" i="26" s="1"/>
  <c r="E22" i="26"/>
  <c r="H22" i="26" s="1"/>
  <c r="H21" i="26"/>
  <c r="E20" i="26"/>
  <c r="H20" i="26" s="1"/>
  <c r="H19" i="26"/>
  <c r="H18" i="26"/>
  <c r="H17" i="26"/>
  <c r="H16" i="26"/>
  <c r="H15" i="26"/>
  <c r="D14" i="26"/>
  <c r="H14" i="26" s="1"/>
  <c r="D13" i="26"/>
  <c r="H13" i="26" s="1"/>
  <c r="H12" i="26"/>
  <c r="H11" i="26"/>
  <c r="K26" i="14" l="1"/>
  <c r="J40" i="14"/>
  <c r="J33" i="14"/>
  <c r="K22" i="14"/>
  <c r="K19" i="14"/>
  <c r="K13" i="14"/>
  <c r="K16" i="14"/>
  <c r="J26" i="14"/>
  <c r="K39" i="14"/>
  <c r="K32" i="14"/>
  <c r="J22" i="14"/>
  <c r="J11" i="14"/>
  <c r="K10" i="14"/>
  <c r="J39" i="14"/>
  <c r="J32" i="14"/>
  <c r="K11" i="14"/>
  <c r="J25" i="14"/>
  <c r="K41" i="14"/>
  <c r="K38" i="14"/>
  <c r="K34" i="14"/>
  <c r="K31" i="14"/>
  <c r="J21" i="14"/>
  <c r="J12" i="14"/>
  <c r="J15" i="14"/>
  <c r="J27" i="14"/>
  <c r="K40" i="14"/>
  <c r="K33" i="14"/>
  <c r="J20" i="14"/>
  <c r="J16" i="14"/>
  <c r="J14" i="14"/>
  <c r="K25" i="14"/>
  <c r="K21" i="14"/>
  <c r="J10" i="14"/>
  <c r="K27" i="14"/>
  <c r="J41" i="14"/>
  <c r="J38" i="14"/>
  <c r="J34" i="14"/>
  <c r="J31" i="14"/>
  <c r="K20" i="14"/>
  <c r="K12" i="14"/>
  <c r="K15" i="14"/>
  <c r="J37" i="14"/>
  <c r="J30" i="14"/>
  <c r="J13" i="14"/>
  <c r="K37" i="14"/>
  <c r="K35" i="14"/>
  <c r="K14" i="14"/>
  <c r="J19" i="14"/>
  <c r="K30" i="14"/>
  <c r="J35" i="14"/>
  <c r="J18" i="16"/>
  <c r="J15" i="16"/>
  <c r="J11" i="16"/>
  <c r="K80" i="16"/>
  <c r="J82" i="16"/>
  <c r="K83" i="16"/>
  <c r="M83" i="16" s="1"/>
  <c r="J86" i="16"/>
  <c r="J89" i="16"/>
  <c r="L89" i="16" s="1"/>
  <c r="K90" i="16"/>
  <c r="K94" i="16"/>
  <c r="J97" i="16"/>
  <c r="L97" i="16" s="1"/>
  <c r="J101" i="16"/>
  <c r="K102" i="16"/>
  <c r="K73" i="16"/>
  <c r="K69" i="16"/>
  <c r="K66" i="16"/>
  <c r="K63" i="16"/>
  <c r="K58" i="16"/>
  <c r="K55" i="16"/>
  <c r="K50" i="16"/>
  <c r="K47" i="16"/>
  <c r="J25" i="16"/>
  <c r="L25" i="16" s="1"/>
  <c r="J28" i="16"/>
  <c r="L28" i="16" s="1"/>
  <c r="J33" i="16"/>
  <c r="L33" i="16" s="1"/>
  <c r="J39" i="16"/>
  <c r="J85" i="16"/>
  <c r="J95" i="16"/>
  <c r="K70" i="16"/>
  <c r="K61" i="16"/>
  <c r="J24" i="16"/>
  <c r="J37" i="16"/>
  <c r="L37" i="16" s="1"/>
  <c r="K18" i="16"/>
  <c r="J83" i="16"/>
  <c r="L83" i="16" s="1"/>
  <c r="N83" i="16" s="1"/>
  <c r="J94" i="16"/>
  <c r="J102" i="16"/>
  <c r="J64" i="16"/>
  <c r="J48" i="16"/>
  <c r="K37" i="16"/>
  <c r="M37" i="16" s="1"/>
  <c r="K17" i="16"/>
  <c r="K14" i="16"/>
  <c r="K10" i="16"/>
  <c r="K82" i="16"/>
  <c r="K86" i="16"/>
  <c r="J88" i="16"/>
  <c r="K89" i="16"/>
  <c r="M89" i="16" s="1"/>
  <c r="J93" i="16"/>
  <c r="K97" i="16"/>
  <c r="M97" i="16" s="1"/>
  <c r="K101" i="16"/>
  <c r="J73" i="16"/>
  <c r="J69" i="16"/>
  <c r="J66" i="16"/>
  <c r="J63" i="16"/>
  <c r="J58" i="16"/>
  <c r="J55" i="16"/>
  <c r="J50" i="16"/>
  <c r="J47" i="16"/>
  <c r="K25" i="16"/>
  <c r="M25" i="16" s="1"/>
  <c r="K28" i="16"/>
  <c r="M28" i="16" s="1"/>
  <c r="K33" i="16"/>
  <c r="M33" i="16" s="1"/>
  <c r="K39" i="16"/>
  <c r="J19" i="16"/>
  <c r="J16" i="16"/>
  <c r="J12" i="16"/>
  <c r="K87" i="16"/>
  <c r="K67" i="16"/>
  <c r="K56" i="16"/>
  <c r="J27" i="16"/>
  <c r="K15" i="16"/>
  <c r="K85" i="16"/>
  <c r="K95" i="16"/>
  <c r="J74" i="16"/>
  <c r="J61" i="16"/>
  <c r="K24" i="16"/>
  <c r="J17" i="16"/>
  <c r="J14" i="16"/>
  <c r="J10" i="16"/>
  <c r="J81" i="16"/>
  <c r="K88" i="16"/>
  <c r="K93" i="16"/>
  <c r="J100" i="16"/>
  <c r="J103" i="16"/>
  <c r="K75" i="16"/>
  <c r="K71" i="16"/>
  <c r="K68" i="16"/>
  <c r="K65" i="16"/>
  <c r="K62" i="16"/>
  <c r="K57" i="16"/>
  <c r="K52" i="16"/>
  <c r="K49" i="16"/>
  <c r="J26" i="16"/>
  <c r="J29" i="16"/>
  <c r="J36" i="16"/>
  <c r="J40" i="16"/>
  <c r="K96" i="16"/>
  <c r="J104" i="16"/>
  <c r="L104" i="16" s="1"/>
  <c r="K64" i="16"/>
  <c r="K51" i="16"/>
  <c r="J32" i="16"/>
  <c r="K104" i="16"/>
  <c r="M104" i="16" s="1"/>
  <c r="J67" i="16"/>
  <c r="J51" i="16"/>
  <c r="K32" i="16"/>
  <c r="K41" i="16"/>
  <c r="K19" i="16"/>
  <c r="K16" i="16"/>
  <c r="K12" i="16"/>
  <c r="J79" i="16"/>
  <c r="K81" i="16"/>
  <c r="J87" i="16"/>
  <c r="J96" i="16"/>
  <c r="K100" i="16"/>
  <c r="K103" i="16"/>
  <c r="J75" i="16"/>
  <c r="J71" i="16"/>
  <c r="J68" i="16"/>
  <c r="J65" i="16"/>
  <c r="J62" i="16"/>
  <c r="J57" i="16"/>
  <c r="J52" i="16"/>
  <c r="J49" i="16"/>
  <c r="K26" i="16"/>
  <c r="K29" i="16"/>
  <c r="K36" i="16"/>
  <c r="K40" i="16"/>
  <c r="K79" i="16"/>
  <c r="K74" i="16"/>
  <c r="K48" i="16"/>
  <c r="J41" i="16"/>
  <c r="K11" i="16"/>
  <c r="J80" i="16"/>
  <c r="J90" i="16"/>
  <c r="J70" i="16"/>
  <c r="J56" i="16"/>
  <c r="K27" i="16"/>
  <c r="K38" i="16"/>
  <c r="K84" i="16"/>
  <c r="J38" i="16"/>
  <c r="J84" i="16"/>
  <c r="K60" i="16"/>
  <c r="J60" i="16"/>
  <c r="K99" i="16"/>
  <c r="J99" i="16"/>
  <c r="H387" i="26"/>
  <c r="H283" i="26"/>
  <c r="H285" i="26"/>
  <c r="H311" i="26"/>
  <c r="H376" i="26"/>
  <c r="H389" i="26"/>
  <c r="H378" i="26"/>
  <c r="H391" i="26"/>
  <c r="H371" i="26"/>
  <c r="H380" i="26"/>
  <c r="H383" i="26"/>
  <c r="H385" i="26"/>
  <c r="H292" i="26"/>
  <c r="K462" i="26"/>
  <c r="H416" i="26"/>
  <c r="H77" i="26"/>
  <c r="H116" i="26"/>
  <c r="H404" i="26"/>
  <c r="H441" i="26"/>
  <c r="H152" i="26"/>
  <c r="H10" i="26"/>
  <c r="H80" i="26"/>
  <c r="H251" i="26"/>
  <c r="H189" i="26" s="1"/>
  <c r="H289" i="26"/>
  <c r="H288" i="26" s="1"/>
  <c r="H228" i="26"/>
  <c r="H426" i="26"/>
  <c r="H175" i="26"/>
  <c r="H168" i="26"/>
  <c r="H332" i="26"/>
  <c r="H420" i="26"/>
  <c r="H361" i="26"/>
  <c r="H362" i="26"/>
  <c r="H312" i="26"/>
  <c r="H271" i="26"/>
  <c r="H190" i="26" s="1"/>
  <c r="H276" i="26"/>
  <c r="H132" i="26"/>
  <c r="H235" i="26"/>
  <c r="H188" i="26" s="1"/>
  <c r="H397" i="26"/>
  <c r="H40" i="26"/>
  <c r="H109" i="26"/>
  <c r="H198" i="26"/>
  <c r="N104" i="16" l="1"/>
  <c r="N28" i="16"/>
  <c r="N37" i="16"/>
  <c r="N89" i="16"/>
  <c r="N33" i="16"/>
  <c r="N97" i="16"/>
  <c r="N25" i="16"/>
  <c r="H417" i="26"/>
  <c r="H435" i="26"/>
  <c r="H193" i="26"/>
  <c r="H187" i="26"/>
  <c r="H357" i="26"/>
  <c r="H191" i="26"/>
  <c r="H192" i="26"/>
  <c r="H75" i="26"/>
  <c r="K130" i="28"/>
  <c r="M130" i="28" s="1"/>
  <c r="J130" i="28"/>
  <c r="L130" i="28" s="1"/>
  <c r="K126" i="28"/>
  <c r="M126" i="28" s="1"/>
  <c r="J126" i="28"/>
  <c r="L126" i="28" s="1"/>
  <c r="K105" i="28"/>
  <c r="M105" i="28" s="1"/>
  <c r="J105" i="28"/>
  <c r="L105" i="28" s="1"/>
  <c r="M247" i="11"/>
  <c r="L247" i="11"/>
  <c r="M239" i="11"/>
  <c r="L239" i="11"/>
  <c r="M236" i="11"/>
  <c r="L236" i="11"/>
  <c r="M233" i="11"/>
  <c r="L233" i="11"/>
  <c r="M230" i="11"/>
  <c r="L230" i="11"/>
  <c r="M219" i="11"/>
  <c r="L219" i="11"/>
  <c r="N219" i="11" s="1"/>
  <c r="M217" i="11"/>
  <c r="L217" i="11"/>
  <c r="M204" i="11"/>
  <c r="L204" i="11"/>
  <c r="M201" i="11"/>
  <c r="L201" i="11"/>
  <c r="N201" i="11" s="1"/>
  <c r="M198" i="11"/>
  <c r="L198" i="11"/>
  <c r="M175" i="11"/>
  <c r="L175" i="11"/>
  <c r="M167" i="11"/>
  <c r="L167" i="11"/>
  <c r="N167" i="11" s="1"/>
  <c r="M164" i="11"/>
  <c r="L164" i="11"/>
  <c r="M161" i="11"/>
  <c r="L161" i="11"/>
  <c r="M158" i="11"/>
  <c r="L158" i="11"/>
  <c r="M147" i="11"/>
  <c r="L147" i="11"/>
  <c r="M145" i="11"/>
  <c r="L145" i="11"/>
  <c r="M132" i="11"/>
  <c r="L132" i="11"/>
  <c r="M129" i="11"/>
  <c r="L129" i="11"/>
  <c r="M126" i="11"/>
  <c r="L126" i="11"/>
  <c r="I58" i="9"/>
  <c r="K36" i="14"/>
  <c r="J36" i="14"/>
  <c r="J38" i="25"/>
  <c r="I38" i="25"/>
  <c r="A12" i="25"/>
  <c r="J7" i="25"/>
  <c r="A3" i="25"/>
  <c r="A1" i="25"/>
  <c r="N158" i="11" l="1"/>
  <c r="N126" i="28"/>
  <c r="K14" i="28"/>
  <c r="M14" i="28" s="1"/>
  <c r="J10" i="28"/>
  <c r="L10" i="28" s="1"/>
  <c r="J14" i="28"/>
  <c r="L14" i="28" s="1"/>
  <c r="N14" i="28" s="1"/>
  <c r="K72" i="16"/>
  <c r="K112" i="28"/>
  <c r="M112" i="28" s="1"/>
  <c r="M111" i="28" s="1"/>
  <c r="N130" i="28"/>
  <c r="N105" i="28"/>
  <c r="J112" i="28"/>
  <c r="L112" i="28" s="1"/>
  <c r="J72" i="16"/>
  <c r="K15" i="28"/>
  <c r="M15" i="28" s="1"/>
  <c r="J15" i="28"/>
  <c r="L15" i="28" s="1"/>
  <c r="H76" i="26"/>
  <c r="N126" i="11"/>
  <c r="N145" i="11"/>
  <c r="N161" i="11"/>
  <c r="N175" i="11"/>
  <c r="N204" i="11"/>
  <c r="N132" i="11"/>
  <c r="N147" i="11"/>
  <c r="N198" i="11"/>
  <c r="N217" i="11"/>
  <c r="N247" i="11"/>
  <c r="N129" i="11"/>
  <c r="N164" i="11"/>
  <c r="N230" i="11"/>
  <c r="N233" i="11"/>
  <c r="N236" i="11"/>
  <c r="N239" i="11"/>
  <c r="K38" i="25"/>
  <c r="A13" i="25"/>
  <c r="J83" i="28" l="1"/>
  <c r="L83" i="28" s="1"/>
  <c r="K10" i="28"/>
  <c r="M10" i="28" s="1"/>
  <c r="M9" i="28" s="1"/>
  <c r="K16" i="28"/>
  <c r="M16" i="28" s="1"/>
  <c r="N10" i="28"/>
  <c r="J16" i="28"/>
  <c r="L16" i="28" s="1"/>
  <c r="N16" i="28" s="1"/>
  <c r="K83" i="28"/>
  <c r="M83" i="28" s="1"/>
  <c r="M82" i="28" s="1"/>
  <c r="N112" i="28"/>
  <c r="N111" i="28" s="1"/>
  <c r="L111" i="28"/>
  <c r="N15" i="28"/>
  <c r="A14" i="25"/>
  <c r="N9" i="28" l="1"/>
  <c r="J23" i="16"/>
  <c r="J13" i="16"/>
  <c r="L9" i="28"/>
  <c r="N83" i="28"/>
  <c r="N82" i="28" s="1"/>
  <c r="L82" i="28"/>
  <c r="K35" i="16"/>
  <c r="J35" i="16"/>
  <c r="K19" i="28"/>
  <c r="M19" i="28" s="1"/>
  <c r="K27" i="28"/>
  <c r="M27" i="28" s="1"/>
  <c r="K23" i="28"/>
  <c r="M23" i="28" s="1"/>
  <c r="K35" i="28"/>
  <c r="M35" i="28" s="1"/>
  <c r="K36" i="28"/>
  <c r="M36" i="28" s="1"/>
  <c r="A15" i="25"/>
  <c r="K23" i="16" l="1"/>
  <c r="K13" i="16"/>
  <c r="J30" i="16"/>
  <c r="J20" i="16"/>
  <c r="K30" i="16"/>
  <c r="K20" i="16"/>
  <c r="J78" i="16"/>
  <c r="J46" i="16"/>
  <c r="J23" i="28"/>
  <c r="L23" i="28" s="1"/>
  <c r="N23" i="28" s="1"/>
  <c r="J27" i="28"/>
  <c r="L27" i="28" s="1"/>
  <c r="N27" i="28" s="1"/>
  <c r="J36" i="28"/>
  <c r="L36" i="28" s="1"/>
  <c r="N36" i="28" s="1"/>
  <c r="J35" i="28"/>
  <c r="L35" i="28" s="1"/>
  <c r="N35" i="28" s="1"/>
  <c r="J19" i="28"/>
  <c r="L19" i="28" s="1"/>
  <c r="N19" i="28" s="1"/>
  <c r="M18" i="28"/>
  <c r="K31" i="16"/>
  <c r="J56" i="28"/>
  <c r="L56" i="28" s="1"/>
  <c r="J55" i="28"/>
  <c r="L55" i="28" s="1"/>
  <c r="J45" i="28"/>
  <c r="L45" i="28" s="1"/>
  <c r="J72" i="28"/>
  <c r="L72" i="28" s="1"/>
  <c r="A16" i="25"/>
  <c r="K56" i="28" l="1"/>
  <c r="M56" i="28" s="1"/>
  <c r="K55" i="28"/>
  <c r="M55" i="28" s="1"/>
  <c r="K72" i="28"/>
  <c r="M72" i="28" s="1"/>
  <c r="N72" i="28" s="1"/>
  <c r="K45" i="28"/>
  <c r="M45" i="28" s="1"/>
  <c r="N45" i="28" s="1"/>
  <c r="K91" i="16"/>
  <c r="K53" i="16"/>
  <c r="N55" i="28"/>
  <c r="N56" i="28"/>
  <c r="J91" i="16"/>
  <c r="J53" i="16"/>
  <c r="K78" i="16"/>
  <c r="K46" i="16"/>
  <c r="L18" i="28"/>
  <c r="N18" i="28"/>
  <c r="J31" i="16"/>
  <c r="K92" i="16"/>
  <c r="K54" i="16"/>
  <c r="J34" i="16"/>
  <c r="L44" i="28"/>
  <c r="A17" i="25"/>
  <c r="A18" i="25" s="1"/>
  <c r="L145" i="28" l="1"/>
  <c r="K34" i="16"/>
  <c r="M44" i="28"/>
  <c r="M145" i="28" s="1"/>
  <c r="N44" i="28"/>
  <c r="N145" i="28" s="1"/>
  <c r="J92" i="16"/>
  <c r="J54" i="16"/>
  <c r="J98" i="16"/>
  <c r="J59" i="16"/>
  <c r="A19" i="25"/>
  <c r="K98" i="16" l="1"/>
  <c r="K59" i="16"/>
  <c r="A21" i="25"/>
  <c r="A22" i="25" l="1"/>
  <c r="A23" i="25" l="1"/>
  <c r="A24" i="25" l="1"/>
  <c r="A25" i="25" s="1"/>
  <c r="A26" i="25" s="1"/>
  <c r="A27" i="25" s="1"/>
  <c r="A28" i="25" s="1"/>
  <c r="A29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l="1"/>
  <c r="A85" i="25"/>
  <c r="A86" i="25" l="1"/>
  <c r="A87" i="25" s="1"/>
  <c r="A88" i="25" s="1"/>
  <c r="A89" i="25" s="1"/>
  <c r="A90" i="25" s="1"/>
  <c r="A91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8" i="25" s="1"/>
  <c r="A129" i="25" s="1"/>
  <c r="A130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9" i="25" s="1"/>
  <c r="A150" i="25" s="1"/>
  <c r="A151" i="25" s="1"/>
  <c r="A152" i="25" s="1"/>
  <c r="A153" i="25" l="1"/>
  <c r="A154" i="25"/>
  <c r="A155" i="25" s="1"/>
  <c r="A156" i="25" s="1"/>
  <c r="A157" i="25" s="1"/>
  <c r="A158" i="25" s="1"/>
  <c r="A160" i="25" s="1"/>
  <c r="A161" i="25" s="1"/>
  <c r="A162" i="25" s="1"/>
  <c r="A163" i="25" s="1"/>
  <c r="A165" i="25" l="1"/>
  <c r="A166" i="25" s="1"/>
  <c r="A164" i="25"/>
  <c r="A168" i="25" l="1"/>
  <c r="A169" i="25" s="1"/>
  <c r="A167" i="25"/>
  <c r="A173" i="25" l="1"/>
  <c r="A174" i="25" s="1"/>
  <c r="A172" i="25"/>
  <c r="A176" i="25" l="1"/>
  <c r="A177" i="25" s="1"/>
  <c r="A178" i="25" s="1"/>
  <c r="A179" i="25" s="1"/>
  <c r="A175" i="25"/>
  <c r="A180" i="25" l="1"/>
  <c r="A181" i="25"/>
  <c r="A182" i="25" s="1"/>
  <c r="A183" i="25" l="1"/>
  <c r="A184" i="25"/>
  <c r="A185" i="25" s="1"/>
  <c r="A186" i="25" s="1"/>
  <c r="A187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74" i="25" s="1"/>
  <c r="A275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3" i="25" s="1"/>
  <c r="A314" i="25" s="1"/>
  <c r="A315" i="25" s="1"/>
  <c r="A316" i="25" s="1"/>
  <c r="A317" i="25" s="1"/>
  <c r="A318" i="25" s="1"/>
  <c r="A319" i="25" s="1"/>
  <c r="A320" i="25" s="1"/>
  <c r="A322" i="25" s="1"/>
  <c r="A323" i="25" s="1"/>
  <c r="A324" i="25" s="1"/>
  <c r="A325" i="25" s="1"/>
  <c r="A326" i="25" s="1"/>
  <c r="A327" i="25" s="1"/>
  <c r="A328" i="25" s="1"/>
  <c r="A329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F95" i="16" l="1"/>
  <c r="D96" i="16"/>
  <c r="E94" i="16"/>
  <c r="E95" i="16"/>
  <c r="E96" i="16"/>
  <c r="B94" i="16"/>
  <c r="B95" i="16"/>
  <c r="B96" i="16"/>
  <c r="B93" i="16"/>
  <c r="D103" i="16"/>
  <c r="D109" i="16" s="1"/>
  <c r="E101" i="16"/>
  <c r="E107" i="16" s="1"/>
  <c r="E102" i="16"/>
  <c r="E108" i="16" s="1"/>
  <c r="E103" i="16"/>
  <c r="E109" i="16" s="1"/>
  <c r="B101" i="16"/>
  <c r="B107" i="16" s="1"/>
  <c r="B102" i="16"/>
  <c r="B108" i="16" s="1"/>
  <c r="B103" i="16"/>
  <c r="B109" i="16" s="1"/>
  <c r="B100" i="16"/>
  <c r="B106" i="16" s="1"/>
  <c r="F88" i="16"/>
  <c r="I88" i="16" s="1"/>
  <c r="F87" i="16"/>
  <c r="I87" i="16" s="1"/>
  <c r="F86" i="16"/>
  <c r="I86" i="16" s="1"/>
  <c r="F85" i="16"/>
  <c r="E85" i="16"/>
  <c r="G82" i="16"/>
  <c r="G103" i="16" s="1"/>
  <c r="G80" i="16"/>
  <c r="G101" i="16" s="1"/>
  <c r="G81" i="16"/>
  <c r="G102" i="16" s="1"/>
  <c r="G79" i="16"/>
  <c r="G93" i="16" s="1"/>
  <c r="F82" i="16"/>
  <c r="F96" i="16" s="1"/>
  <c r="F81" i="16"/>
  <c r="F102" i="16" s="1"/>
  <c r="F108" i="16" s="1"/>
  <c r="F80" i="16"/>
  <c r="F101" i="16" s="1"/>
  <c r="F107" i="16" s="1"/>
  <c r="F79" i="16"/>
  <c r="F100" i="16" s="1"/>
  <c r="F106" i="16" s="1"/>
  <c r="E79" i="16"/>
  <c r="E100" i="16" s="1"/>
  <c r="E106" i="16" s="1"/>
  <c r="G52" i="14"/>
  <c r="L88" i="16" l="1"/>
  <c r="N88" i="16" s="1"/>
  <c r="M88" i="16"/>
  <c r="G100" i="16"/>
  <c r="I100" i="16" s="1"/>
  <c r="L87" i="16"/>
  <c r="N87" i="16" s="1"/>
  <c r="M87" i="16"/>
  <c r="G96" i="16"/>
  <c r="I96" i="16" s="1"/>
  <c r="M86" i="16"/>
  <c r="L86" i="16"/>
  <c r="N86" i="16" s="1"/>
  <c r="I106" i="16"/>
  <c r="G95" i="16"/>
  <c r="I95" i="16" s="1"/>
  <c r="F93" i="16"/>
  <c r="G94" i="16"/>
  <c r="I94" i="16" s="1"/>
  <c r="E93" i="16"/>
  <c r="I93" i="16" s="1"/>
  <c r="I108" i="16"/>
  <c r="I107" i="16"/>
  <c r="F94" i="16"/>
  <c r="I101" i="16"/>
  <c r="I82" i="16"/>
  <c r="F103" i="16"/>
  <c r="I102" i="16"/>
  <c r="I80" i="16"/>
  <c r="I81" i="16"/>
  <c r="I85" i="16"/>
  <c r="I79" i="16"/>
  <c r="G70" i="16"/>
  <c r="G69" i="16"/>
  <c r="G73" i="16" s="1"/>
  <c r="E66" i="16"/>
  <c r="E70" i="16" s="1"/>
  <c r="E50" i="16"/>
  <c r="E61" i="16" s="1"/>
  <c r="E62" i="16" s="1"/>
  <c r="E69" i="16" s="1"/>
  <c r="E73" i="16" s="1"/>
  <c r="F50" i="16"/>
  <c r="F61" i="16" s="1"/>
  <c r="F62" i="16" s="1"/>
  <c r="F69" i="16" s="1"/>
  <c r="F73" i="16" s="1"/>
  <c r="D50" i="16"/>
  <c r="D61" i="16" s="1"/>
  <c r="D62" i="16" s="1"/>
  <c r="D69" i="16" s="1"/>
  <c r="D73" i="16" s="1"/>
  <c r="I75" i="16" s="1"/>
  <c r="B50" i="16"/>
  <c r="I47" i="16"/>
  <c r="I46" i="16" s="1"/>
  <c r="E42" i="16"/>
  <c r="D42" i="16"/>
  <c r="E40" i="16"/>
  <c r="F40" i="16"/>
  <c r="G40" i="16"/>
  <c r="D40" i="16"/>
  <c r="E39" i="16"/>
  <c r="F39" i="16"/>
  <c r="D39" i="16"/>
  <c r="B39" i="16"/>
  <c r="E36" i="16"/>
  <c r="F36" i="16"/>
  <c r="D36" i="16"/>
  <c r="B36" i="16"/>
  <c r="I32" i="16"/>
  <c r="E27" i="16"/>
  <c r="F27" i="16"/>
  <c r="D27" i="16"/>
  <c r="B27" i="16"/>
  <c r="I24" i="16"/>
  <c r="D27" i="15"/>
  <c r="I27" i="15" s="1"/>
  <c r="F17" i="16"/>
  <c r="F18" i="16"/>
  <c r="B18" i="16"/>
  <c r="B17" i="16"/>
  <c r="E15" i="16"/>
  <c r="I15" i="16" s="1"/>
  <c r="I11" i="16"/>
  <c r="E10" i="16"/>
  <c r="I10" i="16" s="1"/>
  <c r="E49" i="15"/>
  <c r="L51" i="15"/>
  <c r="M51" i="15"/>
  <c r="I50" i="15"/>
  <c r="L50" i="15" s="1"/>
  <c r="E42" i="15"/>
  <c r="F42" i="15"/>
  <c r="E41" i="15"/>
  <c r="F41" i="15"/>
  <c r="G36" i="15"/>
  <c r="E37" i="15"/>
  <c r="F37" i="15"/>
  <c r="G37" i="15"/>
  <c r="G48" i="15" s="1"/>
  <c r="F36" i="15"/>
  <c r="E36" i="15"/>
  <c r="E31" i="15"/>
  <c r="E47" i="15" s="1"/>
  <c r="E48" i="15" s="1"/>
  <c r="F31" i="15"/>
  <c r="F47" i="15" s="1"/>
  <c r="F48" i="15" s="1"/>
  <c r="F30" i="15"/>
  <c r="F45" i="15" s="1"/>
  <c r="E30" i="15"/>
  <c r="E45" i="15" s="1"/>
  <c r="E46" i="15" s="1"/>
  <c r="I46" i="15" s="1"/>
  <c r="F7" i="24"/>
  <c r="A30" i="20"/>
  <c r="I26" i="15"/>
  <c r="F13" i="15"/>
  <c r="I13" i="15" s="1"/>
  <c r="F12" i="15"/>
  <c r="I12" i="15" s="1"/>
  <c r="F11" i="15"/>
  <c r="I11" i="15" s="1"/>
  <c r="E21" i="15"/>
  <c r="I21" i="15" s="1"/>
  <c r="I18" i="15"/>
  <c r="E17" i="15"/>
  <c r="I17" i="15" s="1"/>
  <c r="E16" i="15"/>
  <c r="E19" i="15" s="1"/>
  <c r="E55" i="14"/>
  <c r="E56" i="14" s="1"/>
  <c r="I56" i="14" s="1"/>
  <c r="E51" i="14"/>
  <c r="I51" i="14" s="1"/>
  <c r="I50" i="14"/>
  <c r="E50" i="14"/>
  <c r="E44" i="14"/>
  <c r="I44" i="14" s="1"/>
  <c r="E45" i="14"/>
  <c r="I45" i="14" s="1"/>
  <c r="E43" i="14"/>
  <c r="I43" i="14" s="1"/>
  <c r="B44" i="14"/>
  <c r="B45" i="14"/>
  <c r="B43" i="14"/>
  <c r="H39" i="14"/>
  <c r="H40" i="14"/>
  <c r="H38" i="14"/>
  <c r="E33" i="14"/>
  <c r="I33" i="14" s="1"/>
  <c r="E39" i="14"/>
  <c r="E38" i="14"/>
  <c r="B39" i="14"/>
  <c r="B40" i="14"/>
  <c r="B38" i="14"/>
  <c r="I32" i="14"/>
  <c r="I31" i="14"/>
  <c r="E25" i="14"/>
  <c r="I25" i="14"/>
  <c r="E19" i="14"/>
  <c r="E20" i="14" s="1"/>
  <c r="I20" i="14" s="1"/>
  <c r="E10" i="14"/>
  <c r="E11" i="14" s="1"/>
  <c r="H43" i="12"/>
  <c r="E43" i="12"/>
  <c r="I103" i="11"/>
  <c r="I102" i="11"/>
  <c r="I101" i="11"/>
  <c r="I94" i="11"/>
  <c r="I95" i="11"/>
  <c r="I98" i="11"/>
  <c r="G93" i="11"/>
  <c r="I93" i="11" s="1"/>
  <c r="I88" i="11"/>
  <c r="I97" i="11"/>
  <c r="I96" i="11" s="1"/>
  <c r="I87" i="11"/>
  <c r="E78" i="11"/>
  <c r="I78" i="11" s="1"/>
  <c r="E77" i="11"/>
  <c r="G66" i="11"/>
  <c r="G62" i="11"/>
  <c r="B62" i="11"/>
  <c r="G43" i="11"/>
  <c r="H44" i="11"/>
  <c r="E30" i="11"/>
  <c r="E36" i="11" s="1"/>
  <c r="D33" i="11"/>
  <c r="E185" i="11"/>
  <c r="I185" i="11" s="1"/>
  <c r="B27" i="11"/>
  <c r="B43" i="11" s="1"/>
  <c r="D23" i="11"/>
  <c r="D27" i="11" s="1"/>
  <c r="D43" i="11" s="1"/>
  <c r="D44" i="11" s="1"/>
  <c r="F12" i="11"/>
  <c r="E12" i="11"/>
  <c r="E23" i="11" s="1"/>
  <c r="E27" i="11" s="1"/>
  <c r="E43" i="11" s="1"/>
  <c r="D184" i="11"/>
  <c r="D194" i="11" s="1"/>
  <c r="D197" i="11" s="1"/>
  <c r="D203" i="11" s="1"/>
  <c r="I203" i="11" s="1"/>
  <c r="E246" i="11"/>
  <c r="I246" i="11" s="1"/>
  <c r="G241" i="11"/>
  <c r="F241" i="11"/>
  <c r="B241" i="11"/>
  <c r="G238" i="11"/>
  <c r="F238" i="11"/>
  <c r="G235" i="11"/>
  <c r="F235" i="11"/>
  <c r="E235" i="11"/>
  <c r="B235" i="11"/>
  <c r="G232" i="11"/>
  <c r="G229" i="11"/>
  <c r="H225" i="11"/>
  <c r="H224" i="11"/>
  <c r="G223" i="11"/>
  <c r="F223" i="11"/>
  <c r="B223" i="11"/>
  <c r="H221" i="11"/>
  <c r="H220" i="11"/>
  <c r="G219" i="11"/>
  <c r="F219" i="11"/>
  <c r="H216" i="11"/>
  <c r="H215" i="11"/>
  <c r="F215" i="11"/>
  <c r="E215" i="11"/>
  <c r="G214" i="11"/>
  <c r="E216" i="11" s="1"/>
  <c r="F214" i="11"/>
  <c r="E214" i="11"/>
  <c r="B214" i="11"/>
  <c r="H212" i="11"/>
  <c r="G211" i="11"/>
  <c r="F195" i="11"/>
  <c r="B195" i="11"/>
  <c r="B200" i="11" s="1"/>
  <c r="B219" i="11" s="1"/>
  <c r="B194" i="11"/>
  <c r="B197" i="11" s="1"/>
  <c r="B211" i="11" s="1"/>
  <c r="F188" i="11"/>
  <c r="F187" i="11"/>
  <c r="E187" i="11"/>
  <c r="D187" i="11"/>
  <c r="F184" i="11"/>
  <c r="F194" i="11" s="1"/>
  <c r="F229" i="11" s="1"/>
  <c r="E184" i="11"/>
  <c r="E194" i="11" s="1"/>
  <c r="E197" i="11" s="1"/>
  <c r="E211" i="11" s="1"/>
  <c r="L96" i="16" l="1"/>
  <c r="N96" i="16" s="1"/>
  <c r="M96" i="16"/>
  <c r="M100" i="16"/>
  <c r="L100" i="16"/>
  <c r="N100" i="16" s="1"/>
  <c r="L93" i="16"/>
  <c r="N93" i="16" s="1"/>
  <c r="M93" i="16"/>
  <c r="I23" i="16"/>
  <c r="L24" i="16"/>
  <c r="N24" i="16" s="1"/>
  <c r="M24" i="16"/>
  <c r="M81" i="16"/>
  <c r="L81" i="16"/>
  <c r="N81" i="16" s="1"/>
  <c r="M11" i="16"/>
  <c r="L11" i="16"/>
  <c r="N11" i="16" s="1"/>
  <c r="M80" i="16"/>
  <c r="L80" i="16"/>
  <c r="N80" i="16" s="1"/>
  <c r="L15" i="16"/>
  <c r="N15" i="16" s="1"/>
  <c r="M15" i="16"/>
  <c r="L82" i="16"/>
  <c r="N82" i="16" s="1"/>
  <c r="M82" i="16"/>
  <c r="L95" i="16"/>
  <c r="N95" i="16" s="1"/>
  <c r="M95" i="16"/>
  <c r="M101" i="16"/>
  <c r="L101" i="16"/>
  <c r="N101" i="16" s="1"/>
  <c r="M102" i="16"/>
  <c r="L102" i="16"/>
  <c r="N102" i="16" s="1"/>
  <c r="M79" i="16"/>
  <c r="L79" i="16"/>
  <c r="N79" i="16" s="1"/>
  <c r="L94" i="16"/>
  <c r="N94" i="16" s="1"/>
  <c r="M94" i="16"/>
  <c r="I31" i="16"/>
  <c r="L32" i="16"/>
  <c r="N32" i="16" s="1"/>
  <c r="M32" i="16"/>
  <c r="I84" i="16"/>
  <c r="L85" i="16"/>
  <c r="N85" i="16" s="1"/>
  <c r="M85" i="16"/>
  <c r="I26" i="14"/>
  <c r="I27" i="14"/>
  <c r="E40" i="14"/>
  <c r="I40" i="14" s="1"/>
  <c r="N51" i="15"/>
  <c r="M50" i="15"/>
  <c r="N50" i="15" s="1"/>
  <c r="I42" i="14"/>
  <c r="I92" i="11"/>
  <c r="I245" i="11"/>
  <c r="L246" i="11"/>
  <c r="M246" i="11"/>
  <c r="M185" i="11"/>
  <c r="L185" i="11"/>
  <c r="I202" i="11"/>
  <c r="M203" i="11"/>
  <c r="L203" i="11"/>
  <c r="I103" i="16"/>
  <c r="F109" i="16"/>
  <c r="I109" i="16" s="1"/>
  <c r="I105" i="16" s="1"/>
  <c r="I92" i="16"/>
  <c r="I78" i="16"/>
  <c r="I73" i="16"/>
  <c r="I72" i="16" s="1"/>
  <c r="I69" i="16"/>
  <c r="D55" i="16"/>
  <c r="D56" i="16" s="1"/>
  <c r="F55" i="16"/>
  <c r="F57" i="16" s="1"/>
  <c r="F58" i="16" s="1"/>
  <c r="E55" i="16"/>
  <c r="E56" i="16" s="1"/>
  <c r="I62" i="16"/>
  <c r="D63" i="16"/>
  <c r="D66" i="16" s="1"/>
  <c r="F63" i="16"/>
  <c r="E63" i="16"/>
  <c r="I61" i="16"/>
  <c r="I52" i="16"/>
  <c r="I53" i="16" s="1"/>
  <c r="I50" i="16"/>
  <c r="I49" i="16" s="1"/>
  <c r="I42" i="16"/>
  <c r="I41" i="16" s="1"/>
  <c r="I36" i="16"/>
  <c r="I39" i="16"/>
  <c r="I40" i="16"/>
  <c r="I27" i="16"/>
  <c r="E14" i="16"/>
  <c r="E12" i="16"/>
  <c r="I12" i="16" s="1"/>
  <c r="E18" i="16"/>
  <c r="I18" i="16" s="1"/>
  <c r="I36" i="15"/>
  <c r="I45" i="15"/>
  <c r="D31" i="15"/>
  <c r="D47" i="15" s="1"/>
  <c r="D37" i="15"/>
  <c r="I30" i="15"/>
  <c r="D42" i="15"/>
  <c r="I42" i="15" s="1"/>
  <c r="I41" i="15"/>
  <c r="I40" i="15" s="1"/>
  <c r="I37" i="15"/>
  <c r="I35" i="15" s="1"/>
  <c r="E52" i="14"/>
  <c r="I52" i="14" s="1"/>
  <c r="I39" i="14"/>
  <c r="F8" i="24"/>
  <c r="F9" i="24" s="1"/>
  <c r="F30" i="20" s="1"/>
  <c r="I25" i="15"/>
  <c r="I10" i="15"/>
  <c r="I14" i="15" s="1"/>
  <c r="I16" i="15"/>
  <c r="I19" i="15"/>
  <c r="E20" i="15"/>
  <c r="I20" i="15" s="1"/>
  <c r="I55" i="14"/>
  <c r="I38" i="14"/>
  <c r="I30" i="14"/>
  <c r="I11" i="14"/>
  <c r="E12" i="14"/>
  <c r="I12" i="14" s="1"/>
  <c r="I10" i="14"/>
  <c r="I19" i="14"/>
  <c r="I21" i="14" s="1"/>
  <c r="I22" i="14" s="1"/>
  <c r="I86" i="11"/>
  <c r="I89" i="11" s="1"/>
  <c r="B66" i="11"/>
  <c r="I44" i="11"/>
  <c r="D66" i="11"/>
  <c r="E66" i="11"/>
  <c r="E62" i="11"/>
  <c r="D62" i="11"/>
  <c r="I12" i="11"/>
  <c r="F23" i="11"/>
  <c r="E232" i="11"/>
  <c r="B238" i="11"/>
  <c r="B229" i="11"/>
  <c r="D235" i="11"/>
  <c r="I235" i="11" s="1"/>
  <c r="F221" i="11"/>
  <c r="B232" i="11"/>
  <c r="D229" i="11"/>
  <c r="F225" i="11"/>
  <c r="E229" i="11"/>
  <c r="D232" i="11"/>
  <c r="F216" i="11"/>
  <c r="D214" i="11"/>
  <c r="E255" i="11" s="1"/>
  <c r="D211" i="11"/>
  <c r="I187" i="11"/>
  <c r="I194" i="11"/>
  <c r="F197" i="11"/>
  <c r="F232" i="11" s="1"/>
  <c r="E195" i="11"/>
  <c r="E206" i="11" s="1"/>
  <c r="E241" i="11" s="1"/>
  <c r="I241" i="11" s="1"/>
  <c r="I240" i="11" s="1"/>
  <c r="E188" i="11"/>
  <c r="I188" i="11" s="1"/>
  <c r="I184" i="11"/>
  <c r="I174" i="11"/>
  <c r="F169" i="11"/>
  <c r="G169" i="11"/>
  <c r="B169" i="11"/>
  <c r="G166" i="11"/>
  <c r="F166" i="11"/>
  <c r="D112" i="11"/>
  <c r="G163" i="11"/>
  <c r="F163" i="11"/>
  <c r="E163" i="11"/>
  <c r="B163" i="11"/>
  <c r="G160" i="11"/>
  <c r="G157" i="11"/>
  <c r="H153" i="11"/>
  <c r="H152" i="11"/>
  <c r="G151" i="11"/>
  <c r="F151" i="11"/>
  <c r="B151" i="11"/>
  <c r="H149" i="11"/>
  <c r="H148" i="11"/>
  <c r="G147" i="11"/>
  <c r="F147" i="11"/>
  <c r="H144" i="11"/>
  <c r="H143" i="11"/>
  <c r="F143" i="11"/>
  <c r="E143" i="11"/>
  <c r="G142" i="11"/>
  <c r="E144" i="11" s="1"/>
  <c r="F142" i="11"/>
  <c r="E142" i="11"/>
  <c r="B142" i="11"/>
  <c r="H140" i="11"/>
  <c r="G139" i="11"/>
  <c r="B123" i="11"/>
  <c r="B128" i="11" s="1"/>
  <c r="B147" i="11" s="1"/>
  <c r="F123" i="11"/>
  <c r="F116" i="11"/>
  <c r="E113" i="11"/>
  <c r="E123" i="11" s="1"/>
  <c r="E128" i="11" s="1"/>
  <c r="I128" i="11" s="1"/>
  <c r="B122" i="11"/>
  <c r="B125" i="11" s="1"/>
  <c r="B139" i="11" s="1"/>
  <c r="F115" i="11"/>
  <c r="E115" i="11"/>
  <c r="D115" i="11"/>
  <c r="F112" i="11"/>
  <c r="F122" i="11" s="1"/>
  <c r="F125" i="11" s="1"/>
  <c r="F139" i="11" s="1"/>
  <c r="E112" i="11"/>
  <c r="E122" i="11" s="1"/>
  <c r="E125" i="11" s="1"/>
  <c r="E139" i="11" s="1"/>
  <c r="I77" i="11"/>
  <c r="I76" i="11" s="1"/>
  <c r="I80" i="11" s="1"/>
  <c r="I83" i="11" s="1"/>
  <c r="H56" i="11"/>
  <c r="H57" i="11"/>
  <c r="H52" i="11"/>
  <c r="H53" i="11"/>
  <c r="F55" i="11"/>
  <c r="G55" i="11"/>
  <c r="B55" i="11"/>
  <c r="F51" i="11"/>
  <c r="G51" i="11"/>
  <c r="B51" i="11"/>
  <c r="H42" i="11"/>
  <c r="E47" i="11"/>
  <c r="H47" i="11"/>
  <c r="H48" i="11"/>
  <c r="F47" i="11"/>
  <c r="B46" i="11"/>
  <c r="E46" i="11"/>
  <c r="F46" i="11"/>
  <c r="G46" i="11"/>
  <c r="E48" i="11" s="1"/>
  <c r="G41" i="11"/>
  <c r="G69" i="11"/>
  <c r="F69" i="11"/>
  <c r="E69" i="11"/>
  <c r="B69" i="11"/>
  <c r="G72" i="11"/>
  <c r="F72" i="11"/>
  <c r="B72" i="11"/>
  <c r="G65" i="11"/>
  <c r="G61" i="11"/>
  <c r="I36" i="11"/>
  <c r="I35" i="11" s="1"/>
  <c r="I30" i="11"/>
  <c r="I29" i="11" s="1"/>
  <c r="B22" i="11"/>
  <c r="B26" i="11" s="1"/>
  <c r="B65" i="11" s="1"/>
  <c r="F15" i="11"/>
  <c r="E15" i="11"/>
  <c r="D15" i="11"/>
  <c r="F11" i="11"/>
  <c r="F22" i="11" s="1"/>
  <c r="F26" i="11" s="1"/>
  <c r="F65" i="11" s="1"/>
  <c r="E11" i="11"/>
  <c r="E22" i="11" s="1"/>
  <c r="E26" i="11" s="1"/>
  <c r="E65" i="11" s="1"/>
  <c r="D22" i="11"/>
  <c r="D61" i="11" s="1"/>
  <c r="I121" i="9"/>
  <c r="E121" i="9"/>
  <c r="E118" i="9"/>
  <c r="G118" i="9"/>
  <c r="D118" i="9"/>
  <c r="E116" i="9"/>
  <c r="G116" i="9"/>
  <c r="D116" i="9"/>
  <c r="G103" i="9"/>
  <c r="G104" i="9"/>
  <c r="E104" i="9"/>
  <c r="E103" i="9"/>
  <c r="I100" i="9"/>
  <c r="I99" i="9"/>
  <c r="I95" i="9"/>
  <c r="I94" i="9"/>
  <c r="I90" i="9"/>
  <c r="I89" i="9"/>
  <c r="I101" i="9"/>
  <c r="E98" i="9"/>
  <c r="I98" i="9" s="1"/>
  <c r="E93" i="9"/>
  <c r="I93" i="9" s="1"/>
  <c r="I87" i="9"/>
  <c r="E86" i="9"/>
  <c r="I86" i="9" s="1"/>
  <c r="F80" i="9"/>
  <c r="G79" i="9"/>
  <c r="E79" i="9"/>
  <c r="E80" i="9" s="1"/>
  <c r="B79" i="9"/>
  <c r="G78" i="9"/>
  <c r="F78" i="9"/>
  <c r="E78" i="9"/>
  <c r="B78" i="9"/>
  <c r="G75" i="9"/>
  <c r="F75" i="9"/>
  <c r="E75" i="9"/>
  <c r="B75" i="9"/>
  <c r="G72" i="9"/>
  <c r="F72" i="9"/>
  <c r="B72" i="9"/>
  <c r="G69" i="9"/>
  <c r="B69" i="9"/>
  <c r="G66" i="9"/>
  <c r="B66" i="9"/>
  <c r="F61" i="9"/>
  <c r="H61" i="9"/>
  <c r="F60" i="9"/>
  <c r="H60" i="9"/>
  <c r="E56" i="9"/>
  <c r="H56" i="9"/>
  <c r="F55" i="9"/>
  <c r="H55" i="9"/>
  <c r="H54" i="9"/>
  <c r="H51" i="9"/>
  <c r="H52" i="9"/>
  <c r="F51" i="9"/>
  <c r="E53" i="9"/>
  <c r="E55" i="9" s="1"/>
  <c r="F53" i="9"/>
  <c r="G53" i="9"/>
  <c r="E50" i="9"/>
  <c r="F50" i="9"/>
  <c r="G50" i="9"/>
  <c r="E52" i="9" s="1"/>
  <c r="D50" i="9"/>
  <c r="D51" i="9" s="1"/>
  <c r="B53" i="9"/>
  <c r="B50" i="9"/>
  <c r="I36" i="9"/>
  <c r="H47" i="9"/>
  <c r="H48" i="9"/>
  <c r="F46" i="9"/>
  <c r="G46" i="9"/>
  <c r="H43" i="9"/>
  <c r="G42" i="9"/>
  <c r="I35" i="9"/>
  <c r="F17" i="9"/>
  <c r="E17" i="9"/>
  <c r="I13" i="9"/>
  <c r="I16" i="9" s="1"/>
  <c r="I18" i="9" s="1"/>
  <c r="I19" i="9" s="1"/>
  <c r="I112" i="9" s="1"/>
  <c r="I32" i="9"/>
  <c r="I31" i="9" s="1"/>
  <c r="E29" i="9"/>
  <c r="I29" i="9" s="1"/>
  <c r="I28" i="9" s="1"/>
  <c r="D23" i="9"/>
  <c r="D26" i="9" s="1"/>
  <c r="D42" i="9" s="1"/>
  <c r="D43" i="9" s="1"/>
  <c r="F11" i="9"/>
  <c r="F23" i="9" s="1"/>
  <c r="F26" i="9" s="1"/>
  <c r="F42" i="9" s="1"/>
  <c r="E11" i="9"/>
  <c r="I100" i="12"/>
  <c r="F95" i="12"/>
  <c r="G95" i="12"/>
  <c r="F96" i="12"/>
  <c r="G96" i="12"/>
  <c r="D96" i="12"/>
  <c r="D95" i="12"/>
  <c r="I89" i="12"/>
  <c r="I92" i="12" s="1"/>
  <c r="I85" i="12"/>
  <c r="F86" i="12"/>
  <c r="G86" i="12"/>
  <c r="F87" i="12"/>
  <c r="G87" i="12"/>
  <c r="B86" i="12"/>
  <c r="B87" i="12"/>
  <c r="B84" i="12"/>
  <c r="H66" i="12"/>
  <c r="H65" i="12"/>
  <c r="H62" i="12"/>
  <c r="H63" i="12"/>
  <c r="F61" i="12"/>
  <c r="G61" i="12"/>
  <c r="F64" i="12"/>
  <c r="G64" i="12"/>
  <c r="B64" i="12"/>
  <c r="B61" i="12"/>
  <c r="B81" i="12"/>
  <c r="B80" i="12"/>
  <c r="F80" i="12"/>
  <c r="G80" i="12"/>
  <c r="F81" i="12"/>
  <c r="G81" i="12"/>
  <c r="D81" i="12"/>
  <c r="D80" i="12"/>
  <c r="E77" i="12"/>
  <c r="F77" i="12"/>
  <c r="D77" i="12"/>
  <c r="G74" i="12"/>
  <c r="G71" i="12"/>
  <c r="H60" i="12"/>
  <c r="H59" i="12"/>
  <c r="G58" i="12"/>
  <c r="B58" i="12"/>
  <c r="E55" i="12"/>
  <c r="F54" i="12"/>
  <c r="H55" i="12"/>
  <c r="F55" i="12"/>
  <c r="H54" i="12"/>
  <c r="E54" i="12"/>
  <c r="E52" i="12"/>
  <c r="F51" i="12"/>
  <c r="F52" i="12"/>
  <c r="E51" i="12"/>
  <c r="H52" i="12"/>
  <c r="H51" i="12"/>
  <c r="D50" i="12"/>
  <c r="D51" i="12" s="1"/>
  <c r="D52" i="12" s="1"/>
  <c r="F50" i="12"/>
  <c r="G50" i="12"/>
  <c r="D53" i="12"/>
  <c r="D54" i="12" s="1"/>
  <c r="D55" i="12" s="1"/>
  <c r="F53" i="12"/>
  <c r="G53" i="12"/>
  <c r="B53" i="12"/>
  <c r="B50" i="12"/>
  <c r="F47" i="12"/>
  <c r="H47" i="12"/>
  <c r="D47" i="12"/>
  <c r="F44" i="12"/>
  <c r="H44" i="12"/>
  <c r="H42" i="12"/>
  <c r="H41" i="12"/>
  <c r="G40" i="12"/>
  <c r="G29" i="12"/>
  <c r="I29" i="12" s="1"/>
  <c r="I28" i="12" s="1"/>
  <c r="B19" i="12"/>
  <c r="B71" i="12" s="1"/>
  <c r="B22" i="12"/>
  <c r="B40" i="12" s="1"/>
  <c r="F11" i="12"/>
  <c r="F19" i="12" s="1"/>
  <c r="F22" i="12" s="1"/>
  <c r="F32" i="12" s="1"/>
  <c r="F33" i="12" s="1"/>
  <c r="E11" i="12"/>
  <c r="G11" i="12"/>
  <c r="D9" i="10"/>
  <c r="H9" i="10" s="1"/>
  <c r="L324" i="6"/>
  <c r="M324" i="6"/>
  <c r="M341" i="6"/>
  <c r="L342" i="6"/>
  <c r="M342" i="6"/>
  <c r="L343" i="6"/>
  <c r="M347" i="6"/>
  <c r="I26" i="16" l="1"/>
  <c r="L27" i="16"/>
  <c r="N27" i="16" s="1"/>
  <c r="M27" i="16"/>
  <c r="I29" i="16"/>
  <c r="L23" i="16"/>
  <c r="M23" i="16"/>
  <c r="N23" i="16" s="1"/>
  <c r="M40" i="16"/>
  <c r="L40" i="16"/>
  <c r="N40" i="16" s="1"/>
  <c r="L78" i="16"/>
  <c r="M78" i="16"/>
  <c r="M31" i="16"/>
  <c r="L31" i="16"/>
  <c r="N31" i="16" s="1"/>
  <c r="M39" i="16"/>
  <c r="L39" i="16"/>
  <c r="N39" i="16" s="1"/>
  <c r="M92" i="16"/>
  <c r="L92" i="16"/>
  <c r="N92" i="16" s="1"/>
  <c r="I35" i="16"/>
  <c r="M36" i="16"/>
  <c r="L36" i="16"/>
  <c r="N36" i="16" s="1"/>
  <c r="L18" i="16"/>
  <c r="N18" i="16" s="1"/>
  <c r="M18" i="16"/>
  <c r="L41" i="16"/>
  <c r="N41" i="16" s="1"/>
  <c r="M41" i="16"/>
  <c r="I99" i="16"/>
  <c r="M103" i="16"/>
  <c r="L103" i="16"/>
  <c r="N103" i="16" s="1"/>
  <c r="M12" i="16"/>
  <c r="L12" i="16"/>
  <c r="M84" i="16"/>
  <c r="L84" i="16"/>
  <c r="N84" i="16" s="1"/>
  <c r="G9" i="10"/>
  <c r="L105" i="16"/>
  <c r="M105" i="16"/>
  <c r="L12" i="26"/>
  <c r="L15" i="26"/>
  <c r="L18" i="26"/>
  <c r="L21" i="26"/>
  <c r="L24" i="26"/>
  <c r="L27" i="26"/>
  <c r="L30" i="26"/>
  <c r="L33" i="26"/>
  <c r="L36" i="26"/>
  <c r="L39" i="26"/>
  <c r="L42" i="26"/>
  <c r="L45" i="26"/>
  <c r="L48" i="26"/>
  <c r="L51" i="26"/>
  <c r="L54" i="26"/>
  <c r="L57" i="26"/>
  <c r="L60" i="26"/>
  <c r="L63" i="26"/>
  <c r="L66" i="26"/>
  <c r="L69" i="26"/>
  <c r="L81" i="26"/>
  <c r="L84" i="26"/>
  <c r="L87" i="26"/>
  <c r="L90" i="26"/>
  <c r="L93" i="26"/>
  <c r="L96" i="26"/>
  <c r="L99" i="26"/>
  <c r="L102" i="26"/>
  <c r="L105" i="26"/>
  <c r="L108" i="26"/>
  <c r="K112" i="26"/>
  <c r="K115" i="26"/>
  <c r="K119" i="26"/>
  <c r="K122" i="26"/>
  <c r="K125" i="26"/>
  <c r="K128" i="26"/>
  <c r="K131" i="26"/>
  <c r="K135" i="26"/>
  <c r="K138" i="26"/>
  <c r="K141" i="26"/>
  <c r="K144" i="26"/>
  <c r="K147" i="26"/>
  <c r="K150" i="26"/>
  <c r="K154" i="26"/>
  <c r="K157" i="26"/>
  <c r="K160" i="26"/>
  <c r="K163" i="26"/>
  <c r="K166" i="26"/>
  <c r="K170" i="26"/>
  <c r="K177" i="26"/>
  <c r="K180" i="26"/>
  <c r="K201" i="26"/>
  <c r="K204" i="26"/>
  <c r="K207" i="26"/>
  <c r="K210" i="26"/>
  <c r="K213" i="26"/>
  <c r="K216" i="26"/>
  <c r="K219" i="26"/>
  <c r="K222" i="26"/>
  <c r="K225" i="26"/>
  <c r="K13" i="26"/>
  <c r="K16" i="26"/>
  <c r="K19" i="26"/>
  <c r="K22" i="26"/>
  <c r="K25" i="26"/>
  <c r="K28" i="26"/>
  <c r="K31" i="26"/>
  <c r="K34" i="26"/>
  <c r="K37" i="26"/>
  <c r="K43" i="26"/>
  <c r="K46" i="26"/>
  <c r="K49" i="26"/>
  <c r="K52" i="26"/>
  <c r="K55" i="26"/>
  <c r="K58" i="26"/>
  <c r="K61" i="26"/>
  <c r="K64" i="26"/>
  <c r="K67" i="26"/>
  <c r="K73" i="26"/>
  <c r="L77" i="26"/>
  <c r="K82" i="26"/>
  <c r="K85" i="26"/>
  <c r="K88" i="26"/>
  <c r="K91" i="26"/>
  <c r="K94" i="26"/>
  <c r="K97" i="26"/>
  <c r="K100" i="26"/>
  <c r="K103" i="26"/>
  <c r="K106" i="26"/>
  <c r="L112" i="26"/>
  <c r="L115" i="26"/>
  <c r="L119" i="26"/>
  <c r="L122" i="26"/>
  <c r="L125" i="26"/>
  <c r="L128" i="26"/>
  <c r="L131" i="26"/>
  <c r="L135" i="26"/>
  <c r="L138" i="26"/>
  <c r="L141" i="26"/>
  <c r="L144" i="26"/>
  <c r="L147" i="26"/>
  <c r="L150" i="26"/>
  <c r="L154" i="26"/>
  <c r="L157" i="26"/>
  <c r="L160" i="26"/>
  <c r="L163" i="26"/>
  <c r="L166" i="26"/>
  <c r="L170" i="26"/>
  <c r="L177" i="26"/>
  <c r="L180" i="26"/>
  <c r="L198" i="26"/>
  <c r="L201" i="26"/>
  <c r="L204" i="26"/>
  <c r="L207" i="26"/>
  <c r="L210" i="26"/>
  <c r="M210" i="26" s="1"/>
  <c r="L213" i="26"/>
  <c r="L216" i="26"/>
  <c r="M216" i="26" s="1"/>
  <c r="L219" i="26"/>
  <c r="L222" i="26"/>
  <c r="L225" i="26"/>
  <c r="L228" i="26"/>
  <c r="L13" i="26"/>
  <c r="L16" i="26"/>
  <c r="L19" i="26"/>
  <c r="L22" i="26"/>
  <c r="L25" i="26"/>
  <c r="L28" i="26"/>
  <c r="L31" i="26"/>
  <c r="L34" i="26"/>
  <c r="L37" i="26"/>
  <c r="L43" i="26"/>
  <c r="L46" i="26"/>
  <c r="L49" i="26"/>
  <c r="L52" i="26"/>
  <c r="L55" i="26"/>
  <c r="L58" i="26"/>
  <c r="L61" i="26"/>
  <c r="L64" i="26"/>
  <c r="L67" i="26"/>
  <c r="L73" i="26"/>
  <c r="L82" i="26"/>
  <c r="L85" i="26"/>
  <c r="L88" i="26"/>
  <c r="L91" i="26"/>
  <c r="L94" i="26"/>
  <c r="L97" i="26"/>
  <c r="L100" i="26"/>
  <c r="L103" i="26"/>
  <c r="L106" i="26"/>
  <c r="K110" i="26"/>
  <c r="K113" i="26"/>
  <c r="K117" i="26"/>
  <c r="K120" i="26"/>
  <c r="K123" i="26"/>
  <c r="K126" i="26"/>
  <c r="K129" i="26"/>
  <c r="K133" i="26"/>
  <c r="K136" i="26"/>
  <c r="K139" i="26"/>
  <c r="K142" i="26"/>
  <c r="K145" i="26"/>
  <c r="K148" i="26"/>
  <c r="K151" i="26"/>
  <c r="K155" i="26"/>
  <c r="K158" i="26"/>
  <c r="K161" i="26"/>
  <c r="K164" i="26"/>
  <c r="K167" i="26"/>
  <c r="K171" i="26"/>
  <c r="K174" i="26"/>
  <c r="K178" i="26"/>
  <c r="K181" i="26"/>
  <c r="K199" i="26"/>
  <c r="K202" i="26"/>
  <c r="K205" i="26"/>
  <c r="K208" i="26"/>
  <c r="K211" i="26"/>
  <c r="K214" i="26"/>
  <c r="K217" i="26"/>
  <c r="K220" i="26"/>
  <c r="K223" i="26"/>
  <c r="K226" i="26"/>
  <c r="K229" i="26"/>
  <c r="K11" i="26"/>
  <c r="K14" i="26"/>
  <c r="K17" i="26"/>
  <c r="K20" i="26"/>
  <c r="K23" i="26"/>
  <c r="K26" i="26"/>
  <c r="K29" i="26"/>
  <c r="K32" i="26"/>
  <c r="K35" i="26"/>
  <c r="K38" i="26"/>
  <c r="K41" i="26"/>
  <c r="K44" i="26"/>
  <c r="K47" i="26"/>
  <c r="K50" i="26"/>
  <c r="K53" i="26"/>
  <c r="K56" i="26"/>
  <c r="K59" i="26"/>
  <c r="K62" i="26"/>
  <c r="K65" i="26"/>
  <c r="K68" i="26"/>
  <c r="K74" i="26"/>
  <c r="K83" i="26"/>
  <c r="K86" i="26"/>
  <c r="K89" i="26"/>
  <c r="K92" i="26"/>
  <c r="K95" i="26"/>
  <c r="K98" i="26"/>
  <c r="K101" i="26"/>
  <c r="K104" i="26"/>
  <c r="K107" i="26"/>
  <c r="L110" i="26"/>
  <c r="L113" i="26"/>
  <c r="L117" i="26"/>
  <c r="L120" i="26"/>
  <c r="L123" i="26"/>
  <c r="L126" i="26"/>
  <c r="L129" i="26"/>
  <c r="L133" i="26"/>
  <c r="L136" i="26"/>
  <c r="L139" i="26"/>
  <c r="L142" i="26"/>
  <c r="L145" i="26"/>
  <c r="L148" i="26"/>
  <c r="L151" i="26"/>
  <c r="L155" i="26"/>
  <c r="L158" i="26"/>
  <c r="L161" i="26"/>
  <c r="L164" i="26"/>
  <c r="L167" i="26"/>
  <c r="L171" i="26"/>
  <c r="L174" i="26"/>
  <c r="L178" i="26"/>
  <c r="M178" i="26" s="1"/>
  <c r="L181" i="26"/>
  <c r="L199" i="26"/>
  <c r="L202" i="26"/>
  <c r="L205" i="26"/>
  <c r="L208" i="26"/>
  <c r="L211" i="26"/>
  <c r="L214" i="26"/>
  <c r="L217" i="26"/>
  <c r="L220" i="26"/>
  <c r="L223" i="26"/>
  <c r="L226" i="26"/>
  <c r="L11" i="26"/>
  <c r="L14" i="26"/>
  <c r="M14" i="26" s="1"/>
  <c r="L17" i="26"/>
  <c r="L20" i="26"/>
  <c r="L23" i="26"/>
  <c r="M23" i="26" s="1"/>
  <c r="L26" i="26"/>
  <c r="L29" i="26"/>
  <c r="L32" i="26"/>
  <c r="L35" i="26"/>
  <c r="L38" i="26"/>
  <c r="L41" i="26"/>
  <c r="M41" i="26" s="1"/>
  <c r="L44" i="26"/>
  <c r="M44" i="26" s="1"/>
  <c r="L47" i="26"/>
  <c r="L50" i="26"/>
  <c r="M50" i="26" s="1"/>
  <c r="L53" i="26"/>
  <c r="L56" i="26"/>
  <c r="L59" i="26"/>
  <c r="M59" i="26" s="1"/>
  <c r="L62" i="26"/>
  <c r="M62" i="26" s="1"/>
  <c r="L65" i="26"/>
  <c r="L68" i="26"/>
  <c r="M68" i="26" s="1"/>
  <c r="L75" i="26"/>
  <c r="L83" i="26"/>
  <c r="L86" i="26"/>
  <c r="L89" i="26"/>
  <c r="L92" i="26"/>
  <c r="L95" i="26"/>
  <c r="L98" i="26"/>
  <c r="L101" i="26"/>
  <c r="L104" i="26"/>
  <c r="L107" i="26"/>
  <c r="K111" i="26"/>
  <c r="K114" i="26"/>
  <c r="K118" i="26"/>
  <c r="K121" i="26"/>
  <c r="K124" i="26"/>
  <c r="K127" i="26"/>
  <c r="K130" i="26"/>
  <c r="K134" i="26"/>
  <c r="K137" i="26"/>
  <c r="K140" i="26"/>
  <c r="K143" i="26"/>
  <c r="K146" i="26"/>
  <c r="K149" i="26"/>
  <c r="K153" i="26"/>
  <c r="K156" i="26"/>
  <c r="K159" i="26"/>
  <c r="K162" i="26"/>
  <c r="K165" i="26"/>
  <c r="K169" i="26"/>
  <c r="K172" i="26"/>
  <c r="K176" i="26"/>
  <c r="K179" i="26"/>
  <c r="K183" i="26"/>
  <c r="K200" i="26"/>
  <c r="K203" i="26"/>
  <c r="K206" i="26"/>
  <c r="K209" i="26"/>
  <c r="K212" i="26"/>
  <c r="K215" i="26"/>
  <c r="K218" i="26"/>
  <c r="K221" i="26"/>
  <c r="K224" i="26"/>
  <c r="K227" i="26"/>
  <c r="K18" i="26"/>
  <c r="M18" i="26" s="1"/>
  <c r="K36" i="26"/>
  <c r="K54" i="26"/>
  <c r="M54" i="26" s="1"/>
  <c r="K93" i="26"/>
  <c r="M93" i="26" s="1"/>
  <c r="L111" i="26"/>
  <c r="L130" i="26"/>
  <c r="L149" i="26"/>
  <c r="L169" i="26"/>
  <c r="L200" i="26"/>
  <c r="L218" i="26"/>
  <c r="L230" i="26"/>
  <c r="L233" i="26"/>
  <c r="K237" i="26"/>
  <c r="K240" i="26"/>
  <c r="K243" i="26"/>
  <c r="K246" i="26"/>
  <c r="K249" i="26"/>
  <c r="K253" i="26"/>
  <c r="K256" i="26"/>
  <c r="K259" i="26"/>
  <c r="K262" i="26"/>
  <c r="K265" i="26"/>
  <c r="K268" i="26"/>
  <c r="L274" i="26"/>
  <c r="L277" i="26"/>
  <c r="L280" i="26"/>
  <c r="K284" i="26"/>
  <c r="K287" i="26"/>
  <c r="K293" i="26"/>
  <c r="K296" i="26"/>
  <c r="K299" i="26"/>
  <c r="K302" i="26"/>
  <c r="K305" i="26"/>
  <c r="L308" i="26"/>
  <c r="K313" i="26"/>
  <c r="K316" i="26"/>
  <c r="K319" i="26"/>
  <c r="K322" i="26"/>
  <c r="K325" i="26"/>
  <c r="K328" i="26"/>
  <c r="K331" i="26"/>
  <c r="K334" i="26"/>
  <c r="K337" i="26"/>
  <c r="K340" i="26"/>
  <c r="K343" i="26"/>
  <c r="K346" i="26"/>
  <c r="K349" i="26"/>
  <c r="K352" i="26"/>
  <c r="K356" i="26"/>
  <c r="L360" i="26"/>
  <c r="K366" i="26"/>
  <c r="L373" i="26"/>
  <c r="L376" i="26"/>
  <c r="L379" i="26"/>
  <c r="L382" i="26"/>
  <c r="L385" i="26"/>
  <c r="L388" i="26"/>
  <c r="L391" i="26"/>
  <c r="L399" i="26"/>
  <c r="L402" i="26"/>
  <c r="L405" i="26"/>
  <c r="L408" i="26"/>
  <c r="L411" i="26"/>
  <c r="L414" i="26"/>
  <c r="L417" i="26"/>
  <c r="L421" i="26"/>
  <c r="L424" i="26"/>
  <c r="L427" i="26"/>
  <c r="L430" i="26"/>
  <c r="L433" i="26"/>
  <c r="L436" i="26"/>
  <c r="L440" i="26"/>
  <c r="L443" i="26"/>
  <c r="L446" i="26"/>
  <c r="L453" i="26"/>
  <c r="K21" i="26"/>
  <c r="K39" i="26"/>
  <c r="K57" i="26"/>
  <c r="K76" i="26"/>
  <c r="K96" i="26"/>
  <c r="M96" i="26" s="1"/>
  <c r="L114" i="26"/>
  <c r="L134" i="26"/>
  <c r="L153" i="26"/>
  <c r="L172" i="26"/>
  <c r="L203" i="26"/>
  <c r="L221" i="26"/>
  <c r="K231" i="26"/>
  <c r="K234" i="26"/>
  <c r="L237" i="26"/>
  <c r="L240" i="26"/>
  <c r="L243" i="26"/>
  <c r="L246" i="26"/>
  <c r="L249" i="26"/>
  <c r="L253" i="26"/>
  <c r="L256" i="26"/>
  <c r="L259" i="26"/>
  <c r="L262" i="26"/>
  <c r="L265" i="26"/>
  <c r="L268" i="26"/>
  <c r="M268" i="26" s="1"/>
  <c r="K272" i="26"/>
  <c r="K275" i="26"/>
  <c r="K278" i="26"/>
  <c r="K281" i="26"/>
  <c r="L284" i="26"/>
  <c r="L287" i="26"/>
  <c r="L293" i="26"/>
  <c r="L296" i="26"/>
  <c r="L299" i="26"/>
  <c r="L302" i="26"/>
  <c r="L305" i="26"/>
  <c r="K309" i="26"/>
  <c r="L313" i="26"/>
  <c r="L316" i="26"/>
  <c r="L319" i="26"/>
  <c r="L322" i="26"/>
  <c r="L325" i="26"/>
  <c r="L328" i="26"/>
  <c r="L331" i="26"/>
  <c r="L334" i="26"/>
  <c r="L337" i="26"/>
  <c r="L340" i="26"/>
  <c r="L343" i="26"/>
  <c r="L346" i="26"/>
  <c r="L349" i="26"/>
  <c r="L352" i="26"/>
  <c r="L356" i="26"/>
  <c r="K361" i="26"/>
  <c r="L366" i="26"/>
  <c r="K371" i="26"/>
  <c r="K374" i="26"/>
  <c r="K377" i="26"/>
  <c r="K380" i="26"/>
  <c r="K383" i="26"/>
  <c r="K386" i="26"/>
  <c r="K389" i="26"/>
  <c r="K392" i="26"/>
  <c r="K397" i="26"/>
  <c r="K400" i="26"/>
  <c r="K403" i="26"/>
  <c r="K406" i="26"/>
  <c r="K409" i="26"/>
  <c r="K412" i="26"/>
  <c r="K415" i="26"/>
  <c r="K422" i="26"/>
  <c r="K425" i="26"/>
  <c r="K428" i="26"/>
  <c r="K24" i="26"/>
  <c r="K42" i="26"/>
  <c r="K60" i="26"/>
  <c r="K81" i="26"/>
  <c r="M81" i="26" s="1"/>
  <c r="K99" i="26"/>
  <c r="M99" i="26" s="1"/>
  <c r="L118" i="26"/>
  <c r="L137" i="26"/>
  <c r="L156" i="26"/>
  <c r="L176" i="26"/>
  <c r="L206" i="26"/>
  <c r="L224" i="26"/>
  <c r="L231" i="26"/>
  <c r="L234" i="26"/>
  <c r="K238" i="26"/>
  <c r="K241" i="26"/>
  <c r="K244" i="26"/>
  <c r="K247" i="26"/>
  <c r="K250" i="26"/>
  <c r="K254" i="26"/>
  <c r="K257" i="26"/>
  <c r="K260" i="26"/>
  <c r="K263" i="26"/>
  <c r="K266" i="26"/>
  <c r="K269" i="26"/>
  <c r="L272" i="26"/>
  <c r="L275" i="26"/>
  <c r="L278" i="26"/>
  <c r="L281" i="26"/>
  <c r="K285" i="26"/>
  <c r="K294" i="26"/>
  <c r="K297" i="26"/>
  <c r="K300" i="26"/>
  <c r="K303" i="26"/>
  <c r="K306" i="26"/>
  <c r="L310" i="26"/>
  <c r="K314" i="26"/>
  <c r="K317" i="26"/>
  <c r="K320" i="26"/>
  <c r="K323" i="26"/>
  <c r="K326" i="26"/>
  <c r="K329" i="26"/>
  <c r="K332" i="26"/>
  <c r="K335" i="26"/>
  <c r="K338" i="26"/>
  <c r="K341" i="26"/>
  <c r="K344" i="26"/>
  <c r="K347" i="26"/>
  <c r="K350" i="26"/>
  <c r="K353" i="26"/>
  <c r="K357" i="26"/>
  <c r="L362" i="26"/>
  <c r="K367" i="26"/>
  <c r="L371" i="26"/>
  <c r="L374" i="26"/>
  <c r="L377" i="26"/>
  <c r="L380" i="26"/>
  <c r="L383" i="26"/>
  <c r="L386" i="26"/>
  <c r="L389" i="26"/>
  <c r="L392" i="26"/>
  <c r="L397" i="26"/>
  <c r="L400" i="26"/>
  <c r="L403" i="26"/>
  <c r="L406" i="26"/>
  <c r="K27" i="26"/>
  <c r="K45" i="26"/>
  <c r="K63" i="26"/>
  <c r="K84" i="26"/>
  <c r="K102" i="26"/>
  <c r="L121" i="26"/>
  <c r="L140" i="26"/>
  <c r="L159" i="26"/>
  <c r="L179" i="26"/>
  <c r="L209" i="26"/>
  <c r="L227" i="26"/>
  <c r="K232" i="26"/>
  <c r="L238" i="26"/>
  <c r="L241" i="26"/>
  <c r="L244" i="26"/>
  <c r="L247" i="26"/>
  <c r="L250" i="26"/>
  <c r="L254" i="26"/>
  <c r="L257" i="26"/>
  <c r="L260" i="26"/>
  <c r="L263" i="26"/>
  <c r="L266" i="26"/>
  <c r="L269" i="26"/>
  <c r="K273" i="26"/>
  <c r="K279" i="26"/>
  <c r="K282" i="26"/>
  <c r="L294" i="26"/>
  <c r="L297" i="26"/>
  <c r="L300" i="26"/>
  <c r="L303" i="26"/>
  <c r="L306" i="26"/>
  <c r="K311" i="26"/>
  <c r="L314" i="26"/>
  <c r="L317" i="26"/>
  <c r="L320" i="26"/>
  <c r="L323" i="26"/>
  <c r="L326" i="26"/>
  <c r="L329" i="26"/>
  <c r="L332" i="26"/>
  <c r="L335" i="26"/>
  <c r="L338" i="26"/>
  <c r="L341" i="26"/>
  <c r="L344" i="26"/>
  <c r="L347" i="26"/>
  <c r="L350" i="26"/>
  <c r="L353" i="26"/>
  <c r="L357" i="26"/>
  <c r="K363" i="26"/>
  <c r="K368" i="26"/>
  <c r="K372" i="26"/>
  <c r="K375" i="26"/>
  <c r="K378" i="26"/>
  <c r="K381" i="26"/>
  <c r="K384" i="26"/>
  <c r="K387" i="26"/>
  <c r="K390" i="26"/>
  <c r="K393" i="26"/>
  <c r="K398" i="26"/>
  <c r="K401" i="26"/>
  <c r="K404" i="26"/>
  <c r="K407" i="26"/>
  <c r="K195" i="26"/>
  <c r="K12" i="26"/>
  <c r="K30" i="26"/>
  <c r="M30" i="26" s="1"/>
  <c r="K48" i="26"/>
  <c r="K66" i="26"/>
  <c r="M66" i="26" s="1"/>
  <c r="K87" i="26"/>
  <c r="K105" i="26"/>
  <c r="L124" i="26"/>
  <c r="M124" i="26" s="1"/>
  <c r="L143" i="26"/>
  <c r="L162" i="26"/>
  <c r="L183" i="26"/>
  <c r="L212" i="26"/>
  <c r="L229" i="26"/>
  <c r="L232" i="26"/>
  <c r="K236" i="26"/>
  <c r="K239" i="26"/>
  <c r="K242" i="26"/>
  <c r="K245" i="26"/>
  <c r="K248" i="26"/>
  <c r="K252" i="26"/>
  <c r="K255" i="26"/>
  <c r="K258" i="26"/>
  <c r="K261" i="26"/>
  <c r="K264" i="26"/>
  <c r="K267" i="26"/>
  <c r="K270" i="26"/>
  <c r="L273" i="26"/>
  <c r="L279" i="26"/>
  <c r="L282" i="26"/>
  <c r="K286" i="26"/>
  <c r="K292" i="26"/>
  <c r="K295" i="26"/>
  <c r="K298" i="26"/>
  <c r="K301" i="26"/>
  <c r="K304" i="26"/>
  <c r="K307" i="26"/>
  <c r="K312" i="26"/>
  <c r="K315" i="26"/>
  <c r="K318" i="26"/>
  <c r="K321" i="26"/>
  <c r="K324" i="26"/>
  <c r="K327" i="26"/>
  <c r="K330" i="26"/>
  <c r="K333" i="26"/>
  <c r="K336" i="26"/>
  <c r="K339" i="26"/>
  <c r="K342" i="26"/>
  <c r="K345" i="26"/>
  <c r="K348" i="26"/>
  <c r="K351" i="26"/>
  <c r="K365" i="26"/>
  <c r="L368" i="26"/>
  <c r="L372" i="26"/>
  <c r="L375" i="26"/>
  <c r="L378" i="26"/>
  <c r="L381" i="26"/>
  <c r="L384" i="26"/>
  <c r="L387" i="26"/>
  <c r="L390" i="26"/>
  <c r="L393" i="26"/>
  <c r="L398" i="26"/>
  <c r="L401" i="26"/>
  <c r="L404" i="26"/>
  <c r="L407" i="26"/>
  <c r="L410" i="26"/>
  <c r="L413" i="26"/>
  <c r="L416" i="26"/>
  <c r="L420" i="26"/>
  <c r="L423" i="26"/>
  <c r="L426" i="26"/>
  <c r="L429" i="26"/>
  <c r="L432" i="26"/>
  <c r="L435" i="26"/>
  <c r="L442" i="26"/>
  <c r="L445" i="26"/>
  <c r="L448" i="26"/>
  <c r="L452" i="26"/>
  <c r="K108" i="26"/>
  <c r="K230" i="26"/>
  <c r="L248" i="26"/>
  <c r="L267" i="26"/>
  <c r="L286" i="26"/>
  <c r="L307" i="26"/>
  <c r="L327" i="26"/>
  <c r="L345" i="26"/>
  <c r="M345" i="26" s="1"/>
  <c r="K388" i="26"/>
  <c r="M388" i="26" s="1"/>
  <c r="K408" i="26"/>
  <c r="M408" i="26" s="1"/>
  <c r="K414" i="26"/>
  <c r="K421" i="26"/>
  <c r="M421" i="26" s="1"/>
  <c r="K427" i="26"/>
  <c r="M427" i="26" s="1"/>
  <c r="K432" i="26"/>
  <c r="M432" i="26" s="1"/>
  <c r="K437" i="26"/>
  <c r="K442" i="26"/>
  <c r="K447" i="26"/>
  <c r="K452" i="26"/>
  <c r="M452" i="26" s="1"/>
  <c r="K15" i="26"/>
  <c r="L127" i="26"/>
  <c r="K233" i="26"/>
  <c r="L252" i="26"/>
  <c r="L270" i="26"/>
  <c r="L292" i="26"/>
  <c r="L312" i="26"/>
  <c r="L330" i="26"/>
  <c r="L348" i="26"/>
  <c r="K373" i="26"/>
  <c r="K391" i="26"/>
  <c r="L409" i="26"/>
  <c r="L415" i="26"/>
  <c r="L422" i="26"/>
  <c r="L428" i="26"/>
  <c r="K433" i="26"/>
  <c r="L437" i="26"/>
  <c r="K443" i="26"/>
  <c r="M443" i="26" s="1"/>
  <c r="L447" i="26"/>
  <c r="K453" i="26"/>
  <c r="K33" i="26"/>
  <c r="M33" i="26" s="1"/>
  <c r="L146" i="26"/>
  <c r="L236" i="26"/>
  <c r="L255" i="26"/>
  <c r="K274" i="26"/>
  <c r="L295" i="26"/>
  <c r="L315" i="26"/>
  <c r="L333" i="26"/>
  <c r="M333" i="26" s="1"/>
  <c r="L351" i="26"/>
  <c r="K376" i="26"/>
  <c r="K410" i="26"/>
  <c r="K416" i="26"/>
  <c r="K423" i="26"/>
  <c r="M423" i="26" s="1"/>
  <c r="K429" i="26"/>
  <c r="K434" i="26"/>
  <c r="K444" i="26"/>
  <c r="K448" i="26"/>
  <c r="L215" i="26"/>
  <c r="L264" i="26"/>
  <c r="L324" i="26"/>
  <c r="L342" i="26"/>
  <c r="K405" i="26"/>
  <c r="M405" i="26" s="1"/>
  <c r="K426" i="26"/>
  <c r="K436" i="26"/>
  <c r="M436" i="26" s="1"/>
  <c r="K51" i="26"/>
  <c r="L165" i="26"/>
  <c r="L239" i="26"/>
  <c r="L258" i="26"/>
  <c r="K277" i="26"/>
  <c r="M277" i="26" s="1"/>
  <c r="L298" i="26"/>
  <c r="L318" i="26"/>
  <c r="L336" i="26"/>
  <c r="K379" i="26"/>
  <c r="K399" i="26"/>
  <c r="M399" i="26" s="1"/>
  <c r="K411" i="26"/>
  <c r="M411" i="26" s="1"/>
  <c r="K417" i="26"/>
  <c r="M417" i="26" s="1"/>
  <c r="K424" i="26"/>
  <c r="M424" i="26" s="1"/>
  <c r="K430" i="26"/>
  <c r="M430" i="26" s="1"/>
  <c r="L434" i="26"/>
  <c r="K440" i="26"/>
  <c r="L444" i="26"/>
  <c r="K90" i="26"/>
  <c r="K385" i="26"/>
  <c r="M385" i="26" s="1"/>
  <c r="K420" i="26"/>
  <c r="L451" i="26"/>
  <c r="K69" i="26"/>
  <c r="M69" i="26" s="1"/>
  <c r="L242" i="26"/>
  <c r="L261" i="26"/>
  <c r="K280" i="26"/>
  <c r="M280" i="26" s="1"/>
  <c r="L301" i="26"/>
  <c r="L321" i="26"/>
  <c r="L339" i="26"/>
  <c r="K382" i="26"/>
  <c r="M382" i="26" s="1"/>
  <c r="K402" i="26"/>
  <c r="M402" i="26" s="1"/>
  <c r="L412" i="26"/>
  <c r="L425" i="26"/>
  <c r="K431" i="26"/>
  <c r="K435" i="26"/>
  <c r="M435" i="26" s="1"/>
  <c r="K441" i="26"/>
  <c r="K445" i="26"/>
  <c r="K451" i="26"/>
  <c r="L245" i="26"/>
  <c r="L304" i="26"/>
  <c r="L365" i="26"/>
  <c r="K413" i="26"/>
  <c r="L431" i="26"/>
  <c r="L441" i="26"/>
  <c r="K446" i="26"/>
  <c r="K10" i="26"/>
  <c r="L70" i="26"/>
  <c r="K271" i="26"/>
  <c r="L10" i="26"/>
  <c r="K175" i="26"/>
  <c r="K71" i="26"/>
  <c r="L71" i="26"/>
  <c r="K228" i="26"/>
  <c r="M228" i="26" s="1"/>
  <c r="K310" i="26"/>
  <c r="L74" i="26"/>
  <c r="L367" i="26"/>
  <c r="K187" i="26"/>
  <c r="L363" i="26"/>
  <c r="K198" i="26"/>
  <c r="K40" i="26"/>
  <c r="K362" i="26"/>
  <c r="M362" i="26" s="1"/>
  <c r="L76" i="26"/>
  <c r="K75" i="26"/>
  <c r="K308" i="26"/>
  <c r="M308" i="26" s="1"/>
  <c r="K364" i="26"/>
  <c r="K72" i="26"/>
  <c r="L72" i="26"/>
  <c r="L40" i="26"/>
  <c r="L288" i="26"/>
  <c r="K80" i="26"/>
  <c r="L311" i="26"/>
  <c r="K77" i="26"/>
  <c r="M77" i="26" s="1"/>
  <c r="L309" i="26"/>
  <c r="L364" i="26"/>
  <c r="K360" i="26"/>
  <c r="L195" i="26"/>
  <c r="L361" i="26"/>
  <c r="K70" i="26"/>
  <c r="K152" i="26"/>
  <c r="K132" i="26"/>
  <c r="K235" i="26"/>
  <c r="L271" i="26"/>
  <c r="K116" i="26"/>
  <c r="K276" i="26"/>
  <c r="K188" i="26"/>
  <c r="K288" i="26"/>
  <c r="L276" i="26"/>
  <c r="K184" i="26"/>
  <c r="K251" i="26"/>
  <c r="L251" i="26"/>
  <c r="L235" i="26"/>
  <c r="K283" i="26"/>
  <c r="K182" i="26"/>
  <c r="K109" i="26"/>
  <c r="K173" i="26"/>
  <c r="L283" i="26"/>
  <c r="L285" i="26"/>
  <c r="K168" i="26"/>
  <c r="K189" i="26"/>
  <c r="K190" i="26"/>
  <c r="K191" i="26"/>
  <c r="K192" i="26"/>
  <c r="K193" i="26"/>
  <c r="K194" i="26"/>
  <c r="L456" i="26"/>
  <c r="L469" i="26"/>
  <c r="M469" i="26" s="1"/>
  <c r="K477" i="26"/>
  <c r="K483" i="26"/>
  <c r="K472" i="26"/>
  <c r="K478" i="26"/>
  <c r="K484" i="26"/>
  <c r="K458" i="26"/>
  <c r="L473" i="26"/>
  <c r="L479" i="26"/>
  <c r="L485" i="26"/>
  <c r="K474" i="26"/>
  <c r="K480" i="26"/>
  <c r="K486" i="26"/>
  <c r="K464" i="26"/>
  <c r="K475" i="26"/>
  <c r="K481" i="26"/>
  <c r="K487" i="26"/>
  <c r="K467" i="26"/>
  <c r="L476" i="26"/>
  <c r="L482" i="26"/>
  <c r="L474" i="26"/>
  <c r="L465" i="26"/>
  <c r="K476" i="26"/>
  <c r="L487" i="26"/>
  <c r="L467" i="26"/>
  <c r="L471" i="26"/>
  <c r="M471" i="26" s="1"/>
  <c r="L470" i="26"/>
  <c r="M470" i="26" s="1"/>
  <c r="L462" i="26"/>
  <c r="M462" i="26" s="1"/>
  <c r="K473" i="26"/>
  <c r="L484" i="26"/>
  <c r="M484" i="26" s="1"/>
  <c r="L464" i="26"/>
  <c r="L486" i="26"/>
  <c r="L466" i="26"/>
  <c r="K466" i="26"/>
  <c r="L459" i="26"/>
  <c r="L468" i="26"/>
  <c r="M468" i="26" s="1"/>
  <c r="L481" i="26"/>
  <c r="L461" i="26"/>
  <c r="M461" i="26" s="1"/>
  <c r="L483" i="26"/>
  <c r="L463" i="26"/>
  <c r="K463" i="26"/>
  <c r="K485" i="26"/>
  <c r="K465" i="26"/>
  <c r="L478" i="26"/>
  <c r="L458" i="26"/>
  <c r="K456" i="26"/>
  <c r="L480" i="26"/>
  <c r="L460" i="26"/>
  <c r="K460" i="26"/>
  <c r="K482" i="26"/>
  <c r="L475" i="26"/>
  <c r="L477" i="26"/>
  <c r="L457" i="26"/>
  <c r="K457" i="26"/>
  <c r="K479" i="26"/>
  <c r="K459" i="26"/>
  <c r="L472" i="26"/>
  <c r="I93" i="12"/>
  <c r="N185" i="11"/>
  <c r="L106" i="11"/>
  <c r="M103" i="11"/>
  <c r="L103" i="11"/>
  <c r="M107" i="11"/>
  <c r="M245" i="11"/>
  <c r="L107" i="11"/>
  <c r="L245" i="11"/>
  <c r="M106" i="11"/>
  <c r="L202" i="11"/>
  <c r="M202" i="11"/>
  <c r="N203" i="11"/>
  <c r="M240" i="11"/>
  <c r="L240" i="11"/>
  <c r="I234" i="11"/>
  <c r="M235" i="11"/>
  <c r="L235" i="11"/>
  <c r="I173" i="11"/>
  <c r="M174" i="11"/>
  <c r="L174" i="11"/>
  <c r="N174" i="11" s="1"/>
  <c r="M187" i="11"/>
  <c r="L187" i="11"/>
  <c r="I127" i="11"/>
  <c r="M128" i="11"/>
  <c r="L128" i="11"/>
  <c r="I183" i="11"/>
  <c r="M184" i="11"/>
  <c r="L184" i="11"/>
  <c r="N246" i="11"/>
  <c r="M188" i="11"/>
  <c r="L188" i="11"/>
  <c r="I248" i="11"/>
  <c r="H119" i="7"/>
  <c r="G94" i="7"/>
  <c r="H91" i="7"/>
  <c r="H115" i="7"/>
  <c r="H100" i="7"/>
  <c r="G103" i="7"/>
  <c r="H109" i="7"/>
  <c r="H97" i="7"/>
  <c r="H93" i="7"/>
  <c r="G91" i="7"/>
  <c r="G115" i="7"/>
  <c r="H103" i="7"/>
  <c r="G107" i="7"/>
  <c r="G110" i="7"/>
  <c r="G97" i="7"/>
  <c r="G93" i="7"/>
  <c r="H90" i="7"/>
  <c r="G98" i="7"/>
  <c r="H101" i="7"/>
  <c r="G104" i="7"/>
  <c r="H107" i="7"/>
  <c r="H110" i="7"/>
  <c r="G90" i="7"/>
  <c r="H98" i="7"/>
  <c r="H104" i="7"/>
  <c r="G108" i="7"/>
  <c r="H92" i="7"/>
  <c r="H116" i="7"/>
  <c r="H99" i="7"/>
  <c r="G102" i="7"/>
  <c r="G106" i="7"/>
  <c r="H108" i="7"/>
  <c r="G111" i="7"/>
  <c r="H94" i="7"/>
  <c r="G92" i="7"/>
  <c r="G116" i="7"/>
  <c r="G100" i="7"/>
  <c r="H102" i="7"/>
  <c r="H106" i="7"/>
  <c r="G109" i="7"/>
  <c r="I109" i="7" s="1"/>
  <c r="H111" i="7"/>
  <c r="G99" i="7"/>
  <c r="G105" i="7"/>
  <c r="H105" i="7"/>
  <c r="G101" i="7"/>
  <c r="G83" i="7"/>
  <c r="G80" i="7"/>
  <c r="G65" i="7"/>
  <c r="G59" i="7"/>
  <c r="G51" i="7"/>
  <c r="H85" i="7"/>
  <c r="H82" i="7"/>
  <c r="H79" i="7"/>
  <c r="H50" i="7"/>
  <c r="G85" i="7"/>
  <c r="I85" i="7" s="1"/>
  <c r="G82" i="7"/>
  <c r="G79" i="7"/>
  <c r="G50" i="7"/>
  <c r="G35" i="7"/>
  <c r="H87" i="7"/>
  <c r="H84" i="7"/>
  <c r="H81" i="7"/>
  <c r="G36" i="7"/>
  <c r="G87" i="7"/>
  <c r="G84" i="7"/>
  <c r="G81" i="7"/>
  <c r="H83" i="7"/>
  <c r="H80" i="7"/>
  <c r="H65" i="7"/>
  <c r="H59" i="7"/>
  <c r="H51" i="7"/>
  <c r="H38" i="7"/>
  <c r="G37" i="7"/>
  <c r="H36" i="7"/>
  <c r="H37" i="7"/>
  <c r="H35" i="7"/>
  <c r="H39" i="7"/>
  <c r="G38" i="7"/>
  <c r="H40" i="7"/>
  <c r="G39" i="7"/>
  <c r="H41" i="7"/>
  <c r="G40" i="7"/>
  <c r="I40" i="7" s="1"/>
  <c r="H42" i="7"/>
  <c r="H26" i="7"/>
  <c r="G41" i="7"/>
  <c r="G42" i="7"/>
  <c r="I42" i="7" s="1"/>
  <c r="G26" i="7"/>
  <c r="H27" i="7"/>
  <c r="G27" i="7"/>
  <c r="H28" i="7"/>
  <c r="G28" i="7"/>
  <c r="H29" i="7"/>
  <c r="G29" i="7"/>
  <c r="H30" i="7"/>
  <c r="G30" i="7"/>
  <c r="I90" i="16"/>
  <c r="I66" i="16"/>
  <c r="I65" i="16" s="1"/>
  <c r="D70" i="16"/>
  <c r="I70" i="16" s="1"/>
  <c r="I68" i="16" s="1"/>
  <c r="E57" i="16"/>
  <c r="E58" i="16" s="1"/>
  <c r="I58" i="16" s="1"/>
  <c r="D57" i="16"/>
  <c r="F56" i="16"/>
  <c r="I56" i="16" s="1"/>
  <c r="I55" i="16"/>
  <c r="I63" i="16"/>
  <c r="I60" i="16" s="1"/>
  <c r="I59" i="16" s="1"/>
  <c r="I38" i="16"/>
  <c r="I14" i="16"/>
  <c r="E17" i="16"/>
  <c r="I17" i="16" s="1"/>
  <c r="I47" i="15"/>
  <c r="D48" i="15"/>
  <c r="I31" i="15"/>
  <c r="I29" i="15" s="1"/>
  <c r="I33" i="15"/>
  <c r="I34" i="15" s="1"/>
  <c r="E35" i="14"/>
  <c r="I35" i="14" s="1"/>
  <c r="I47" i="14"/>
  <c r="I37" i="14"/>
  <c r="E22" i="15"/>
  <c r="I22" i="15" s="1"/>
  <c r="I15" i="15"/>
  <c r="I36" i="14"/>
  <c r="I16" i="14"/>
  <c r="I13" i="14"/>
  <c r="I14" i="14" s="1"/>
  <c r="I15" i="14"/>
  <c r="I13" i="12"/>
  <c r="F27" i="11"/>
  <c r="F66" i="11" s="1"/>
  <c r="I66" i="11" s="1"/>
  <c r="F62" i="11"/>
  <c r="I62" i="11" s="1"/>
  <c r="I23" i="11"/>
  <c r="I255" i="11"/>
  <c r="I229" i="11"/>
  <c r="I232" i="11"/>
  <c r="I206" i="11"/>
  <c r="I205" i="11" s="1"/>
  <c r="E223" i="11"/>
  <c r="I214" i="11"/>
  <c r="D215" i="11"/>
  <c r="D212" i="11"/>
  <c r="I212" i="11" s="1"/>
  <c r="I197" i="11"/>
  <c r="F211" i="11"/>
  <c r="I211" i="11" s="1"/>
  <c r="I186" i="11"/>
  <c r="I195" i="11"/>
  <c r="I193" i="11" s="1"/>
  <c r="E200" i="11"/>
  <c r="E238" i="11" s="1"/>
  <c r="I238" i="11" s="1"/>
  <c r="E157" i="11"/>
  <c r="F160" i="11"/>
  <c r="B166" i="11"/>
  <c r="E166" i="11"/>
  <c r="F157" i="11"/>
  <c r="B160" i="11"/>
  <c r="B157" i="11"/>
  <c r="E160" i="11"/>
  <c r="F153" i="11"/>
  <c r="F149" i="11"/>
  <c r="E147" i="11"/>
  <c r="E148" i="11" s="1"/>
  <c r="E149" i="11" s="1"/>
  <c r="F144" i="11"/>
  <c r="E134" i="11"/>
  <c r="E169" i="11" s="1"/>
  <c r="I123" i="11"/>
  <c r="I113" i="11"/>
  <c r="E116" i="11"/>
  <c r="I116" i="11" s="1"/>
  <c r="I112" i="11"/>
  <c r="D122" i="11"/>
  <c r="D157" i="11" s="1"/>
  <c r="I115" i="11"/>
  <c r="E51" i="11"/>
  <c r="E52" i="11" s="1"/>
  <c r="E53" i="11" s="1"/>
  <c r="E55" i="11"/>
  <c r="E56" i="11" s="1"/>
  <c r="E57" i="11" s="1"/>
  <c r="F57" i="11"/>
  <c r="F53" i="11"/>
  <c r="F48" i="11"/>
  <c r="F41" i="11"/>
  <c r="B41" i="11"/>
  <c r="E41" i="11"/>
  <c r="B61" i="11"/>
  <c r="E72" i="11"/>
  <c r="I72" i="11" s="1"/>
  <c r="I71" i="11" s="1"/>
  <c r="F61" i="11"/>
  <c r="E61" i="11"/>
  <c r="I15" i="11"/>
  <c r="I14" i="11" s="1"/>
  <c r="I22" i="11"/>
  <c r="D26" i="11"/>
  <c r="I11" i="11"/>
  <c r="I10" i="11" s="1"/>
  <c r="I104" i="9"/>
  <c r="I118" i="9"/>
  <c r="I117" i="9" s="1"/>
  <c r="I116" i="9"/>
  <c r="I80" i="9"/>
  <c r="I103" i="9"/>
  <c r="I92" i="9"/>
  <c r="I108" i="9" s="1"/>
  <c r="I85" i="9"/>
  <c r="I97" i="9"/>
  <c r="I109" i="9" s="1"/>
  <c r="I79" i="9"/>
  <c r="I78" i="9"/>
  <c r="I75" i="9"/>
  <c r="I74" i="9" s="1"/>
  <c r="E72" i="9"/>
  <c r="I72" i="9" s="1"/>
  <c r="I71" i="9" s="1"/>
  <c r="I60" i="9"/>
  <c r="F69" i="9"/>
  <c r="D69" i="9"/>
  <c r="D66" i="9"/>
  <c r="F66" i="9"/>
  <c r="F54" i="9"/>
  <c r="F56" i="9" s="1"/>
  <c r="I56" i="9" s="1"/>
  <c r="I55" i="9"/>
  <c r="F52" i="9"/>
  <c r="I51" i="9"/>
  <c r="I61" i="9"/>
  <c r="I50" i="9"/>
  <c r="I53" i="9"/>
  <c r="D52" i="9"/>
  <c r="F48" i="9"/>
  <c r="I34" i="9"/>
  <c r="E46" i="9"/>
  <c r="I11" i="9"/>
  <c r="I10" i="9" s="1"/>
  <c r="N324" i="6"/>
  <c r="N342" i="6"/>
  <c r="I17" i="9"/>
  <c r="E23" i="9"/>
  <c r="F84" i="12"/>
  <c r="F66" i="12"/>
  <c r="F63" i="12"/>
  <c r="E34" i="12"/>
  <c r="E86" i="12" s="1"/>
  <c r="I86" i="12" s="1"/>
  <c r="G77" i="12"/>
  <c r="I77" i="12" s="1"/>
  <c r="I76" i="12" s="1"/>
  <c r="F74" i="12"/>
  <c r="F71" i="12"/>
  <c r="B74" i="12"/>
  <c r="F58" i="12"/>
  <c r="E60" i="12" s="1"/>
  <c r="I60" i="12" s="1"/>
  <c r="I54" i="12"/>
  <c r="I52" i="12"/>
  <c r="I55" i="12"/>
  <c r="E26" i="12"/>
  <c r="I51" i="12"/>
  <c r="I44" i="12"/>
  <c r="I47" i="12"/>
  <c r="I46" i="12" s="1"/>
  <c r="F40" i="12"/>
  <c r="E42" i="12" s="1"/>
  <c r="I42" i="12" s="1"/>
  <c r="I11" i="12"/>
  <c r="I10" i="12" s="1"/>
  <c r="I14" i="12" s="1"/>
  <c r="E19" i="12"/>
  <c r="E71" i="12" s="1"/>
  <c r="I9" i="10"/>
  <c r="L347" i="6"/>
  <c r="N347" i="6" s="1"/>
  <c r="L341" i="6"/>
  <c r="N341" i="6" s="1"/>
  <c r="M323" i="6"/>
  <c r="M343" i="6"/>
  <c r="N343" i="6" s="1"/>
  <c r="L323" i="6"/>
  <c r="G119" i="7"/>
  <c r="I98" i="16" l="1"/>
  <c r="L99" i="16"/>
  <c r="N99" i="16" s="1"/>
  <c r="M99" i="16"/>
  <c r="I16" i="16"/>
  <c r="M17" i="16"/>
  <c r="L17" i="16"/>
  <c r="N17" i="16" s="1"/>
  <c r="I13" i="16"/>
  <c r="M14" i="16"/>
  <c r="L14" i="16"/>
  <c r="N14" i="16" s="1"/>
  <c r="L29" i="16"/>
  <c r="N29" i="16" s="1"/>
  <c r="M29" i="16"/>
  <c r="I30" i="16"/>
  <c r="I34" i="16"/>
  <c r="L38" i="16"/>
  <c r="N38" i="16" s="1"/>
  <c r="M38" i="16"/>
  <c r="I91" i="16"/>
  <c r="M90" i="16"/>
  <c r="L90" i="16"/>
  <c r="N90" i="16" s="1"/>
  <c r="N12" i="16"/>
  <c r="N78" i="16"/>
  <c r="M35" i="16"/>
  <c r="L35" i="16"/>
  <c r="N35" i="16" s="1"/>
  <c r="L26" i="16"/>
  <c r="N26" i="16" s="1"/>
  <c r="M26" i="16"/>
  <c r="E96" i="12"/>
  <c r="I96" i="12" s="1"/>
  <c r="I26" i="12"/>
  <c r="M473" i="26"/>
  <c r="M426" i="26"/>
  <c r="M348" i="26"/>
  <c r="M483" i="26"/>
  <c r="M445" i="26"/>
  <c r="M482" i="26"/>
  <c r="M416" i="26"/>
  <c r="M479" i="26"/>
  <c r="M480" i="26"/>
  <c r="I65" i="7"/>
  <c r="I87" i="7"/>
  <c r="M444" i="26"/>
  <c r="N103" i="11"/>
  <c r="M477" i="26"/>
  <c r="M420" i="26"/>
  <c r="K419" i="26"/>
  <c r="L450" i="26"/>
  <c r="I38" i="7"/>
  <c r="I36" i="7"/>
  <c r="I35" i="7"/>
  <c r="I51" i="7"/>
  <c r="I90" i="7"/>
  <c r="M265" i="26"/>
  <c r="M413" i="26"/>
  <c r="L396" i="26"/>
  <c r="K396" i="26"/>
  <c r="I50" i="7"/>
  <c r="I101" i="7"/>
  <c r="L9" i="26"/>
  <c r="I37" i="7"/>
  <c r="L455" i="26"/>
  <c r="M379" i="26"/>
  <c r="L439" i="26"/>
  <c r="I41" i="7"/>
  <c r="K439" i="26"/>
  <c r="M351" i="26"/>
  <c r="L419" i="26"/>
  <c r="I39" i="7"/>
  <c r="K455" i="26"/>
  <c r="K9" i="26"/>
  <c r="M451" i="26"/>
  <c r="K450" i="26"/>
  <c r="M222" i="26"/>
  <c r="N105" i="16"/>
  <c r="M429" i="26"/>
  <c r="M414" i="26"/>
  <c r="I84" i="7"/>
  <c r="M90" i="26"/>
  <c r="M433" i="26"/>
  <c r="M65" i="26"/>
  <c r="M47" i="26"/>
  <c r="M11" i="26"/>
  <c r="I82" i="7"/>
  <c r="N107" i="11"/>
  <c r="M410" i="26"/>
  <c r="M230" i="26"/>
  <c r="I29" i="7"/>
  <c r="I111" i="7"/>
  <c r="I97" i="7"/>
  <c r="M75" i="26"/>
  <c r="M108" i="26"/>
  <c r="M67" i="26"/>
  <c r="M70" i="26"/>
  <c r="M453" i="26"/>
  <c r="M375" i="26"/>
  <c r="L370" i="26"/>
  <c r="K370" i="26"/>
  <c r="M441" i="26"/>
  <c r="M447" i="26"/>
  <c r="M448" i="26"/>
  <c r="M404" i="26"/>
  <c r="M347" i="26"/>
  <c r="M329" i="26"/>
  <c r="M269" i="26"/>
  <c r="M250" i="26"/>
  <c r="M428" i="26"/>
  <c r="M409" i="26"/>
  <c r="M401" i="26"/>
  <c r="M425" i="26"/>
  <c r="M406" i="26"/>
  <c r="M431" i="26"/>
  <c r="M437" i="26"/>
  <c r="M442" i="26"/>
  <c r="M398" i="26"/>
  <c r="M422" i="26"/>
  <c r="M403" i="26"/>
  <c r="M446" i="26"/>
  <c r="M360" i="26"/>
  <c r="K359" i="26"/>
  <c r="M400" i="26"/>
  <c r="L355" i="26"/>
  <c r="L359" i="26"/>
  <c r="K291" i="26"/>
  <c r="M415" i="26"/>
  <c r="M397" i="26"/>
  <c r="M440" i="26"/>
  <c r="K355" i="26"/>
  <c r="M434" i="26"/>
  <c r="L291" i="26"/>
  <c r="M407" i="26"/>
  <c r="M412" i="26"/>
  <c r="M352" i="26"/>
  <c r="M334" i="26"/>
  <c r="M316" i="26"/>
  <c r="M296" i="26"/>
  <c r="M253" i="26"/>
  <c r="M288" i="26"/>
  <c r="M476" i="26"/>
  <c r="M40" i="26"/>
  <c r="M310" i="26"/>
  <c r="M271" i="26"/>
  <c r="M458" i="26"/>
  <c r="M71" i="26"/>
  <c r="L197" i="26"/>
  <c r="M20" i="26"/>
  <c r="M376" i="26"/>
  <c r="M327" i="26"/>
  <c r="M102" i="26"/>
  <c r="M53" i="26"/>
  <c r="M35" i="26"/>
  <c r="M17" i="26"/>
  <c r="M339" i="26"/>
  <c r="M391" i="26"/>
  <c r="M314" i="26"/>
  <c r="M84" i="26"/>
  <c r="M356" i="26"/>
  <c r="M169" i="26"/>
  <c r="K197" i="26"/>
  <c r="M342" i="26"/>
  <c r="M56" i="26"/>
  <c r="M38" i="26"/>
  <c r="M373" i="26"/>
  <c r="M105" i="26"/>
  <c r="M42" i="26"/>
  <c r="M256" i="26"/>
  <c r="M39" i="26"/>
  <c r="M74" i="26"/>
  <c r="M233" i="26"/>
  <c r="M87" i="26"/>
  <c r="M82" i="26"/>
  <c r="M201" i="26"/>
  <c r="M365" i="26"/>
  <c r="M324" i="26"/>
  <c r="M304" i="26"/>
  <c r="M261" i="26"/>
  <c r="M242" i="26"/>
  <c r="M384" i="26"/>
  <c r="M363" i="26"/>
  <c r="M279" i="26"/>
  <c r="M389" i="26"/>
  <c r="M371" i="26"/>
  <c r="M309" i="26"/>
  <c r="M231" i="26"/>
  <c r="M274" i="26"/>
  <c r="M212" i="26"/>
  <c r="M179" i="26"/>
  <c r="M159" i="26"/>
  <c r="M140" i="26"/>
  <c r="M121" i="26"/>
  <c r="M98" i="26"/>
  <c r="M223" i="26"/>
  <c r="M205" i="26"/>
  <c r="M174" i="26"/>
  <c r="M155" i="26"/>
  <c r="M136" i="26"/>
  <c r="M117" i="26"/>
  <c r="M100" i="26"/>
  <c r="M58" i="26"/>
  <c r="M37" i="26"/>
  <c r="M19" i="26"/>
  <c r="M219" i="26"/>
  <c r="M163" i="26"/>
  <c r="M144" i="26"/>
  <c r="M125" i="26"/>
  <c r="M60" i="26"/>
  <c r="M24" i="26"/>
  <c r="M364" i="26"/>
  <c r="M198" i="26"/>
  <c r="M321" i="26"/>
  <c r="M301" i="26"/>
  <c r="M258" i="26"/>
  <c r="M239" i="26"/>
  <c r="M381" i="26"/>
  <c r="M273" i="26"/>
  <c r="M232" i="26"/>
  <c r="M367" i="26"/>
  <c r="M344" i="26"/>
  <c r="M326" i="26"/>
  <c r="M306" i="26"/>
  <c r="M285" i="26"/>
  <c r="M266" i="26"/>
  <c r="M247" i="26"/>
  <c r="M386" i="26"/>
  <c r="M349" i="26"/>
  <c r="M331" i="26"/>
  <c r="M313" i="26"/>
  <c r="M293" i="26"/>
  <c r="M249" i="26"/>
  <c r="M227" i="26"/>
  <c r="M209" i="26"/>
  <c r="M176" i="26"/>
  <c r="M156" i="26"/>
  <c r="M137" i="26"/>
  <c r="M118" i="26"/>
  <c r="M95" i="26"/>
  <c r="M220" i="26"/>
  <c r="M202" i="26"/>
  <c r="M171" i="26"/>
  <c r="M151" i="26"/>
  <c r="M133" i="26"/>
  <c r="M113" i="26"/>
  <c r="M97" i="26"/>
  <c r="M55" i="26"/>
  <c r="M34" i="26"/>
  <c r="M16" i="26"/>
  <c r="M160" i="26"/>
  <c r="M141" i="26"/>
  <c r="M122" i="26"/>
  <c r="M57" i="26"/>
  <c r="M21" i="26"/>
  <c r="M283" i="26"/>
  <c r="M251" i="26"/>
  <c r="M276" i="26"/>
  <c r="M235" i="26"/>
  <c r="K79" i="26"/>
  <c r="M10" i="26"/>
  <c r="M336" i="26"/>
  <c r="M318" i="26"/>
  <c r="M298" i="26"/>
  <c r="M255" i="26"/>
  <c r="M236" i="26"/>
  <c r="M378" i="26"/>
  <c r="M341" i="26"/>
  <c r="M323" i="26"/>
  <c r="M303" i="26"/>
  <c r="M263" i="26"/>
  <c r="M244" i="26"/>
  <c r="M383" i="26"/>
  <c r="M361" i="26"/>
  <c r="M281" i="26"/>
  <c r="M76" i="26"/>
  <c r="M346" i="26"/>
  <c r="M328" i="26"/>
  <c r="M287" i="26"/>
  <c r="M246" i="26"/>
  <c r="M224" i="26"/>
  <c r="M206" i="26"/>
  <c r="M172" i="26"/>
  <c r="M153" i="26"/>
  <c r="M134" i="26"/>
  <c r="M114" i="26"/>
  <c r="M92" i="26"/>
  <c r="M32" i="26"/>
  <c r="M217" i="26"/>
  <c r="M199" i="26"/>
  <c r="M167" i="26"/>
  <c r="M148" i="26"/>
  <c r="M129" i="26"/>
  <c r="M110" i="26"/>
  <c r="M94" i="26"/>
  <c r="M73" i="26"/>
  <c r="M52" i="26"/>
  <c r="M31" i="26"/>
  <c r="M13" i="26"/>
  <c r="M213" i="26"/>
  <c r="M180" i="26"/>
  <c r="M157" i="26"/>
  <c r="M138" i="26"/>
  <c r="M119" i="26"/>
  <c r="M36" i="26"/>
  <c r="K186" i="26"/>
  <c r="M315" i="26"/>
  <c r="M295" i="26"/>
  <c r="M270" i="26"/>
  <c r="M252" i="26"/>
  <c r="M393" i="26"/>
  <c r="M357" i="26"/>
  <c r="M338" i="26"/>
  <c r="M320" i="26"/>
  <c r="M300" i="26"/>
  <c r="M260" i="26"/>
  <c r="M241" i="26"/>
  <c r="M380" i="26"/>
  <c r="M278" i="26"/>
  <c r="M366" i="26"/>
  <c r="M343" i="26"/>
  <c r="M325" i="26"/>
  <c r="M305" i="26"/>
  <c r="M284" i="26"/>
  <c r="M262" i="26"/>
  <c r="M243" i="26"/>
  <c r="M221" i="26"/>
  <c r="M203" i="26"/>
  <c r="M149" i="26"/>
  <c r="M130" i="26"/>
  <c r="M111" i="26"/>
  <c r="M107" i="26"/>
  <c r="M89" i="26"/>
  <c r="M29" i="26"/>
  <c r="M214" i="26"/>
  <c r="M164" i="26"/>
  <c r="M145" i="26"/>
  <c r="M126" i="26"/>
  <c r="M91" i="26"/>
  <c r="M49" i="26"/>
  <c r="M28" i="26"/>
  <c r="M177" i="26"/>
  <c r="M154" i="26"/>
  <c r="M135" i="26"/>
  <c r="M115" i="26"/>
  <c r="M51" i="26"/>
  <c r="M15" i="26"/>
  <c r="M464" i="26"/>
  <c r="M330" i="26"/>
  <c r="M312" i="26"/>
  <c r="M292" i="26"/>
  <c r="M267" i="26"/>
  <c r="M248" i="26"/>
  <c r="M195" i="26"/>
  <c r="M390" i="26"/>
  <c r="M372" i="26"/>
  <c r="M311" i="26"/>
  <c r="M353" i="26"/>
  <c r="M335" i="26"/>
  <c r="M317" i="26"/>
  <c r="M297" i="26"/>
  <c r="M257" i="26"/>
  <c r="M238" i="26"/>
  <c r="M377" i="26"/>
  <c r="M275" i="26"/>
  <c r="M340" i="26"/>
  <c r="M322" i="26"/>
  <c r="M302" i="26"/>
  <c r="M259" i="26"/>
  <c r="M240" i="26"/>
  <c r="M218" i="26"/>
  <c r="M200" i="26"/>
  <c r="M165" i="26"/>
  <c r="M146" i="26"/>
  <c r="M127" i="26"/>
  <c r="M104" i="26"/>
  <c r="M86" i="26"/>
  <c r="M26" i="26"/>
  <c r="M229" i="26"/>
  <c r="M211" i="26"/>
  <c r="M181" i="26"/>
  <c r="M161" i="26"/>
  <c r="M142" i="26"/>
  <c r="M123" i="26"/>
  <c r="M106" i="26"/>
  <c r="M88" i="26"/>
  <c r="M64" i="26"/>
  <c r="M46" i="26"/>
  <c r="M25" i="26"/>
  <c r="M225" i="26"/>
  <c r="M207" i="26"/>
  <c r="M170" i="26"/>
  <c r="M150" i="26"/>
  <c r="M131" i="26"/>
  <c r="M112" i="26"/>
  <c r="M48" i="26"/>
  <c r="M12" i="26"/>
  <c r="M72" i="26"/>
  <c r="M307" i="26"/>
  <c r="M286" i="26"/>
  <c r="M264" i="26"/>
  <c r="M245" i="26"/>
  <c r="M387" i="26"/>
  <c r="M368" i="26"/>
  <c r="M282" i="26"/>
  <c r="M350" i="26"/>
  <c r="M332" i="26"/>
  <c r="M294" i="26"/>
  <c r="M254" i="26"/>
  <c r="M392" i="26"/>
  <c r="M374" i="26"/>
  <c r="M272" i="26"/>
  <c r="M234" i="26"/>
  <c r="M337" i="26"/>
  <c r="M319" i="26"/>
  <c r="M299" i="26"/>
  <c r="M237" i="26"/>
  <c r="M215" i="26"/>
  <c r="M183" i="26"/>
  <c r="M162" i="26"/>
  <c r="M143" i="26"/>
  <c r="M101" i="26"/>
  <c r="M83" i="26"/>
  <c r="M226" i="26"/>
  <c r="M208" i="26"/>
  <c r="M158" i="26"/>
  <c r="M139" i="26"/>
  <c r="M120" i="26"/>
  <c r="M103" i="26"/>
  <c r="M85" i="26"/>
  <c r="M61" i="26"/>
  <c r="M43" i="26"/>
  <c r="M22" i="26"/>
  <c r="M204" i="26"/>
  <c r="M166" i="26"/>
  <c r="M147" i="26"/>
  <c r="M128" i="26"/>
  <c r="M63" i="26"/>
  <c r="M45" i="26"/>
  <c r="M27" i="26"/>
  <c r="M466" i="26"/>
  <c r="M481" i="26"/>
  <c r="M463" i="26"/>
  <c r="M474" i="26"/>
  <c r="M478" i="26"/>
  <c r="M472" i="26"/>
  <c r="N202" i="11"/>
  <c r="I104" i="7"/>
  <c r="M475" i="26"/>
  <c r="I100" i="7"/>
  <c r="M459" i="26"/>
  <c r="M486" i="26"/>
  <c r="I99" i="7"/>
  <c r="M460" i="26"/>
  <c r="M465" i="26"/>
  <c r="I30" i="7"/>
  <c r="I27" i="7"/>
  <c r="I115" i="7"/>
  <c r="M457" i="26"/>
  <c r="M485" i="26"/>
  <c r="M456" i="26"/>
  <c r="M467" i="26"/>
  <c r="M487" i="26"/>
  <c r="I110" i="7"/>
  <c r="I28" i="7"/>
  <c r="I81" i="7"/>
  <c r="N240" i="11"/>
  <c r="I119" i="7"/>
  <c r="I93" i="7"/>
  <c r="I26" i="7"/>
  <c r="N106" i="11"/>
  <c r="N188" i="11"/>
  <c r="N245" i="11"/>
  <c r="N184" i="11"/>
  <c r="N187" i="11"/>
  <c r="I196" i="11"/>
  <c r="M197" i="11"/>
  <c r="L197" i="11"/>
  <c r="M115" i="11"/>
  <c r="L115" i="11"/>
  <c r="M212" i="11"/>
  <c r="L212" i="11"/>
  <c r="I228" i="11"/>
  <c r="M229" i="11"/>
  <c r="L229" i="11"/>
  <c r="M234" i="11"/>
  <c r="L234" i="11"/>
  <c r="I237" i="11"/>
  <c r="M238" i="11"/>
  <c r="L238" i="11"/>
  <c r="I256" i="11"/>
  <c r="L255" i="11"/>
  <c r="M255" i="11"/>
  <c r="M248" i="11"/>
  <c r="L248" i="11"/>
  <c r="M183" i="11"/>
  <c r="L183" i="11"/>
  <c r="I231" i="11"/>
  <c r="M232" i="11"/>
  <c r="L232" i="11"/>
  <c r="M112" i="11"/>
  <c r="L112" i="11"/>
  <c r="M193" i="11"/>
  <c r="L193" i="11"/>
  <c r="M214" i="11"/>
  <c r="L214" i="11"/>
  <c r="N128" i="11"/>
  <c r="L116" i="11"/>
  <c r="M116" i="11"/>
  <c r="M186" i="11"/>
  <c r="L186" i="11"/>
  <c r="M173" i="11"/>
  <c r="L173" i="11"/>
  <c r="M123" i="11"/>
  <c r="L123" i="11"/>
  <c r="L113" i="11"/>
  <c r="M113" i="11"/>
  <c r="M211" i="11"/>
  <c r="L211" i="11"/>
  <c r="I249" i="11"/>
  <c r="M205" i="11"/>
  <c r="L205" i="11"/>
  <c r="L127" i="11"/>
  <c r="M127" i="11"/>
  <c r="N235" i="11"/>
  <c r="I91" i="7"/>
  <c r="I108" i="7"/>
  <c r="I94" i="7"/>
  <c r="I105" i="7"/>
  <c r="I106" i="7"/>
  <c r="I107" i="7"/>
  <c r="H17" i="25"/>
  <c r="J17" i="25" s="1"/>
  <c r="H24" i="25"/>
  <c r="J24" i="25" s="1"/>
  <c r="H31" i="25"/>
  <c r="J31" i="25" s="1"/>
  <c r="H37" i="25"/>
  <c r="J37" i="25" s="1"/>
  <c r="H44" i="25"/>
  <c r="J44" i="25" s="1"/>
  <c r="H50" i="25"/>
  <c r="J50" i="25" s="1"/>
  <c r="H57" i="25"/>
  <c r="J57" i="25" s="1"/>
  <c r="H63" i="25"/>
  <c r="J63" i="25" s="1"/>
  <c r="H71" i="25"/>
  <c r="J71" i="25" s="1"/>
  <c r="H77" i="25"/>
  <c r="J77" i="25" s="1"/>
  <c r="H83" i="25"/>
  <c r="J83" i="25" s="1"/>
  <c r="H89" i="25"/>
  <c r="J96" i="25"/>
  <c r="J102" i="25"/>
  <c r="J108" i="25"/>
  <c r="J115" i="25"/>
  <c r="J121" i="25"/>
  <c r="J128" i="25"/>
  <c r="J135" i="25"/>
  <c r="J141" i="25"/>
  <c r="J153" i="25"/>
  <c r="J165" i="25"/>
  <c r="J171" i="25"/>
  <c r="J177" i="25"/>
  <c r="J183" i="25"/>
  <c r="J201" i="25"/>
  <c r="J207" i="25"/>
  <c r="J213" i="25"/>
  <c r="J219" i="25"/>
  <c r="J225" i="25"/>
  <c r="J237" i="25"/>
  <c r="J243" i="25"/>
  <c r="J249" i="25"/>
  <c r="J255" i="25"/>
  <c r="J261" i="25"/>
  <c r="J281" i="25"/>
  <c r="J290" i="25"/>
  <c r="J296" i="25"/>
  <c r="J303" i="25"/>
  <c r="J309" i="25"/>
  <c r="J316" i="25"/>
  <c r="J323" i="25"/>
  <c r="J329" i="25"/>
  <c r="J340" i="25"/>
  <c r="J346" i="25"/>
  <c r="J359" i="25"/>
  <c r="J371" i="25"/>
  <c r="J377" i="25"/>
  <c r="J384" i="25"/>
  <c r="J390" i="25"/>
  <c r="J403" i="25"/>
  <c r="J409" i="25"/>
  <c r="K409" i="25" s="1"/>
  <c r="J416" i="25"/>
  <c r="J430" i="25"/>
  <c r="J436" i="25"/>
  <c r="K436" i="25" s="1"/>
  <c r="J443" i="25"/>
  <c r="J449" i="25"/>
  <c r="K449" i="25" s="1"/>
  <c r="J458" i="25"/>
  <c r="J464" i="25"/>
  <c r="J470" i="25"/>
  <c r="G16" i="25"/>
  <c r="I16" i="25" s="1"/>
  <c r="G23" i="25"/>
  <c r="I23" i="25" s="1"/>
  <c r="G29" i="25"/>
  <c r="I29" i="25" s="1"/>
  <c r="G36" i="25"/>
  <c r="I36" i="25" s="1"/>
  <c r="G43" i="25"/>
  <c r="I43" i="25" s="1"/>
  <c r="G49" i="25"/>
  <c r="I49" i="25" s="1"/>
  <c r="G56" i="25"/>
  <c r="I56" i="25" s="1"/>
  <c r="G62" i="25"/>
  <c r="I62" i="25" s="1"/>
  <c r="G70" i="25"/>
  <c r="I70" i="25" s="1"/>
  <c r="H12" i="25"/>
  <c r="J12" i="25" s="1"/>
  <c r="H18" i="25"/>
  <c r="J18" i="25" s="1"/>
  <c r="H25" i="25"/>
  <c r="J25" i="25" s="1"/>
  <c r="H32" i="25"/>
  <c r="J32" i="25" s="1"/>
  <c r="H39" i="25"/>
  <c r="J39" i="25" s="1"/>
  <c r="H45" i="25"/>
  <c r="J45" i="25" s="1"/>
  <c r="H51" i="25"/>
  <c r="J51" i="25" s="1"/>
  <c r="H58" i="25"/>
  <c r="J58" i="25" s="1"/>
  <c r="H66" i="25"/>
  <c r="J66" i="25" s="1"/>
  <c r="H72" i="25"/>
  <c r="J72" i="25" s="1"/>
  <c r="H78" i="25"/>
  <c r="J78" i="25" s="1"/>
  <c r="H84" i="25"/>
  <c r="H90" i="25"/>
  <c r="J97" i="25"/>
  <c r="J103" i="25"/>
  <c r="J109" i="25"/>
  <c r="J116" i="25"/>
  <c r="J122" i="25"/>
  <c r="J129" i="25"/>
  <c r="J136" i="25"/>
  <c r="J142" i="25"/>
  <c r="J154" i="25"/>
  <c r="J160" i="25"/>
  <c r="J166" i="25"/>
  <c r="J172" i="25"/>
  <c r="J178" i="25"/>
  <c r="J184" i="25"/>
  <c r="J190" i="25"/>
  <c r="J196" i="25"/>
  <c r="J202" i="25"/>
  <c r="J214" i="25"/>
  <c r="J220" i="25"/>
  <c r="J226" i="25"/>
  <c r="J232" i="25"/>
  <c r="J238" i="25"/>
  <c r="J244" i="25"/>
  <c r="J250" i="25"/>
  <c r="J256" i="25"/>
  <c r="J262" i="25"/>
  <c r="J282" i="25"/>
  <c r="J291" i="25"/>
  <c r="J297" i="25"/>
  <c r="J304" i="25"/>
  <c r="J310" i="25"/>
  <c r="J317" i="25"/>
  <c r="J324" i="25"/>
  <c r="J341" i="25"/>
  <c r="J347" i="25"/>
  <c r="J354" i="25"/>
  <c r="J360" i="25"/>
  <c r="J372" i="25"/>
  <c r="J378" i="25"/>
  <c r="J385" i="25"/>
  <c r="J391" i="25"/>
  <c r="J398" i="25"/>
  <c r="J404" i="25"/>
  <c r="J417" i="25"/>
  <c r="J431" i="25"/>
  <c r="J444" i="25"/>
  <c r="J459" i="25"/>
  <c r="J465" i="25"/>
  <c r="J471" i="25"/>
  <c r="G17" i="25"/>
  <c r="I17" i="25" s="1"/>
  <c r="K17" i="25" s="1"/>
  <c r="G24" i="25"/>
  <c r="I24" i="25" s="1"/>
  <c r="K24" i="25" s="1"/>
  <c r="G31" i="25"/>
  <c r="I31" i="25" s="1"/>
  <c r="K31" i="25" s="1"/>
  <c r="G37" i="25"/>
  <c r="I37" i="25" s="1"/>
  <c r="G44" i="25"/>
  <c r="I44" i="25" s="1"/>
  <c r="G50" i="25"/>
  <c r="I50" i="25" s="1"/>
  <c r="G57" i="25"/>
  <c r="I57" i="25" s="1"/>
  <c r="G63" i="25"/>
  <c r="I63" i="25" s="1"/>
  <c r="K63" i="25" s="1"/>
  <c r="G71" i="25"/>
  <c r="I71" i="25" s="1"/>
  <c r="K71" i="25" s="1"/>
  <c r="G77" i="25"/>
  <c r="I77" i="25" s="1"/>
  <c r="K77" i="25" s="1"/>
  <c r="G83" i="25"/>
  <c r="I83" i="25" s="1"/>
  <c r="K83" i="25" s="1"/>
  <c r="G89" i="25"/>
  <c r="I96" i="25"/>
  <c r="I102" i="25"/>
  <c r="H13" i="25"/>
  <c r="J13" i="25" s="1"/>
  <c r="H19" i="25"/>
  <c r="J19" i="25" s="1"/>
  <c r="H26" i="25"/>
  <c r="J26" i="25" s="1"/>
  <c r="H33" i="25"/>
  <c r="J33" i="25" s="1"/>
  <c r="H40" i="25"/>
  <c r="J40" i="25" s="1"/>
  <c r="H46" i="25"/>
  <c r="J46" i="25" s="1"/>
  <c r="H52" i="25"/>
  <c r="J52" i="25" s="1"/>
  <c r="H59" i="25"/>
  <c r="J59" i="25" s="1"/>
  <c r="H67" i="25"/>
  <c r="J67" i="25" s="1"/>
  <c r="H73" i="25"/>
  <c r="J73" i="25" s="1"/>
  <c r="H79" i="25"/>
  <c r="J79" i="25" s="1"/>
  <c r="H85" i="25"/>
  <c r="H91" i="25"/>
  <c r="J91" i="25" s="1"/>
  <c r="J98" i="25"/>
  <c r="J104" i="25"/>
  <c r="J110" i="25"/>
  <c r="J117" i="25"/>
  <c r="J123" i="25"/>
  <c r="J130" i="25"/>
  <c r="J137" i="25"/>
  <c r="J143" i="25"/>
  <c r="J149" i="25"/>
  <c r="J155" i="25"/>
  <c r="J161" i="25"/>
  <c r="J167" i="25"/>
  <c r="J173" i="25"/>
  <c r="J179" i="25"/>
  <c r="J185" i="25"/>
  <c r="J191" i="25"/>
  <c r="J197" i="25"/>
  <c r="J203" i="25"/>
  <c r="J209" i="25"/>
  <c r="J215" i="25"/>
  <c r="J221" i="25"/>
  <c r="J227" i="25"/>
  <c r="J233" i="25"/>
  <c r="J239" i="25"/>
  <c r="J245" i="25"/>
  <c r="J251" i="25"/>
  <c r="J257" i="25"/>
  <c r="J263" i="25"/>
  <c r="J274" i="25"/>
  <c r="J284" i="25"/>
  <c r="J292" i="25"/>
  <c r="J298" i="25"/>
  <c r="J305" i="25"/>
  <c r="J311" i="25"/>
  <c r="J318" i="25"/>
  <c r="J325" i="25"/>
  <c r="H16" i="25"/>
  <c r="J16" i="25" s="1"/>
  <c r="H29" i="25"/>
  <c r="J29" i="25" s="1"/>
  <c r="H43" i="25"/>
  <c r="J43" i="25" s="1"/>
  <c r="H56" i="25"/>
  <c r="J56" i="25" s="1"/>
  <c r="H70" i="25"/>
  <c r="J70" i="25" s="1"/>
  <c r="H82" i="25"/>
  <c r="J82" i="25" s="1"/>
  <c r="J95" i="25"/>
  <c r="J107" i="25"/>
  <c r="J120" i="25"/>
  <c r="J134" i="25"/>
  <c r="J146" i="25"/>
  <c r="J158" i="25"/>
  <c r="J182" i="25"/>
  <c r="J194" i="25"/>
  <c r="J206" i="25"/>
  <c r="J218" i="25"/>
  <c r="J230" i="25"/>
  <c r="J242" i="25"/>
  <c r="J254" i="25"/>
  <c r="J289" i="25"/>
  <c r="J302" i="25"/>
  <c r="J315" i="25"/>
  <c r="J328" i="25"/>
  <c r="J344" i="25"/>
  <c r="J355" i="25"/>
  <c r="J363" i="25"/>
  <c r="J373" i="25"/>
  <c r="J381" i="25"/>
  <c r="K381" i="25" s="1"/>
  <c r="J392" i="25"/>
  <c r="J412" i="25"/>
  <c r="J420" i="25"/>
  <c r="J432" i="25"/>
  <c r="K432" i="25" s="1"/>
  <c r="J441" i="25"/>
  <c r="J462" i="25"/>
  <c r="J472" i="25"/>
  <c r="G21" i="25"/>
  <c r="I21" i="25" s="1"/>
  <c r="G32" i="25"/>
  <c r="I32" i="25" s="1"/>
  <c r="G41" i="25"/>
  <c r="I41" i="25" s="1"/>
  <c r="G51" i="25"/>
  <c r="I51" i="25" s="1"/>
  <c r="G60" i="25"/>
  <c r="I60" i="25" s="1"/>
  <c r="G72" i="25"/>
  <c r="I72" i="25" s="1"/>
  <c r="G79" i="25"/>
  <c r="I79" i="25" s="1"/>
  <c r="G86" i="25"/>
  <c r="I94" i="25"/>
  <c r="I101" i="25"/>
  <c r="I108" i="25"/>
  <c r="I115" i="25"/>
  <c r="I121" i="25"/>
  <c r="I128" i="25"/>
  <c r="K128" i="25" s="1"/>
  <c r="I135" i="25"/>
  <c r="I141" i="25"/>
  <c r="I153" i="25"/>
  <c r="I165" i="25"/>
  <c r="K165" i="25" s="1"/>
  <c r="I171" i="25"/>
  <c r="I177" i="25"/>
  <c r="I183" i="25"/>
  <c r="I201" i="25"/>
  <c r="I207" i="25"/>
  <c r="I213" i="25"/>
  <c r="I219" i="25"/>
  <c r="I225" i="25"/>
  <c r="I237" i="25"/>
  <c r="I243" i="25"/>
  <c r="I249" i="25"/>
  <c r="I255" i="25"/>
  <c r="I261" i="25"/>
  <c r="I281" i="25"/>
  <c r="K281" i="25" s="1"/>
  <c r="I290" i="25"/>
  <c r="I296" i="25"/>
  <c r="I303" i="25"/>
  <c r="I309" i="25"/>
  <c r="I316" i="25"/>
  <c r="I323" i="25"/>
  <c r="K323" i="25" s="1"/>
  <c r="I329" i="25"/>
  <c r="I340" i="25"/>
  <c r="H22" i="25"/>
  <c r="J22" i="25" s="1"/>
  <c r="H36" i="25"/>
  <c r="J36" i="25" s="1"/>
  <c r="H54" i="25"/>
  <c r="J54" i="25" s="1"/>
  <c r="H69" i="25"/>
  <c r="J69" i="25" s="1"/>
  <c r="H86" i="25"/>
  <c r="J100" i="25"/>
  <c r="J113" i="25"/>
  <c r="J145" i="25"/>
  <c r="J162" i="25"/>
  <c r="J175" i="25"/>
  <c r="J204" i="25"/>
  <c r="J217" i="25"/>
  <c r="J234" i="25"/>
  <c r="J247" i="25"/>
  <c r="J260" i="25"/>
  <c r="J285" i="25"/>
  <c r="J301" i="25"/>
  <c r="J319" i="25"/>
  <c r="J349" i="25"/>
  <c r="J361" i="25"/>
  <c r="J370" i="25"/>
  <c r="J394" i="25"/>
  <c r="J406" i="25"/>
  <c r="J418" i="25"/>
  <c r="J429" i="25"/>
  <c r="J442" i="25"/>
  <c r="J456" i="25"/>
  <c r="J467" i="25"/>
  <c r="G18" i="25"/>
  <c r="I18" i="25" s="1"/>
  <c r="G28" i="25"/>
  <c r="I28" i="25" s="1"/>
  <c r="G42" i="25"/>
  <c r="I42" i="25" s="1"/>
  <c r="G54" i="25"/>
  <c r="I54" i="25" s="1"/>
  <c r="G67" i="25"/>
  <c r="I67" i="25" s="1"/>
  <c r="G76" i="25"/>
  <c r="I76" i="25" s="1"/>
  <c r="G85" i="25"/>
  <c r="I95" i="25"/>
  <c r="I104" i="25"/>
  <c r="I111" i="25"/>
  <c r="I119" i="25"/>
  <c r="I126" i="25"/>
  <c r="I136" i="25"/>
  <c r="I143" i="25"/>
  <c r="I150" i="25"/>
  <c r="I157" i="25"/>
  <c r="I164" i="25"/>
  <c r="I172" i="25"/>
  <c r="I179" i="25"/>
  <c r="I186" i="25"/>
  <c r="I193" i="25"/>
  <c r="I200" i="25"/>
  <c r="I215" i="25"/>
  <c r="I222" i="25"/>
  <c r="I229" i="25"/>
  <c r="I236" i="25"/>
  <c r="I244" i="25"/>
  <c r="I251" i="25"/>
  <c r="I258" i="25"/>
  <c r="I279" i="25"/>
  <c r="I291" i="25"/>
  <c r="I298" i="25"/>
  <c r="I306" i="25"/>
  <c r="I314" i="25"/>
  <c r="I322" i="25"/>
  <c r="I342" i="25"/>
  <c r="I348" i="25"/>
  <c r="I355" i="25"/>
  <c r="I361" i="25"/>
  <c r="I373" i="25"/>
  <c r="I379" i="25"/>
  <c r="I386" i="25"/>
  <c r="I392" i="25"/>
  <c r="I405" i="25"/>
  <c r="I412" i="25"/>
  <c r="I418" i="25"/>
  <c r="I426" i="25"/>
  <c r="H28" i="25"/>
  <c r="J28" i="25" s="1"/>
  <c r="H48" i="25"/>
  <c r="J48" i="25" s="1"/>
  <c r="H68" i="25"/>
  <c r="J68" i="25" s="1"/>
  <c r="H87" i="25"/>
  <c r="J105" i="25"/>
  <c r="J124" i="25"/>
  <c r="J140" i="25"/>
  <c r="J157" i="25"/>
  <c r="J176" i="25"/>
  <c r="J193" i="25"/>
  <c r="J211" i="25"/>
  <c r="J228" i="25"/>
  <c r="J246" i="25"/>
  <c r="J264" i="25"/>
  <c r="J293" i="25"/>
  <c r="J308" i="25"/>
  <c r="J327" i="25"/>
  <c r="J348" i="25"/>
  <c r="J362" i="25"/>
  <c r="J375" i="25"/>
  <c r="J388" i="25"/>
  <c r="J415" i="25"/>
  <c r="J433" i="25"/>
  <c r="J446" i="25"/>
  <c r="J461" i="25"/>
  <c r="G14" i="25"/>
  <c r="I14" i="25" s="1"/>
  <c r="G27" i="25"/>
  <c r="I27" i="25" s="1"/>
  <c r="G45" i="25"/>
  <c r="I45" i="25" s="1"/>
  <c r="G58" i="25"/>
  <c r="I58" i="25" s="1"/>
  <c r="G73" i="25"/>
  <c r="I73" i="25" s="1"/>
  <c r="G82" i="25"/>
  <c r="I82" i="25" s="1"/>
  <c r="I93" i="25"/>
  <c r="I105" i="25"/>
  <c r="I113" i="25"/>
  <c r="K113" i="25" s="1"/>
  <c r="I123" i="25"/>
  <c r="I133" i="25"/>
  <c r="I142" i="25"/>
  <c r="I151" i="25"/>
  <c r="I160" i="25"/>
  <c r="I168" i="25"/>
  <c r="I176" i="25"/>
  <c r="I185" i="25"/>
  <c r="I194" i="25"/>
  <c r="I203" i="25"/>
  <c r="K203" i="25" s="1"/>
  <c r="I211" i="25"/>
  <c r="I220" i="25"/>
  <c r="I228" i="25"/>
  <c r="I238" i="25"/>
  <c r="I246" i="25"/>
  <c r="I254" i="25"/>
  <c r="I263" i="25"/>
  <c r="I278" i="25"/>
  <c r="I292" i="25"/>
  <c r="I301" i="25"/>
  <c r="I310" i="25"/>
  <c r="I319" i="25"/>
  <c r="I328" i="25"/>
  <c r="I343" i="25"/>
  <c r="I350" i="25"/>
  <c r="I358" i="25"/>
  <c r="I372" i="25"/>
  <c r="K372" i="25" s="1"/>
  <c r="I380" i="25"/>
  <c r="I388" i="25"/>
  <c r="I403" i="25"/>
  <c r="I419" i="25"/>
  <c r="I428" i="25"/>
  <c r="I435" i="25"/>
  <c r="I442" i="25"/>
  <c r="I448" i="25"/>
  <c r="I457" i="25"/>
  <c r="I463" i="25"/>
  <c r="I469" i="25"/>
  <c r="H14" i="25"/>
  <c r="J14" i="25" s="1"/>
  <c r="H34" i="25"/>
  <c r="J34" i="25" s="1"/>
  <c r="H49" i="25"/>
  <c r="J49" i="25" s="1"/>
  <c r="H74" i="25"/>
  <c r="J74" i="25" s="1"/>
  <c r="H88" i="25"/>
  <c r="J106" i="25"/>
  <c r="J125" i="25"/>
  <c r="J144" i="25"/>
  <c r="J163" i="25"/>
  <c r="J180" i="25"/>
  <c r="J198" i="25"/>
  <c r="J229" i="25"/>
  <c r="J294" i="25"/>
  <c r="J313" i="25"/>
  <c r="J350" i="25"/>
  <c r="J364" i="25"/>
  <c r="J376" i="25"/>
  <c r="J389" i="25"/>
  <c r="J405" i="25"/>
  <c r="J419" i="25"/>
  <c r="J434" i="25"/>
  <c r="J447" i="25"/>
  <c r="J463" i="25"/>
  <c r="G15" i="25"/>
  <c r="I15" i="25" s="1"/>
  <c r="G33" i="25"/>
  <c r="I33" i="25" s="1"/>
  <c r="K33" i="25" s="1"/>
  <c r="G46" i="25"/>
  <c r="I46" i="25" s="1"/>
  <c r="G59" i="25"/>
  <c r="I59" i="25" s="1"/>
  <c r="G74" i="25"/>
  <c r="I74" i="25" s="1"/>
  <c r="G84" i="25"/>
  <c r="I97" i="25"/>
  <c r="I106" i="25"/>
  <c r="I116" i="25"/>
  <c r="K116" i="25" s="1"/>
  <c r="I124" i="25"/>
  <c r="I134" i="25"/>
  <c r="I144" i="25"/>
  <c r="I152" i="25"/>
  <c r="I161" i="25"/>
  <c r="I169" i="25"/>
  <c r="I178" i="25"/>
  <c r="I187" i="25"/>
  <c r="I196" i="25"/>
  <c r="I204" i="25"/>
  <c r="K204" i="25" s="1"/>
  <c r="I221" i="25"/>
  <c r="I230" i="25"/>
  <c r="I239" i="25"/>
  <c r="I247" i="25"/>
  <c r="I256" i="25"/>
  <c r="I264" i="25"/>
  <c r="I282" i="25"/>
  <c r="I293" i="25"/>
  <c r="I302" i="25"/>
  <c r="I311" i="25"/>
  <c r="K311" i="25" s="1"/>
  <c r="I320" i="25"/>
  <c r="I344" i="25"/>
  <c r="K344" i="25" s="1"/>
  <c r="I359" i="25"/>
  <c r="I374" i="25"/>
  <c r="I389" i="25"/>
  <c r="I404" i="25"/>
  <c r="I420" i="25"/>
  <c r="K420" i="25" s="1"/>
  <c r="I429" i="25"/>
  <c r="I443" i="25"/>
  <c r="K443" i="25" s="1"/>
  <c r="I458" i="25"/>
  <c r="I464" i="25"/>
  <c r="I470" i="25"/>
  <c r="H15" i="25"/>
  <c r="J15" i="25" s="1"/>
  <c r="H35" i="25"/>
  <c r="J35" i="25" s="1"/>
  <c r="H55" i="25"/>
  <c r="J55" i="25" s="1"/>
  <c r="H75" i="25"/>
  <c r="J75" i="25" s="1"/>
  <c r="J93" i="25"/>
  <c r="J111" i="25"/>
  <c r="J126" i="25"/>
  <c r="J150" i="25"/>
  <c r="J164" i="25"/>
  <c r="J181" i="25"/>
  <c r="J199" i="25"/>
  <c r="J216" i="25"/>
  <c r="J235" i="25"/>
  <c r="J252" i="25"/>
  <c r="J275" i="25"/>
  <c r="J295" i="25"/>
  <c r="J314" i="25"/>
  <c r="J339" i="25"/>
  <c r="J379" i="25"/>
  <c r="J393" i="25"/>
  <c r="J407" i="25"/>
  <c r="J421" i="25"/>
  <c r="K421" i="25" s="1"/>
  <c r="J435" i="25"/>
  <c r="J448" i="25"/>
  <c r="J466" i="25"/>
  <c r="G19" i="25"/>
  <c r="I19" i="25" s="1"/>
  <c r="G34" i="25"/>
  <c r="I34" i="25" s="1"/>
  <c r="K34" i="25" s="1"/>
  <c r="G47" i="25"/>
  <c r="I47" i="25" s="1"/>
  <c r="G61" i="25"/>
  <c r="I61" i="25" s="1"/>
  <c r="G75" i="25"/>
  <c r="I75" i="25" s="1"/>
  <c r="G87" i="25"/>
  <c r="I98" i="25"/>
  <c r="I107" i="25"/>
  <c r="I117" i="25"/>
  <c r="I125" i="25"/>
  <c r="I137" i="25"/>
  <c r="H21" i="25"/>
  <c r="J21" i="25" s="1"/>
  <c r="H41" i="25"/>
  <c r="J41" i="25" s="1"/>
  <c r="H60" i="25"/>
  <c r="J60" i="25" s="1"/>
  <c r="H76" i="25"/>
  <c r="J76" i="25" s="1"/>
  <c r="J94" i="25"/>
  <c r="J112" i="25"/>
  <c r="J133" i="25"/>
  <c r="J151" i="25"/>
  <c r="J168" i="25"/>
  <c r="J186" i="25"/>
  <c r="J200" i="25"/>
  <c r="J222" i="25"/>
  <c r="J236" i="25"/>
  <c r="J253" i="25"/>
  <c r="J278" i="25"/>
  <c r="J299" i="25"/>
  <c r="J320" i="25"/>
  <c r="J342" i="25"/>
  <c r="J356" i="25"/>
  <c r="J380" i="25"/>
  <c r="J395" i="25"/>
  <c r="K395" i="25" s="1"/>
  <c r="J408" i="25"/>
  <c r="J426" i="25"/>
  <c r="J439" i="25"/>
  <c r="J455" i="25"/>
  <c r="J468" i="25"/>
  <c r="G22" i="25"/>
  <c r="I22" i="25" s="1"/>
  <c r="G35" i="25"/>
  <c r="I35" i="25" s="1"/>
  <c r="G48" i="25"/>
  <c r="I48" i="25" s="1"/>
  <c r="G66" i="25"/>
  <c r="I66" i="25" s="1"/>
  <c r="G78" i="25"/>
  <c r="I78" i="25" s="1"/>
  <c r="K78" i="25" s="1"/>
  <c r="G88" i="25"/>
  <c r="I99" i="25"/>
  <c r="I109" i="25"/>
  <c r="I118" i="25"/>
  <c r="I129" i="25"/>
  <c r="I138" i="25"/>
  <c r="I146" i="25"/>
  <c r="I155" i="25"/>
  <c r="I163" i="25"/>
  <c r="I173" i="25"/>
  <c r="I181" i="25"/>
  <c r="I190" i="25"/>
  <c r="I198" i="25"/>
  <c r="I206" i="25"/>
  <c r="I216" i="25"/>
  <c r="I224" i="25"/>
  <c r="I233" i="25"/>
  <c r="I241" i="25"/>
  <c r="I250" i="25"/>
  <c r="I259" i="25"/>
  <c r="I285" i="25"/>
  <c r="I295" i="25"/>
  <c r="I305" i="25"/>
  <c r="K305" i="25" s="1"/>
  <c r="I315" i="25"/>
  <c r="I325" i="25"/>
  <c r="I346" i="25"/>
  <c r="I354" i="25"/>
  <c r="I362" i="25"/>
  <c r="K362" i="25" s="1"/>
  <c r="I376" i="25"/>
  <c r="I384" i="25"/>
  <c r="I391" i="25"/>
  <c r="K391" i="25" s="1"/>
  <c r="I400" i="25"/>
  <c r="I407" i="25"/>
  <c r="I415" i="25"/>
  <c r="I431" i="25"/>
  <c r="K431" i="25" s="1"/>
  <c r="I439" i="25"/>
  <c r="I460" i="25"/>
  <c r="I466" i="25"/>
  <c r="I472" i="25"/>
  <c r="H27" i="25"/>
  <c r="J27" i="25" s="1"/>
  <c r="H81" i="25"/>
  <c r="J81" i="25" s="1"/>
  <c r="J139" i="25"/>
  <c r="J192" i="25"/>
  <c r="J241" i="25"/>
  <c r="J307" i="25"/>
  <c r="J358" i="25"/>
  <c r="J400" i="25"/>
  <c r="J445" i="25"/>
  <c r="K445" i="25" s="1"/>
  <c r="G26" i="25"/>
  <c r="I26" i="25" s="1"/>
  <c r="G69" i="25"/>
  <c r="I69" i="25" s="1"/>
  <c r="K69" i="25" s="1"/>
  <c r="I103" i="25"/>
  <c r="I154" i="25"/>
  <c r="I205" i="25"/>
  <c r="I223" i="25"/>
  <c r="I240" i="25"/>
  <c r="I257" i="25"/>
  <c r="I284" i="25"/>
  <c r="I304" i="25"/>
  <c r="I324" i="25"/>
  <c r="K324" i="25" s="1"/>
  <c r="I345" i="25"/>
  <c r="I360" i="25"/>
  <c r="I375" i="25"/>
  <c r="I390" i="25"/>
  <c r="K390" i="25" s="1"/>
  <c r="I406" i="25"/>
  <c r="I465" i="25"/>
  <c r="H47" i="25"/>
  <c r="J47" i="25" s="1"/>
  <c r="J101" i="25"/>
  <c r="J156" i="25"/>
  <c r="J210" i="25"/>
  <c r="J259" i="25"/>
  <c r="J326" i="25"/>
  <c r="J374" i="25"/>
  <c r="J460" i="25"/>
  <c r="G40" i="25"/>
  <c r="I40" i="25" s="1"/>
  <c r="G81" i="25"/>
  <c r="I81" i="25" s="1"/>
  <c r="I112" i="25"/>
  <c r="I140" i="25"/>
  <c r="I158" i="25"/>
  <c r="K158" i="25" s="1"/>
  <c r="I175" i="25"/>
  <c r="I192" i="25"/>
  <c r="I210" i="25"/>
  <c r="I227" i="25"/>
  <c r="I245" i="25"/>
  <c r="K245" i="25" s="1"/>
  <c r="I262" i="25"/>
  <c r="K262" i="25" s="1"/>
  <c r="I289" i="25"/>
  <c r="I308" i="25"/>
  <c r="K308" i="25" s="1"/>
  <c r="I327" i="25"/>
  <c r="K327" i="25" s="1"/>
  <c r="I349" i="25"/>
  <c r="I364" i="25"/>
  <c r="I378" i="25"/>
  <c r="K378" i="25" s="1"/>
  <c r="I394" i="25"/>
  <c r="I427" i="25"/>
  <c r="I441" i="25"/>
  <c r="K441" i="25" s="1"/>
  <c r="I456" i="25"/>
  <c r="K456" i="25" s="1"/>
  <c r="I468" i="25"/>
  <c r="K468" i="25" s="1"/>
  <c r="J99" i="25"/>
  <c r="J174" i="25"/>
  <c r="J258" i="25"/>
  <c r="J345" i="25"/>
  <c r="G13" i="25"/>
  <c r="I13" i="25" s="1"/>
  <c r="G80" i="25"/>
  <c r="I80" i="25" s="1"/>
  <c r="I122" i="25"/>
  <c r="I156" i="25"/>
  <c r="I182" i="25"/>
  <c r="I209" i="25"/>
  <c r="I234" i="25"/>
  <c r="K234" i="25" s="1"/>
  <c r="I260" i="25"/>
  <c r="I297" i="25"/>
  <c r="I326" i="25"/>
  <c r="I356" i="25"/>
  <c r="K356" i="25" s="1"/>
  <c r="I377" i="25"/>
  <c r="I446" i="25"/>
  <c r="I467" i="25"/>
  <c r="H23" i="25"/>
  <c r="J23" i="25" s="1"/>
  <c r="J118" i="25"/>
  <c r="J187" i="25"/>
  <c r="J279" i="25"/>
  <c r="J357" i="25"/>
  <c r="J427" i="25"/>
  <c r="G25" i="25"/>
  <c r="I25" i="25" s="1"/>
  <c r="K25" i="25" s="1"/>
  <c r="G90" i="25"/>
  <c r="I130" i="25"/>
  <c r="I162" i="25"/>
  <c r="I184" i="25"/>
  <c r="I214" i="25"/>
  <c r="K214" i="25" s="1"/>
  <c r="I235" i="25"/>
  <c r="I299" i="25"/>
  <c r="I357" i="25"/>
  <c r="I430" i="25"/>
  <c r="K430" i="25" s="1"/>
  <c r="I447" i="25"/>
  <c r="K447" i="25" s="1"/>
  <c r="I471" i="25"/>
  <c r="H42" i="25"/>
  <c r="J42" i="25" s="1"/>
  <c r="J119" i="25"/>
  <c r="J205" i="25"/>
  <c r="J288" i="25"/>
  <c r="J428" i="25"/>
  <c r="G39" i="25"/>
  <c r="I39" i="25" s="1"/>
  <c r="G91" i="25"/>
  <c r="I91" i="25" s="1"/>
  <c r="I139" i="25"/>
  <c r="I166" i="25"/>
  <c r="I191" i="25"/>
  <c r="I217" i="25"/>
  <c r="I242" i="25"/>
  <c r="I274" i="25"/>
  <c r="I307" i="25"/>
  <c r="I339" i="25"/>
  <c r="I363" i="25"/>
  <c r="K363" i="25" s="1"/>
  <c r="I385" i="25"/>
  <c r="I408" i="25"/>
  <c r="I433" i="25"/>
  <c r="K433" i="25" s="1"/>
  <c r="I455" i="25"/>
  <c r="G12" i="25"/>
  <c r="I12" i="25" s="1"/>
  <c r="H61" i="25"/>
  <c r="J61" i="25" s="1"/>
  <c r="J138" i="25"/>
  <c r="J223" i="25"/>
  <c r="J306" i="25"/>
  <c r="J386" i="25"/>
  <c r="J440" i="25"/>
  <c r="G52" i="25"/>
  <c r="I52" i="25" s="1"/>
  <c r="I100" i="25"/>
  <c r="I145" i="25"/>
  <c r="I167" i="25"/>
  <c r="I197" i="25"/>
  <c r="I218" i="25"/>
  <c r="I275" i="25"/>
  <c r="K275" i="25" s="1"/>
  <c r="I313" i="25"/>
  <c r="I341" i="25"/>
  <c r="K341" i="25" s="1"/>
  <c r="I387" i="25"/>
  <c r="I434" i="25"/>
  <c r="I459" i="25"/>
  <c r="H62" i="25"/>
  <c r="J62" i="25" s="1"/>
  <c r="J152" i="25"/>
  <c r="J224" i="25"/>
  <c r="J322" i="25"/>
  <c r="J387" i="25"/>
  <c r="J457" i="25"/>
  <c r="G55" i="25"/>
  <c r="I55" i="25" s="1"/>
  <c r="I110" i="25"/>
  <c r="I174" i="25"/>
  <c r="I199" i="25"/>
  <c r="I226" i="25"/>
  <c r="K226" i="25" s="1"/>
  <c r="I252" i="25"/>
  <c r="K252" i="25" s="1"/>
  <c r="I288" i="25"/>
  <c r="I317" i="25"/>
  <c r="I347" i="25"/>
  <c r="I370" i="25"/>
  <c r="I393" i="25"/>
  <c r="I416" i="25"/>
  <c r="I440" i="25"/>
  <c r="I461" i="25"/>
  <c r="H80" i="25"/>
  <c r="J80" i="25" s="1"/>
  <c r="G68" i="25"/>
  <c r="I68" i="25" s="1"/>
  <c r="K68" i="25" s="1"/>
  <c r="I149" i="25"/>
  <c r="K149" i="25" s="1"/>
  <c r="I202" i="25"/>
  <c r="I232" i="25"/>
  <c r="I294" i="25"/>
  <c r="I318" i="25"/>
  <c r="I371" i="25"/>
  <c r="I398" i="25"/>
  <c r="I417" i="25"/>
  <c r="I462" i="25"/>
  <c r="J169" i="25"/>
  <c r="J240" i="25"/>
  <c r="J343" i="25"/>
  <c r="J399" i="25"/>
  <c r="K399" i="25" s="1"/>
  <c r="J469" i="25"/>
  <c r="I120" i="25"/>
  <c r="I180" i="25"/>
  <c r="I253" i="25"/>
  <c r="I444" i="25"/>
  <c r="I79" i="7"/>
  <c r="I80" i="7"/>
  <c r="I116" i="7"/>
  <c r="I102" i="7"/>
  <c r="I98" i="7"/>
  <c r="I103" i="7"/>
  <c r="I59" i="7"/>
  <c r="I83" i="7"/>
  <c r="I92" i="7"/>
  <c r="I57" i="16"/>
  <c r="I54" i="16" s="1"/>
  <c r="I44" i="15"/>
  <c r="I39" i="15" s="1"/>
  <c r="D49" i="15"/>
  <c r="I49" i="15" s="1"/>
  <c r="I48" i="15"/>
  <c r="I27" i="11"/>
  <c r="F43" i="11"/>
  <c r="I43" i="11" s="1"/>
  <c r="I21" i="11"/>
  <c r="E224" i="11"/>
  <c r="I223" i="11"/>
  <c r="I210" i="11"/>
  <c r="I200" i="11"/>
  <c r="E219" i="11"/>
  <c r="E220" i="11" s="1"/>
  <c r="D216" i="11"/>
  <c r="I216" i="11" s="1"/>
  <c r="I215" i="11"/>
  <c r="I157" i="11"/>
  <c r="I166" i="11"/>
  <c r="I169" i="11"/>
  <c r="I168" i="11" s="1"/>
  <c r="I149" i="11"/>
  <c r="I134" i="11"/>
  <c r="I133" i="11" s="1"/>
  <c r="E151" i="11"/>
  <c r="E152" i="11" s="1"/>
  <c r="I148" i="11"/>
  <c r="I111" i="11"/>
  <c r="I122" i="11"/>
  <c r="D125" i="11"/>
  <c r="I114" i="11"/>
  <c r="I52" i="11"/>
  <c r="I53" i="11"/>
  <c r="I56" i="11"/>
  <c r="I57" i="11"/>
  <c r="N323" i="6"/>
  <c r="D65" i="11"/>
  <c r="I65" i="11" s="1"/>
  <c r="I64" i="11" s="1"/>
  <c r="D41" i="11"/>
  <c r="I61" i="11"/>
  <c r="I60" i="11" s="1"/>
  <c r="I26" i="11"/>
  <c r="D46" i="11"/>
  <c r="I115" i="9"/>
  <c r="L121" i="9"/>
  <c r="M121" i="9"/>
  <c r="I102" i="9"/>
  <c r="I77" i="9"/>
  <c r="I59" i="9"/>
  <c r="E26" i="9"/>
  <c r="E69" i="9" s="1"/>
  <c r="E66" i="9"/>
  <c r="I66" i="9" s="1"/>
  <c r="I65" i="9" s="1"/>
  <c r="I54" i="9"/>
  <c r="I52" i="9"/>
  <c r="E47" i="9"/>
  <c r="I46" i="9"/>
  <c r="I23" i="9"/>
  <c r="I22" i="9" s="1"/>
  <c r="I34" i="12"/>
  <c r="E61" i="12"/>
  <c r="E81" i="12"/>
  <c r="I81" i="12" s="1"/>
  <c r="I71" i="12"/>
  <c r="I70" i="12" s="1"/>
  <c r="E53" i="12"/>
  <c r="I53" i="12" s="1"/>
  <c r="I19" i="12"/>
  <c r="I18" i="12" s="1"/>
  <c r="E22" i="12"/>
  <c r="I315" i="6"/>
  <c r="I314" i="6"/>
  <c r="I311" i="6"/>
  <c r="I310" i="6"/>
  <c r="I309" i="6" s="1"/>
  <c r="I307" i="6"/>
  <c r="I306" i="6" s="1"/>
  <c r="I303" i="6"/>
  <c r="I302" i="6"/>
  <c r="I301" i="6"/>
  <c r="E285" i="6"/>
  <c r="G285" i="6"/>
  <c r="E286" i="6"/>
  <c r="G286" i="6"/>
  <c r="E287" i="6"/>
  <c r="G287" i="6"/>
  <c r="E288" i="6"/>
  <c r="G288" i="6"/>
  <c r="E289" i="6"/>
  <c r="G289" i="6"/>
  <c r="D286" i="6"/>
  <c r="D287" i="6"/>
  <c r="D288" i="6"/>
  <c r="D289" i="6"/>
  <c r="D285" i="6"/>
  <c r="B286" i="6"/>
  <c r="B287" i="6"/>
  <c r="B288" i="6"/>
  <c r="B289" i="6"/>
  <c r="B285" i="6"/>
  <c r="I269" i="6"/>
  <c r="I270" i="6"/>
  <c r="I271" i="6"/>
  <c r="I272" i="6"/>
  <c r="I273" i="6"/>
  <c r="E267" i="6"/>
  <c r="I267" i="6" s="1"/>
  <c r="G264" i="6"/>
  <c r="I264" i="6" s="1"/>
  <c r="I282" i="6"/>
  <c r="I283" i="6" s="1"/>
  <c r="G278" i="6"/>
  <c r="I278" i="6" s="1"/>
  <c r="G265" i="6"/>
  <c r="I265" i="6" s="1"/>
  <c r="G266" i="6"/>
  <c r="E266" i="6"/>
  <c r="E277" i="6"/>
  <c r="I277" i="6" s="1"/>
  <c r="E276" i="6"/>
  <c r="I276" i="6" s="1"/>
  <c r="E263" i="6"/>
  <c r="G263" i="6"/>
  <c r="E262" i="6"/>
  <c r="I262" i="6" s="1"/>
  <c r="E261" i="6"/>
  <c r="I261" i="6" s="1"/>
  <c r="H12" i="23"/>
  <c r="G12" i="23"/>
  <c r="D12" i="23"/>
  <c r="H11" i="23"/>
  <c r="G11" i="23"/>
  <c r="I11" i="23" s="1"/>
  <c r="H9" i="23"/>
  <c r="G9" i="23"/>
  <c r="F55" i="22"/>
  <c r="F54" i="22"/>
  <c r="F53" i="22"/>
  <c r="F51" i="22" s="1"/>
  <c r="F52" i="22"/>
  <c r="F50" i="22"/>
  <c r="F49" i="22"/>
  <c r="F48" i="22"/>
  <c r="F47" i="22"/>
  <c r="F46" i="22" s="1"/>
  <c r="F45" i="22"/>
  <c r="F44" i="22"/>
  <c r="F43" i="22"/>
  <c r="F42" i="22"/>
  <c r="F40" i="22"/>
  <c r="F39" i="22"/>
  <c r="F38" i="22"/>
  <c r="F37" i="22"/>
  <c r="F36" i="22"/>
  <c r="F35" i="22"/>
  <c r="F33" i="22"/>
  <c r="F32" i="22"/>
  <c r="F31" i="22"/>
  <c r="F30" i="22"/>
  <c r="F29" i="22"/>
  <c r="F24" i="22" s="1"/>
  <c r="F28" i="22"/>
  <c r="F27" i="22"/>
  <c r="F26" i="22"/>
  <c r="F25" i="22"/>
  <c r="F23" i="22"/>
  <c r="F21" i="22"/>
  <c r="D20" i="22"/>
  <c r="F20" i="22" s="1"/>
  <c r="F19" i="22"/>
  <c r="F18" i="22"/>
  <c r="F17" i="22"/>
  <c r="F16" i="22"/>
  <c r="F15" i="22"/>
  <c r="F14" i="22"/>
  <c r="F13" i="22"/>
  <c r="F12" i="22"/>
  <c r="F11" i="22"/>
  <c r="F10" i="22"/>
  <c r="A4" i="22"/>
  <c r="K220" i="25" l="1"/>
  <c r="K254" i="25"/>
  <c r="K185" i="25"/>
  <c r="K373" i="25"/>
  <c r="K285" i="25"/>
  <c r="K196" i="25"/>
  <c r="L91" i="16"/>
  <c r="N91" i="16" s="1"/>
  <c r="M91" i="16"/>
  <c r="I19" i="16"/>
  <c r="L13" i="16"/>
  <c r="N13" i="16" s="1"/>
  <c r="M13" i="16"/>
  <c r="L34" i="16"/>
  <c r="N34" i="16" s="1"/>
  <c r="M34" i="16"/>
  <c r="L30" i="16"/>
  <c r="N30" i="16" s="1"/>
  <c r="M30" i="16"/>
  <c r="M16" i="16"/>
  <c r="L16" i="16"/>
  <c r="N16" i="16" s="1"/>
  <c r="L98" i="16"/>
  <c r="M98" i="16"/>
  <c r="N98" i="16" s="1"/>
  <c r="I17" i="11"/>
  <c r="I18" i="11" s="1"/>
  <c r="K317" i="25"/>
  <c r="K140" i="25"/>
  <c r="K298" i="25"/>
  <c r="K57" i="25"/>
  <c r="M450" i="26"/>
  <c r="K206" i="25"/>
  <c r="K107" i="25"/>
  <c r="K221" i="25"/>
  <c r="K102" i="25"/>
  <c r="K50" i="25"/>
  <c r="K162" i="25"/>
  <c r="K175" i="25"/>
  <c r="K96" i="25"/>
  <c r="K44" i="25"/>
  <c r="K408" i="25"/>
  <c r="K154" i="25"/>
  <c r="K250" i="25"/>
  <c r="K417" i="25"/>
  <c r="K325" i="25"/>
  <c r="K173" i="25"/>
  <c r="K264" i="25"/>
  <c r="M455" i="26"/>
  <c r="K406" i="25"/>
  <c r="K103" i="25"/>
  <c r="K310" i="25"/>
  <c r="K471" i="25"/>
  <c r="K301" i="25"/>
  <c r="K201" i="25"/>
  <c r="K466" i="25"/>
  <c r="K190" i="25"/>
  <c r="K22" i="25"/>
  <c r="K403" i="25"/>
  <c r="K462" i="25"/>
  <c r="K110" i="25"/>
  <c r="K459" i="25"/>
  <c r="K357" i="25"/>
  <c r="K297" i="25"/>
  <c r="K37" i="25"/>
  <c r="K55" i="25"/>
  <c r="K260" i="25"/>
  <c r="K289" i="25"/>
  <c r="K257" i="25"/>
  <c r="K228" i="25"/>
  <c r="K209" i="25"/>
  <c r="M439" i="26"/>
  <c r="K318" i="25"/>
  <c r="K39" i="25"/>
  <c r="K182" i="25"/>
  <c r="M9" i="26"/>
  <c r="M396" i="26"/>
  <c r="M419" i="26"/>
  <c r="K199" i="25"/>
  <c r="K161" i="25"/>
  <c r="K237" i="25"/>
  <c r="H14" i="23"/>
  <c r="I12" i="23"/>
  <c r="I14" i="23" s="1"/>
  <c r="F9" i="22"/>
  <c r="K120" i="25"/>
  <c r="K232" i="25"/>
  <c r="K288" i="25"/>
  <c r="K139" i="25"/>
  <c r="K227" i="25"/>
  <c r="K295" i="25"/>
  <c r="K181" i="25"/>
  <c r="K355" i="25"/>
  <c r="K467" i="25"/>
  <c r="K360" i="25"/>
  <c r="K398" i="25"/>
  <c r="K393" i="25"/>
  <c r="K446" i="25"/>
  <c r="K122" i="25"/>
  <c r="K40" i="25"/>
  <c r="K472" i="25"/>
  <c r="K163" i="25"/>
  <c r="K263" i="25"/>
  <c r="K160" i="25"/>
  <c r="K329" i="25"/>
  <c r="K290" i="25"/>
  <c r="K243" i="25"/>
  <c r="K207" i="25"/>
  <c r="K171" i="25"/>
  <c r="K135" i="25"/>
  <c r="K371" i="25"/>
  <c r="K394" i="25"/>
  <c r="K376" i="25"/>
  <c r="K76" i="25"/>
  <c r="K319" i="25"/>
  <c r="K412" i="25"/>
  <c r="K492" i="26"/>
  <c r="K217" i="25"/>
  <c r="K155" i="25"/>
  <c r="K117" i="25"/>
  <c r="K253" i="25"/>
  <c r="K191" i="25"/>
  <c r="K246" i="25"/>
  <c r="K194" i="25"/>
  <c r="K79" i="25"/>
  <c r="M370" i="26"/>
  <c r="M291" i="26"/>
  <c r="M355" i="26"/>
  <c r="M359" i="26"/>
  <c r="M197" i="26"/>
  <c r="N234" i="11"/>
  <c r="K52" i="25"/>
  <c r="K13" i="25"/>
  <c r="K464" i="25"/>
  <c r="K180" i="25"/>
  <c r="K294" i="25"/>
  <c r="K461" i="25"/>
  <c r="K218" i="25"/>
  <c r="K166" i="25"/>
  <c r="K377" i="25"/>
  <c r="K284" i="25"/>
  <c r="K407" i="25"/>
  <c r="K458" i="25"/>
  <c r="K238" i="25"/>
  <c r="K172" i="25"/>
  <c r="K130" i="25"/>
  <c r="K146" i="25"/>
  <c r="K197" i="25"/>
  <c r="K349" i="25"/>
  <c r="K375" i="25"/>
  <c r="K233" i="25"/>
  <c r="K129" i="25"/>
  <c r="K404" i="25"/>
  <c r="K302" i="25"/>
  <c r="K239" i="25"/>
  <c r="K134" i="25"/>
  <c r="K74" i="25"/>
  <c r="K123" i="25"/>
  <c r="K58" i="25"/>
  <c r="K303" i="25"/>
  <c r="K255" i="25"/>
  <c r="K219" i="25"/>
  <c r="K183" i="25"/>
  <c r="K108" i="25"/>
  <c r="K97" i="25"/>
  <c r="K18" i="25"/>
  <c r="K202" i="25"/>
  <c r="K416" i="25"/>
  <c r="K167" i="25"/>
  <c r="K91" i="25"/>
  <c r="K346" i="25"/>
  <c r="K48" i="25"/>
  <c r="K244" i="25"/>
  <c r="K340" i="25"/>
  <c r="K296" i="25"/>
  <c r="K249" i="25"/>
  <c r="K177" i="25"/>
  <c r="K141" i="25"/>
  <c r="K51" i="25"/>
  <c r="K444" i="25"/>
  <c r="K313" i="25"/>
  <c r="K145" i="25"/>
  <c r="K384" i="25"/>
  <c r="K216" i="25"/>
  <c r="K389" i="25"/>
  <c r="K282" i="25"/>
  <c r="K46" i="25"/>
  <c r="K418" i="25"/>
  <c r="K242" i="25"/>
  <c r="K184" i="25"/>
  <c r="K109" i="25"/>
  <c r="K35" i="25"/>
  <c r="K125" i="25"/>
  <c r="K328" i="25"/>
  <c r="K211" i="25"/>
  <c r="K105" i="25"/>
  <c r="K104" i="25"/>
  <c r="K370" i="25"/>
  <c r="K434" i="25"/>
  <c r="K100" i="25"/>
  <c r="K385" i="25"/>
  <c r="K259" i="25"/>
  <c r="K14" i="25"/>
  <c r="K143" i="25"/>
  <c r="K95" i="25"/>
  <c r="K32" i="25"/>
  <c r="K347" i="25"/>
  <c r="K304" i="25"/>
  <c r="K26" i="25"/>
  <c r="K415" i="25"/>
  <c r="K256" i="25"/>
  <c r="K179" i="25"/>
  <c r="K316" i="25"/>
  <c r="K121" i="25"/>
  <c r="K215" i="25"/>
  <c r="K72" i="25"/>
  <c r="K112" i="25"/>
  <c r="K465" i="25"/>
  <c r="K359" i="25"/>
  <c r="K442" i="25"/>
  <c r="K392" i="25"/>
  <c r="K251" i="25"/>
  <c r="K429" i="25"/>
  <c r="K106" i="25"/>
  <c r="K174" i="25"/>
  <c r="K299" i="25"/>
  <c r="K460" i="25"/>
  <c r="K315" i="25"/>
  <c r="K198" i="25"/>
  <c r="K142" i="25"/>
  <c r="K82" i="25"/>
  <c r="K387" i="25"/>
  <c r="K241" i="25"/>
  <c r="K98" i="25"/>
  <c r="K19" i="25"/>
  <c r="K247" i="25"/>
  <c r="K144" i="25"/>
  <c r="K448" i="25"/>
  <c r="K361" i="25"/>
  <c r="K309" i="25"/>
  <c r="K261" i="25"/>
  <c r="K225" i="25"/>
  <c r="K153" i="25"/>
  <c r="K307" i="25"/>
  <c r="K235" i="25"/>
  <c r="K350" i="25"/>
  <c r="K292" i="25"/>
  <c r="K176" i="25"/>
  <c r="K137" i="25"/>
  <c r="K293" i="25"/>
  <c r="K230" i="25"/>
  <c r="K178" i="25"/>
  <c r="K59" i="25"/>
  <c r="K229" i="25"/>
  <c r="N211" i="11"/>
  <c r="N173" i="11"/>
  <c r="N112" i="11"/>
  <c r="N238" i="11"/>
  <c r="N197" i="11"/>
  <c r="N183" i="11"/>
  <c r="N229" i="11"/>
  <c r="N186" i="11"/>
  <c r="N205" i="11"/>
  <c r="N115" i="11"/>
  <c r="M111" i="11"/>
  <c r="L111" i="11"/>
  <c r="N255" i="11"/>
  <c r="I156" i="11"/>
  <c r="M157" i="11"/>
  <c r="L157" i="11"/>
  <c r="N157" i="11" s="1"/>
  <c r="I189" i="11"/>
  <c r="M231" i="11"/>
  <c r="L231" i="11"/>
  <c r="L215" i="11"/>
  <c r="M215" i="11"/>
  <c r="N193" i="11"/>
  <c r="M256" i="11"/>
  <c r="L256" i="11"/>
  <c r="I165" i="11"/>
  <c r="M166" i="11"/>
  <c r="L166" i="11"/>
  <c r="M114" i="11"/>
  <c r="L114" i="11"/>
  <c r="M133" i="11"/>
  <c r="L133" i="11"/>
  <c r="M216" i="11"/>
  <c r="L216" i="11"/>
  <c r="I252" i="11"/>
  <c r="M249" i="11"/>
  <c r="L249" i="11"/>
  <c r="N123" i="11"/>
  <c r="N116" i="11"/>
  <c r="N113" i="11"/>
  <c r="M149" i="11"/>
  <c r="L149" i="11"/>
  <c r="N248" i="11"/>
  <c r="M228" i="11"/>
  <c r="L228" i="11"/>
  <c r="M210" i="11"/>
  <c r="L210" i="11"/>
  <c r="L148" i="11"/>
  <c r="M148" i="11"/>
  <c r="I121" i="11"/>
  <c r="M122" i="11"/>
  <c r="L122" i="11"/>
  <c r="M168" i="11"/>
  <c r="L168" i="11"/>
  <c r="I199" i="11"/>
  <c r="M200" i="11"/>
  <c r="L200" i="11"/>
  <c r="N127" i="11"/>
  <c r="N214" i="11"/>
  <c r="N232" i="11"/>
  <c r="M237" i="11"/>
  <c r="L237" i="11"/>
  <c r="N212" i="11"/>
  <c r="M196" i="11"/>
  <c r="L196" i="11"/>
  <c r="K274" i="25"/>
  <c r="I272" i="25"/>
  <c r="I271" i="25" s="1"/>
  <c r="I335" i="25" s="1"/>
  <c r="K326" i="25"/>
  <c r="K156" i="25"/>
  <c r="K427" i="25"/>
  <c r="K210" i="25"/>
  <c r="K81" i="25"/>
  <c r="K240" i="25"/>
  <c r="K439" i="25"/>
  <c r="K224" i="25"/>
  <c r="K118" i="25"/>
  <c r="J424" i="25"/>
  <c r="K75" i="25"/>
  <c r="K435" i="25"/>
  <c r="K388" i="25"/>
  <c r="K343" i="25"/>
  <c r="K278" i="25"/>
  <c r="K168" i="25"/>
  <c r="K426" i="25"/>
  <c r="I424" i="25"/>
  <c r="K386" i="25"/>
  <c r="K348" i="25"/>
  <c r="K200" i="25"/>
  <c r="K157" i="25"/>
  <c r="K111" i="25"/>
  <c r="K54" i="25"/>
  <c r="I53" i="25"/>
  <c r="K101" i="25"/>
  <c r="K67" i="25"/>
  <c r="K56" i="25"/>
  <c r="K16" i="25"/>
  <c r="K192" i="25"/>
  <c r="K345" i="25"/>
  <c r="K223" i="25"/>
  <c r="K61" i="25"/>
  <c r="K169" i="25"/>
  <c r="K469" i="25"/>
  <c r="K428" i="25"/>
  <c r="K380" i="25"/>
  <c r="K27" i="25"/>
  <c r="K379" i="25"/>
  <c r="K342" i="25"/>
  <c r="K236" i="25"/>
  <c r="K193" i="25"/>
  <c r="K150" i="25"/>
  <c r="K42" i="25"/>
  <c r="K94" i="25"/>
  <c r="J65" i="25"/>
  <c r="K49" i="25"/>
  <c r="K470" i="25"/>
  <c r="K115" i="25"/>
  <c r="J114" i="25"/>
  <c r="K80" i="25"/>
  <c r="K205" i="25"/>
  <c r="K99" i="25"/>
  <c r="K47" i="25"/>
  <c r="J338" i="25"/>
  <c r="K463" i="25"/>
  <c r="K419" i="25"/>
  <c r="K151" i="25"/>
  <c r="K93" i="25"/>
  <c r="I92" i="25"/>
  <c r="K279" i="25"/>
  <c r="K186" i="25"/>
  <c r="K28" i="25"/>
  <c r="K291" i="25"/>
  <c r="K136" i="25"/>
  <c r="K43" i="25"/>
  <c r="J92" i="25"/>
  <c r="K374" i="25"/>
  <c r="K320" i="25"/>
  <c r="K152" i="25"/>
  <c r="K15" i="25"/>
  <c r="K457" i="25"/>
  <c r="K405" i="25"/>
  <c r="K322" i="25"/>
  <c r="K222" i="25"/>
  <c r="J53" i="25"/>
  <c r="K21" i="25"/>
  <c r="J272" i="25"/>
  <c r="J271" i="25" s="1"/>
  <c r="J335" i="25" s="1"/>
  <c r="J10" i="25"/>
  <c r="K36" i="25"/>
  <c r="K213" i="25"/>
  <c r="K12" i="25"/>
  <c r="I10" i="25"/>
  <c r="I338" i="25"/>
  <c r="K339" i="25"/>
  <c r="K138" i="25"/>
  <c r="J473" i="25"/>
  <c r="K358" i="25"/>
  <c r="I131" i="25"/>
  <c r="I127" i="25" s="1"/>
  <c r="K133" i="25"/>
  <c r="K314" i="25"/>
  <c r="K258" i="25"/>
  <c r="K126" i="25"/>
  <c r="I114" i="25"/>
  <c r="K45" i="25"/>
  <c r="K70" i="25"/>
  <c r="K29" i="25"/>
  <c r="K440" i="25"/>
  <c r="I473" i="25"/>
  <c r="K455" i="25"/>
  <c r="K400" i="25"/>
  <c r="K354" i="25"/>
  <c r="I351" i="25"/>
  <c r="I65" i="25"/>
  <c r="K66" i="25"/>
  <c r="J131" i="25"/>
  <c r="J127" i="25" s="1"/>
  <c r="K187" i="25"/>
  <c r="K364" i="25"/>
  <c r="K124" i="25"/>
  <c r="K306" i="25"/>
  <c r="K164" i="25"/>
  <c r="K119" i="25"/>
  <c r="K60" i="25"/>
  <c r="K73" i="25"/>
  <c r="J351" i="25"/>
  <c r="K62" i="25"/>
  <c r="K23" i="25"/>
  <c r="I25" i="11"/>
  <c r="I213" i="11"/>
  <c r="E225" i="11"/>
  <c r="I225" i="11" s="1"/>
  <c r="I224" i="11"/>
  <c r="E221" i="11"/>
  <c r="I221" i="11" s="1"/>
  <c r="I220" i="11"/>
  <c r="D139" i="11"/>
  <c r="D140" i="11" s="1"/>
  <c r="I140" i="11" s="1"/>
  <c r="D160" i="11"/>
  <c r="I160" i="11" s="1"/>
  <c r="E153" i="11"/>
  <c r="I153" i="11" s="1"/>
  <c r="I152" i="11"/>
  <c r="I125" i="11"/>
  <c r="D131" i="11"/>
  <c r="D163" i="11" s="1"/>
  <c r="I163" i="11" s="1"/>
  <c r="I50" i="11"/>
  <c r="I54" i="11"/>
  <c r="M60" i="11"/>
  <c r="L60" i="11"/>
  <c r="I46" i="11"/>
  <c r="D47" i="11"/>
  <c r="I41" i="11"/>
  <c r="D42" i="11"/>
  <c r="I42" i="11" s="1"/>
  <c r="I33" i="11"/>
  <c r="I32" i="11" s="1"/>
  <c r="D69" i="11"/>
  <c r="I69" i="11" s="1"/>
  <c r="I68" i="11" s="1"/>
  <c r="N121" i="9"/>
  <c r="E42" i="9"/>
  <c r="E43" i="9" s="1"/>
  <c r="I43" i="9" s="1"/>
  <c r="I313" i="6"/>
  <c r="I26" i="9"/>
  <c r="I25" i="9" s="1"/>
  <c r="I49" i="9"/>
  <c r="I69" i="9"/>
  <c r="I68" i="9" s="1"/>
  <c r="E48" i="9"/>
  <c r="I47" i="9"/>
  <c r="I61" i="12"/>
  <c r="E62" i="12"/>
  <c r="E25" i="12"/>
  <c r="E74" i="12"/>
  <c r="I74" i="12" s="1"/>
  <c r="E40" i="12"/>
  <c r="F43" i="12" s="1"/>
  <c r="I43" i="12" s="1"/>
  <c r="I22" i="12"/>
  <c r="I21" i="12" s="1"/>
  <c r="E32" i="12"/>
  <c r="I287" i="6"/>
  <c r="I285" i="6"/>
  <c r="I288" i="6"/>
  <c r="I289" i="6"/>
  <c r="I286" i="6"/>
  <c r="I266" i="6"/>
  <c r="I263" i="6"/>
  <c r="I275" i="6"/>
  <c r="G14" i="23"/>
  <c r="F34" i="22"/>
  <c r="F56" i="22"/>
  <c r="L19" i="16" l="1"/>
  <c r="N19" i="16" s="1"/>
  <c r="M19" i="16"/>
  <c r="I20" i="16"/>
  <c r="E95" i="12"/>
  <c r="I95" i="12" s="1"/>
  <c r="I94" i="12" s="1"/>
  <c r="I25" i="12"/>
  <c r="I24" i="12" s="1"/>
  <c r="E84" i="12"/>
  <c r="I84" i="12" s="1"/>
  <c r="I32" i="12"/>
  <c r="I14" i="9"/>
  <c r="I15" i="9" s="1"/>
  <c r="I15" i="12"/>
  <c r="I73" i="12"/>
  <c r="N196" i="11"/>
  <c r="N210" i="11"/>
  <c r="K30" i="25"/>
  <c r="K338" i="25"/>
  <c r="K351" i="25"/>
  <c r="K131" i="25"/>
  <c r="K127" i="25" s="1"/>
  <c r="K92" i="25"/>
  <c r="N237" i="11"/>
  <c r="N231" i="11"/>
  <c r="N200" i="11"/>
  <c r="N228" i="11"/>
  <c r="N215" i="11"/>
  <c r="N148" i="11"/>
  <c r="N249" i="11"/>
  <c r="N111" i="11"/>
  <c r="M252" i="11"/>
  <c r="L252" i="11"/>
  <c r="N122" i="11"/>
  <c r="N216" i="11"/>
  <c r="N166" i="11"/>
  <c r="I159" i="11"/>
  <c r="M160" i="11"/>
  <c r="L160" i="11"/>
  <c r="M213" i="11"/>
  <c r="L213" i="11"/>
  <c r="M156" i="11"/>
  <c r="L156" i="11"/>
  <c r="M140" i="11"/>
  <c r="L140" i="11"/>
  <c r="M121" i="11"/>
  <c r="L121" i="11"/>
  <c r="L165" i="11"/>
  <c r="M165" i="11"/>
  <c r="I162" i="11"/>
  <c r="M163" i="11"/>
  <c r="L163" i="11"/>
  <c r="L220" i="11"/>
  <c r="M220" i="11"/>
  <c r="M199" i="11"/>
  <c r="L199" i="11"/>
  <c r="N133" i="11"/>
  <c r="I124" i="11"/>
  <c r="M125" i="11"/>
  <c r="L125" i="11"/>
  <c r="M221" i="11"/>
  <c r="L221" i="11"/>
  <c r="N168" i="11"/>
  <c r="N149" i="11"/>
  <c r="N114" i="11"/>
  <c r="N256" i="11"/>
  <c r="I190" i="11"/>
  <c r="M189" i="11"/>
  <c r="L189" i="11"/>
  <c r="K65" i="25"/>
  <c r="J64" i="25"/>
  <c r="J9" i="25" s="1"/>
  <c r="J269" i="25" s="1"/>
  <c r="I64" i="25"/>
  <c r="I9" i="25" s="1"/>
  <c r="I269" i="25" s="1"/>
  <c r="K41" i="25"/>
  <c r="I337" i="25"/>
  <c r="I451" i="25"/>
  <c r="J337" i="25"/>
  <c r="J451" i="25"/>
  <c r="K114" i="25"/>
  <c r="K53" i="25"/>
  <c r="K473" i="25"/>
  <c r="K11" i="25"/>
  <c r="K424" i="25"/>
  <c r="K272" i="25"/>
  <c r="K271" i="25" s="1"/>
  <c r="K335" i="25" s="1"/>
  <c r="I222" i="11"/>
  <c r="I218" i="11"/>
  <c r="I139" i="11"/>
  <c r="I150" i="11"/>
  <c r="I131" i="11"/>
  <c r="D142" i="11"/>
  <c r="N60" i="11"/>
  <c r="I40" i="11"/>
  <c r="D48" i="11"/>
  <c r="I48" i="11" s="1"/>
  <c r="I47" i="11"/>
  <c r="I42" i="9"/>
  <c r="I41" i="9" s="1"/>
  <c r="I48" i="9"/>
  <c r="I45" i="9" s="1"/>
  <c r="E63" i="12"/>
  <c r="I63" i="12" s="1"/>
  <c r="I62" i="12"/>
  <c r="E58" i="12"/>
  <c r="E59" i="12" s="1"/>
  <c r="I59" i="12" s="1"/>
  <c r="E35" i="12"/>
  <c r="E87" i="12" s="1"/>
  <c r="I87" i="12" s="1"/>
  <c r="I83" i="12" s="1"/>
  <c r="E80" i="12"/>
  <c r="I80" i="12" s="1"/>
  <c r="I79" i="12" s="1"/>
  <c r="E50" i="12"/>
  <c r="I50" i="12" s="1"/>
  <c r="I49" i="12" s="1"/>
  <c r="E33" i="12"/>
  <c r="I33" i="12" s="1"/>
  <c r="E41" i="12"/>
  <c r="I41" i="12" s="1"/>
  <c r="I40" i="12"/>
  <c r="I260" i="6"/>
  <c r="I281" i="6" s="1"/>
  <c r="I294" i="6" s="1"/>
  <c r="I284" i="6"/>
  <c r="I90" i="6"/>
  <c r="I256" i="6"/>
  <c r="I257" i="6"/>
  <c r="I246" i="6"/>
  <c r="F242" i="6"/>
  <c r="G242" i="6"/>
  <c r="E243" i="6"/>
  <c r="F243" i="6"/>
  <c r="G243" i="6"/>
  <c r="F244" i="6"/>
  <c r="G244" i="6"/>
  <c r="F245" i="6"/>
  <c r="G245" i="6"/>
  <c r="F247" i="6"/>
  <c r="G247" i="6"/>
  <c r="F248" i="6"/>
  <c r="G248" i="6"/>
  <c r="F249" i="6"/>
  <c r="G249" i="6"/>
  <c r="F250" i="6"/>
  <c r="G250" i="6"/>
  <c r="E251" i="6"/>
  <c r="F251" i="6"/>
  <c r="G251" i="6"/>
  <c r="F252" i="6"/>
  <c r="G252" i="6"/>
  <c r="E253" i="6"/>
  <c r="F253" i="6"/>
  <c r="G253" i="6"/>
  <c r="G254" i="6"/>
  <c r="B253" i="6"/>
  <c r="B254" i="6"/>
  <c r="B242" i="6"/>
  <c r="B243" i="6"/>
  <c r="B244" i="6"/>
  <c r="B245" i="6"/>
  <c r="B246" i="6"/>
  <c r="B247" i="6"/>
  <c r="B248" i="6"/>
  <c r="B249" i="6"/>
  <c r="B250" i="6"/>
  <c r="B251" i="6"/>
  <c r="B252" i="6"/>
  <c r="B241" i="6"/>
  <c r="G230" i="6"/>
  <c r="G231" i="6"/>
  <c r="G232" i="6"/>
  <c r="G233" i="6"/>
  <c r="G234" i="6"/>
  <c r="G235" i="6"/>
  <c r="G236" i="6"/>
  <c r="G237" i="6"/>
  <c r="G238" i="6"/>
  <c r="E224" i="6"/>
  <c r="F224" i="6"/>
  <c r="G224" i="6"/>
  <c r="E225" i="6"/>
  <c r="F225" i="6"/>
  <c r="G225" i="6"/>
  <c r="E226" i="6"/>
  <c r="F226" i="6"/>
  <c r="E227" i="6"/>
  <c r="F227" i="6"/>
  <c r="D225" i="6"/>
  <c r="D226" i="6"/>
  <c r="D227" i="6"/>
  <c r="D224" i="6"/>
  <c r="B225" i="6"/>
  <c r="B226" i="6"/>
  <c r="B227" i="6"/>
  <c r="B224" i="6"/>
  <c r="G219" i="6"/>
  <c r="G220" i="6"/>
  <c r="G221" i="6"/>
  <c r="G214" i="6"/>
  <c r="G215" i="6"/>
  <c r="G216" i="6"/>
  <c r="F210" i="6"/>
  <c r="H210" i="6"/>
  <c r="H209" i="6"/>
  <c r="E210" i="6"/>
  <c r="F209" i="6"/>
  <c r="F207" i="6"/>
  <c r="E207" i="6"/>
  <c r="H207" i="6"/>
  <c r="F206" i="6"/>
  <c r="E206" i="6"/>
  <c r="H206" i="6"/>
  <c r="H202" i="6"/>
  <c r="H201" i="6"/>
  <c r="F200" i="6"/>
  <c r="H200" i="6"/>
  <c r="F199" i="6"/>
  <c r="H199" i="6"/>
  <c r="F198" i="6"/>
  <c r="H198" i="6"/>
  <c r="L204" i="6"/>
  <c r="M204" i="6"/>
  <c r="H196" i="6"/>
  <c r="H195" i="6"/>
  <c r="H194" i="6"/>
  <c r="H190" i="6"/>
  <c r="H192" i="6"/>
  <c r="H191" i="6"/>
  <c r="H188" i="6"/>
  <c r="H187" i="6"/>
  <c r="H186" i="6"/>
  <c r="H182" i="6"/>
  <c r="H184" i="6"/>
  <c r="H183" i="6"/>
  <c r="H180" i="6"/>
  <c r="H179" i="6"/>
  <c r="H178" i="6"/>
  <c r="H176" i="6"/>
  <c r="H175" i="6"/>
  <c r="H174" i="6"/>
  <c r="H171" i="6"/>
  <c r="H170" i="6"/>
  <c r="H172" i="6"/>
  <c r="H167" i="6"/>
  <c r="H166" i="6"/>
  <c r="H164" i="6"/>
  <c r="H163" i="6"/>
  <c r="H161" i="6"/>
  <c r="H160" i="6"/>
  <c r="H158" i="6"/>
  <c r="H157" i="6"/>
  <c r="F156" i="6"/>
  <c r="G156" i="6"/>
  <c r="F159" i="6"/>
  <c r="G159" i="6"/>
  <c r="F162" i="6"/>
  <c r="G162" i="6"/>
  <c r="F165" i="6"/>
  <c r="G165" i="6"/>
  <c r="F169" i="6"/>
  <c r="G169" i="6"/>
  <c r="F173" i="6"/>
  <c r="G173" i="6"/>
  <c r="F177" i="6"/>
  <c r="G177" i="6"/>
  <c r="F181" i="6"/>
  <c r="G181" i="6"/>
  <c r="F185" i="6"/>
  <c r="G185" i="6"/>
  <c r="F189" i="6"/>
  <c r="G189" i="6"/>
  <c r="F193" i="6"/>
  <c r="G193" i="6"/>
  <c r="E159" i="6"/>
  <c r="E160" i="6" s="1"/>
  <c r="E161" i="6" s="1"/>
  <c r="E185" i="6"/>
  <c r="E186" i="6" s="1"/>
  <c r="E193" i="6"/>
  <c r="E194" i="6" s="1"/>
  <c r="E195" i="6" s="1"/>
  <c r="B173" i="6"/>
  <c r="B177" i="6"/>
  <c r="B181" i="6"/>
  <c r="B185" i="6"/>
  <c r="B189" i="6"/>
  <c r="B193" i="6"/>
  <c r="B197" i="6"/>
  <c r="B156" i="6"/>
  <c r="B159" i="6"/>
  <c r="B162" i="6"/>
  <c r="B165" i="6"/>
  <c r="B168" i="6"/>
  <c r="B169" i="6"/>
  <c r="B155" i="6"/>
  <c r="H149" i="6"/>
  <c r="H148" i="6"/>
  <c r="H146" i="6"/>
  <c r="H145" i="6"/>
  <c r="H140" i="6"/>
  <c r="H139" i="6"/>
  <c r="F135" i="6"/>
  <c r="H137" i="6"/>
  <c r="H136" i="6"/>
  <c r="H135" i="6"/>
  <c r="F131" i="6"/>
  <c r="H132" i="6"/>
  <c r="H133" i="6"/>
  <c r="H131" i="6"/>
  <c r="H128" i="6"/>
  <c r="H129" i="6"/>
  <c r="H152" i="6"/>
  <c r="H151" i="6"/>
  <c r="H142" i="6"/>
  <c r="H143" i="6"/>
  <c r="H126" i="6"/>
  <c r="H125" i="6"/>
  <c r="G127" i="6"/>
  <c r="G130" i="6"/>
  <c r="G134" i="6"/>
  <c r="G138" i="6"/>
  <c r="G141" i="6"/>
  <c r="G144" i="6"/>
  <c r="G147" i="6"/>
  <c r="G150" i="6"/>
  <c r="G124" i="6"/>
  <c r="H121" i="6"/>
  <c r="E121" i="6"/>
  <c r="H120" i="6"/>
  <c r="F120" i="6"/>
  <c r="F118" i="6"/>
  <c r="M20" i="16" l="1"/>
  <c r="L20" i="16"/>
  <c r="N20" i="16" s="1"/>
  <c r="I39" i="12"/>
  <c r="K337" i="25"/>
  <c r="J475" i="25"/>
  <c r="K10" i="25"/>
  <c r="N213" i="11"/>
  <c r="K64" i="25"/>
  <c r="N156" i="11"/>
  <c r="N189" i="11"/>
  <c r="N160" i="11"/>
  <c r="N252" i="11"/>
  <c r="N125" i="11"/>
  <c r="N220" i="11"/>
  <c r="I117" i="11"/>
  <c r="L159" i="11"/>
  <c r="M159" i="11"/>
  <c r="M218" i="11"/>
  <c r="L218" i="11"/>
  <c r="N165" i="11"/>
  <c r="M222" i="11"/>
  <c r="L222" i="11"/>
  <c r="M124" i="11"/>
  <c r="L124" i="11"/>
  <c r="N163" i="11"/>
  <c r="N121" i="11"/>
  <c r="M190" i="11"/>
  <c r="L190" i="11"/>
  <c r="I130" i="11"/>
  <c r="M131" i="11"/>
  <c r="L131" i="11"/>
  <c r="I138" i="11"/>
  <c r="M139" i="11"/>
  <c r="L139" i="11"/>
  <c r="I146" i="11"/>
  <c r="M150" i="11"/>
  <c r="L150" i="11"/>
  <c r="N221" i="11"/>
  <c r="N199" i="11"/>
  <c r="M162" i="11"/>
  <c r="L162" i="11"/>
  <c r="N140" i="11"/>
  <c r="K451" i="25"/>
  <c r="I475" i="25"/>
  <c r="D143" i="11"/>
  <c r="I142" i="11"/>
  <c r="I45" i="11"/>
  <c r="I280" i="6"/>
  <c r="I293" i="6" s="1"/>
  <c r="I35" i="12"/>
  <c r="I31" i="12" s="1"/>
  <c r="E64" i="12"/>
  <c r="I58" i="12"/>
  <c r="I253" i="6"/>
  <c r="I251" i="6"/>
  <c r="I243" i="6"/>
  <c r="I225" i="6"/>
  <c r="I227" i="6"/>
  <c r="I224" i="6"/>
  <c r="I226" i="6"/>
  <c r="I209" i="6"/>
  <c r="I206" i="6"/>
  <c r="I210" i="6"/>
  <c r="F201" i="6"/>
  <c r="I201" i="6" s="1"/>
  <c r="E196" i="6"/>
  <c r="I207" i="6"/>
  <c r="F202" i="6"/>
  <c r="I202" i="6" s="1"/>
  <c r="I195" i="6"/>
  <c r="F188" i="6"/>
  <c r="N204" i="6"/>
  <c r="F192" i="6"/>
  <c r="F196" i="6"/>
  <c r="I194" i="6"/>
  <c r="F180" i="6"/>
  <c r="F167" i="6"/>
  <c r="E188" i="6"/>
  <c r="E187" i="6"/>
  <c r="I187" i="6" s="1"/>
  <c r="F184" i="6"/>
  <c r="I186" i="6"/>
  <c r="F176" i="6"/>
  <c r="F164" i="6"/>
  <c r="F172" i="6"/>
  <c r="I185" i="6"/>
  <c r="I159" i="6"/>
  <c r="I193" i="6"/>
  <c r="F158" i="6"/>
  <c r="F161" i="6"/>
  <c r="I161" i="6" s="1"/>
  <c r="I160" i="6"/>
  <c r="G139" i="18"/>
  <c r="G138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H118" i="6"/>
  <c r="E118" i="6"/>
  <c r="E117" i="6"/>
  <c r="H117" i="6"/>
  <c r="F116" i="6"/>
  <c r="H116" i="6"/>
  <c r="E114" i="6"/>
  <c r="F113" i="6"/>
  <c r="H114" i="6"/>
  <c r="H113" i="6"/>
  <c r="E111" i="6"/>
  <c r="H111" i="6"/>
  <c r="F110" i="6"/>
  <c r="H110" i="6"/>
  <c r="H104" i="6"/>
  <c r="H103" i="6"/>
  <c r="I107" i="6"/>
  <c r="H98" i="6"/>
  <c r="D112" i="6"/>
  <c r="D113" i="6" s="1"/>
  <c r="D114" i="6" s="1"/>
  <c r="E112" i="6"/>
  <c r="F112" i="6"/>
  <c r="D115" i="6"/>
  <c r="D116" i="6" s="1"/>
  <c r="D117" i="6" s="1"/>
  <c r="D118" i="6" s="1"/>
  <c r="E115" i="6"/>
  <c r="F115" i="6"/>
  <c r="D119" i="6"/>
  <c r="D120" i="6" s="1"/>
  <c r="D121" i="6" s="1"/>
  <c r="E119" i="6"/>
  <c r="F119" i="6"/>
  <c r="E109" i="6"/>
  <c r="F109" i="6"/>
  <c r="D109" i="6"/>
  <c r="I52" i="6"/>
  <c r="I53" i="6"/>
  <c r="I54" i="6"/>
  <c r="I51" i="6"/>
  <c r="E105" i="6"/>
  <c r="E104" i="6"/>
  <c r="H106" i="6"/>
  <c r="E106" i="6"/>
  <c r="H105" i="6"/>
  <c r="E103" i="6"/>
  <c r="H100" i="6"/>
  <c r="H101" i="6"/>
  <c r="E101" i="6"/>
  <c r="E100" i="6"/>
  <c r="E98" i="6"/>
  <c r="E99" i="6"/>
  <c r="H99" i="6"/>
  <c r="E96" i="6"/>
  <c r="H96" i="6"/>
  <c r="E95" i="6"/>
  <c r="H95" i="6"/>
  <c r="I86" i="6"/>
  <c r="I84" i="6"/>
  <c r="I76" i="6"/>
  <c r="F87" i="6"/>
  <c r="E87" i="6"/>
  <c r="E82" i="6"/>
  <c r="E249" i="6" s="1"/>
  <c r="I249" i="6" s="1"/>
  <c r="E83" i="6"/>
  <c r="E250" i="6" s="1"/>
  <c r="I250" i="6" s="1"/>
  <c r="E81" i="6"/>
  <c r="E248" i="6" s="1"/>
  <c r="I248" i="6" s="1"/>
  <c r="E85" i="6"/>
  <c r="E252" i="6" s="1"/>
  <c r="I252" i="6" s="1"/>
  <c r="E80" i="6"/>
  <c r="E247" i="6" s="1"/>
  <c r="I247" i="6" s="1"/>
  <c r="K9" i="25" l="1"/>
  <c r="K269" i="25" s="1"/>
  <c r="K475" i="25" s="1"/>
  <c r="F28" i="20" s="1"/>
  <c r="N124" i="11"/>
  <c r="N162" i="11"/>
  <c r="N131" i="11"/>
  <c r="N139" i="11"/>
  <c r="N190" i="11"/>
  <c r="N222" i="11"/>
  <c r="N150" i="11"/>
  <c r="N218" i="11"/>
  <c r="M138" i="11"/>
  <c r="L138" i="11"/>
  <c r="M146" i="11"/>
  <c r="L146" i="11"/>
  <c r="I176" i="11"/>
  <c r="M130" i="11"/>
  <c r="L130" i="11"/>
  <c r="N159" i="11"/>
  <c r="M142" i="11"/>
  <c r="L142" i="11"/>
  <c r="I118" i="11"/>
  <c r="M117" i="11"/>
  <c r="L117" i="11"/>
  <c r="I143" i="11"/>
  <c r="D144" i="11"/>
  <c r="I144" i="11" s="1"/>
  <c r="I64" i="12"/>
  <c r="E65" i="12"/>
  <c r="F197" i="6"/>
  <c r="E199" i="6" s="1"/>
  <c r="E200" i="6" s="1"/>
  <c r="F254" i="6"/>
  <c r="E197" i="6"/>
  <c r="E198" i="6" s="1"/>
  <c r="I198" i="6" s="1"/>
  <c r="E254" i="6"/>
  <c r="I223" i="6"/>
  <c r="I208" i="6"/>
  <c r="I205" i="6"/>
  <c r="I188" i="6"/>
  <c r="I196" i="6"/>
  <c r="I85" i="6"/>
  <c r="E189" i="6"/>
  <c r="I83" i="6"/>
  <c r="E181" i="6"/>
  <c r="I80" i="6"/>
  <c r="E169" i="6"/>
  <c r="I81" i="6"/>
  <c r="E173" i="6"/>
  <c r="I82" i="6"/>
  <c r="E177" i="6"/>
  <c r="F117" i="6"/>
  <c r="I117" i="6" s="1"/>
  <c r="I120" i="6"/>
  <c r="F121" i="6"/>
  <c r="I121" i="6" s="1"/>
  <c r="F114" i="6"/>
  <c r="I114" i="6" s="1"/>
  <c r="G7" i="18"/>
  <c r="G137" i="18"/>
  <c r="I118" i="6"/>
  <c r="G64" i="18"/>
  <c r="G96" i="18"/>
  <c r="G83" i="18"/>
  <c r="G124" i="18"/>
  <c r="I109" i="6"/>
  <c r="I116" i="6"/>
  <c r="F111" i="6"/>
  <c r="I115" i="6"/>
  <c r="I119" i="6"/>
  <c r="I112" i="6"/>
  <c r="I113" i="6"/>
  <c r="D110" i="6"/>
  <c r="I87" i="6"/>
  <c r="E78" i="6"/>
  <c r="E245" i="6" s="1"/>
  <c r="I245" i="6" s="1"/>
  <c r="E77" i="6"/>
  <c r="E244" i="6" s="1"/>
  <c r="I244" i="6" s="1"/>
  <c r="E75" i="6"/>
  <c r="E242" i="6" s="1"/>
  <c r="I242" i="6" s="1"/>
  <c r="G71" i="6"/>
  <c r="G70" i="6"/>
  <c r="F68" i="6"/>
  <c r="F69" i="6"/>
  <c r="F70" i="6"/>
  <c r="F71" i="6"/>
  <c r="E69" i="6"/>
  <c r="E70" i="6"/>
  <c r="E71" i="6"/>
  <c r="E68" i="6"/>
  <c r="B69" i="6"/>
  <c r="B112" i="6" s="1"/>
  <c r="B70" i="6"/>
  <c r="B115" i="6" s="1"/>
  <c r="B71" i="6"/>
  <c r="B119" i="6" s="1"/>
  <c r="B68" i="6"/>
  <c r="B109" i="6" s="1"/>
  <c r="F57" i="6"/>
  <c r="F58" i="6"/>
  <c r="F59" i="6"/>
  <c r="E60" i="6"/>
  <c r="E233" i="6" s="1"/>
  <c r="F60" i="6"/>
  <c r="F61" i="6"/>
  <c r="F62" i="6"/>
  <c r="F63" i="6"/>
  <c r="F64" i="6"/>
  <c r="F65" i="6"/>
  <c r="B63" i="6"/>
  <c r="B64" i="6"/>
  <c r="B65" i="6"/>
  <c r="B58" i="6"/>
  <c r="B59" i="6"/>
  <c r="B60" i="6"/>
  <c r="B61" i="6"/>
  <c r="B62" i="6"/>
  <c r="B235" i="6" s="1"/>
  <c r="B57" i="6"/>
  <c r="I27" i="6"/>
  <c r="F26" i="6"/>
  <c r="E26" i="6"/>
  <c r="E23" i="6"/>
  <c r="E65" i="6" s="1"/>
  <c r="E238" i="6" s="1"/>
  <c r="E19" i="6"/>
  <c r="E62" i="6" s="1"/>
  <c r="E235" i="6" s="1"/>
  <c r="E18" i="6"/>
  <c r="E61" i="6" s="1"/>
  <c r="E234" i="6" s="1"/>
  <c r="E21" i="6"/>
  <c r="E64" i="6" s="1"/>
  <c r="E237" i="6" s="1"/>
  <c r="E20" i="6"/>
  <c r="E63" i="6" s="1"/>
  <c r="E236" i="6" s="1"/>
  <c r="E16" i="6"/>
  <c r="E59" i="6" s="1"/>
  <c r="E232" i="6" s="1"/>
  <c r="E15" i="6"/>
  <c r="E58" i="6" s="1"/>
  <c r="E231" i="6" s="1"/>
  <c r="E14" i="6"/>
  <c r="E57" i="6" s="1"/>
  <c r="E230" i="6" s="1"/>
  <c r="G21" i="6"/>
  <c r="I22" i="6"/>
  <c r="G20" i="6"/>
  <c r="I20" i="6" s="1"/>
  <c r="G17" i="6"/>
  <c r="I17" i="6" s="1"/>
  <c r="G18" i="6"/>
  <c r="G16" i="6"/>
  <c r="G15" i="6"/>
  <c r="G19" i="6"/>
  <c r="G23" i="6"/>
  <c r="G14" i="6"/>
  <c r="E46" i="6"/>
  <c r="F46" i="6"/>
  <c r="E47" i="6"/>
  <c r="F47" i="6"/>
  <c r="E48" i="6"/>
  <c r="D47" i="6"/>
  <c r="D48" i="6"/>
  <c r="D46" i="6"/>
  <c r="F41" i="6"/>
  <c r="F214" i="6" s="1"/>
  <c r="F42" i="6"/>
  <c r="F215" i="6" s="1"/>
  <c r="E42" i="6"/>
  <c r="E215" i="6" s="1"/>
  <c r="E43" i="6"/>
  <c r="E216" i="6" s="1"/>
  <c r="E41" i="6"/>
  <c r="E214" i="6" s="1"/>
  <c r="D42" i="6"/>
  <c r="D215" i="6" s="1"/>
  <c r="D43" i="6"/>
  <c r="D216" i="6" s="1"/>
  <c r="D41" i="6"/>
  <c r="D214" i="6" s="1"/>
  <c r="B42" i="6"/>
  <c r="B43" i="6"/>
  <c r="B41" i="6"/>
  <c r="F13" i="6"/>
  <c r="F43" i="6" s="1"/>
  <c r="F216" i="6" s="1"/>
  <c r="G13" i="6"/>
  <c r="G12" i="6"/>
  <c r="I12" i="6" s="1"/>
  <c r="G11" i="6"/>
  <c r="I11" i="6" s="1"/>
  <c r="I34" i="6"/>
  <c r="I33" i="6"/>
  <c r="I32" i="6"/>
  <c r="L14" i="14"/>
  <c r="M14" i="14"/>
  <c r="L15" i="14"/>
  <c r="M15" i="14"/>
  <c r="L16" i="14"/>
  <c r="M16" i="14"/>
  <c r="F21" i="20"/>
  <c r="A8" i="20"/>
  <c r="F15" i="20"/>
  <c r="N117" i="11" l="1"/>
  <c r="N130" i="11"/>
  <c r="M143" i="11"/>
  <c r="L143" i="11"/>
  <c r="N142" i="11"/>
  <c r="N146" i="11"/>
  <c r="M144" i="11"/>
  <c r="L144" i="11"/>
  <c r="N138" i="11"/>
  <c r="L118" i="11"/>
  <c r="M118" i="11"/>
  <c r="I179" i="11"/>
  <c r="M176" i="11"/>
  <c r="L176" i="11"/>
  <c r="G140" i="18"/>
  <c r="F29" i="20" s="1"/>
  <c r="N14" i="14"/>
  <c r="N16" i="14"/>
  <c r="N15" i="14"/>
  <c r="I141" i="11"/>
  <c r="E66" i="12"/>
  <c r="I66" i="12" s="1"/>
  <c r="I65" i="12"/>
  <c r="I57" i="12" s="1"/>
  <c r="I199" i="6"/>
  <c r="I254" i="6"/>
  <c r="I240" i="6" s="1"/>
  <c r="I197" i="6"/>
  <c r="F134" i="6"/>
  <c r="F137" i="6" s="1"/>
  <c r="F233" i="6"/>
  <c r="I233" i="6" s="1"/>
  <c r="F150" i="6"/>
  <c r="F152" i="6" s="1"/>
  <c r="F238" i="6"/>
  <c r="I238" i="6" s="1"/>
  <c r="F147" i="6"/>
  <c r="F149" i="6" s="1"/>
  <c r="F237" i="6"/>
  <c r="I237" i="6" s="1"/>
  <c r="F130" i="6"/>
  <c r="F133" i="6" s="1"/>
  <c r="F232" i="6"/>
  <c r="I232" i="6" s="1"/>
  <c r="F144" i="6"/>
  <c r="F146" i="6" s="1"/>
  <c r="F236" i="6"/>
  <c r="I236" i="6" s="1"/>
  <c r="F127" i="6"/>
  <c r="F129" i="6" s="1"/>
  <c r="F231" i="6"/>
  <c r="I231" i="6" s="1"/>
  <c r="F141" i="6"/>
  <c r="F143" i="6" s="1"/>
  <c r="F235" i="6"/>
  <c r="I235" i="6" s="1"/>
  <c r="F124" i="6"/>
  <c r="F126" i="6" s="1"/>
  <c r="F230" i="6"/>
  <c r="I230" i="6" s="1"/>
  <c r="F138" i="6"/>
  <c r="F140" i="6" s="1"/>
  <c r="F234" i="6"/>
  <c r="I234" i="6" s="1"/>
  <c r="B150" i="6"/>
  <c r="B238" i="6"/>
  <c r="B144" i="6"/>
  <c r="B236" i="6"/>
  <c r="B147" i="6"/>
  <c r="B237" i="6"/>
  <c r="B134" i="6"/>
  <c r="B233" i="6"/>
  <c r="B130" i="6"/>
  <c r="B232" i="6"/>
  <c r="B127" i="6"/>
  <c r="B231" i="6"/>
  <c r="B124" i="6"/>
  <c r="B230" i="6"/>
  <c r="B138" i="6"/>
  <c r="B234" i="6"/>
  <c r="B141" i="6"/>
  <c r="D102" i="6"/>
  <c r="D103" i="6" s="1"/>
  <c r="I103" i="6" s="1"/>
  <c r="D221" i="6"/>
  <c r="D97" i="6"/>
  <c r="D98" i="6" s="1"/>
  <c r="D99" i="6" s="1"/>
  <c r="D100" i="6" s="1"/>
  <c r="D101" i="6" s="1"/>
  <c r="I101" i="6" s="1"/>
  <c r="D220" i="6"/>
  <c r="E94" i="6"/>
  <c r="E219" i="6"/>
  <c r="E102" i="6"/>
  <c r="E221" i="6"/>
  <c r="F97" i="6"/>
  <c r="F220" i="6"/>
  <c r="E97" i="6"/>
  <c r="E220" i="6"/>
  <c r="D94" i="6"/>
  <c r="D95" i="6" s="1"/>
  <c r="D219" i="6"/>
  <c r="F94" i="6"/>
  <c r="F219" i="6"/>
  <c r="I214" i="6"/>
  <c r="I216" i="6"/>
  <c r="B46" i="6"/>
  <c r="B219" i="6" s="1"/>
  <c r="B214" i="6"/>
  <c r="B48" i="6"/>
  <c r="B221" i="6" s="1"/>
  <c r="B216" i="6"/>
  <c r="B47" i="6"/>
  <c r="B220" i="6" s="1"/>
  <c r="B215" i="6"/>
  <c r="I215" i="6"/>
  <c r="I189" i="6"/>
  <c r="E190" i="6"/>
  <c r="I181" i="6"/>
  <c r="E182" i="6"/>
  <c r="I177" i="6"/>
  <c r="E178" i="6"/>
  <c r="I173" i="6"/>
  <c r="E174" i="6"/>
  <c r="I169" i="6"/>
  <c r="E170" i="6"/>
  <c r="I78" i="6"/>
  <c r="E165" i="6"/>
  <c r="I75" i="6"/>
  <c r="E156" i="6"/>
  <c r="I77" i="6"/>
  <c r="E162" i="6"/>
  <c r="I61" i="6"/>
  <c r="E138" i="6"/>
  <c r="I57" i="6"/>
  <c r="E124" i="6"/>
  <c r="I62" i="6"/>
  <c r="E141" i="6"/>
  <c r="I64" i="6"/>
  <c r="E147" i="6"/>
  <c r="I58" i="6"/>
  <c r="E127" i="6"/>
  <c r="I65" i="6"/>
  <c r="E150" i="6"/>
  <c r="I59" i="6"/>
  <c r="E130" i="6"/>
  <c r="I63" i="6"/>
  <c r="E144" i="6"/>
  <c r="I60" i="6"/>
  <c r="E134" i="6"/>
  <c r="D111" i="6"/>
  <c r="I111" i="6" s="1"/>
  <c r="I110" i="6"/>
  <c r="I70" i="6"/>
  <c r="I50" i="6"/>
  <c r="I68" i="6"/>
  <c r="I69" i="6"/>
  <c r="I71" i="6"/>
  <c r="I26" i="6"/>
  <c r="I25" i="6" s="1"/>
  <c r="I37" i="6" s="1"/>
  <c r="I297" i="6" s="1"/>
  <c r="I23" i="6"/>
  <c r="I15" i="6"/>
  <c r="I21" i="6"/>
  <c r="I16" i="6"/>
  <c r="I19" i="6"/>
  <c r="I41" i="6"/>
  <c r="I18" i="6"/>
  <c r="I14" i="6"/>
  <c r="I47" i="6"/>
  <c r="I42" i="6"/>
  <c r="I43" i="6"/>
  <c r="I46" i="6"/>
  <c r="F48" i="6"/>
  <c r="F221" i="6" s="1"/>
  <c r="I13" i="6"/>
  <c r="F12" i="20"/>
  <c r="A9" i="20"/>
  <c r="A10" i="20" s="1"/>
  <c r="F11" i="20"/>
  <c r="F13" i="20"/>
  <c r="F9" i="20"/>
  <c r="F8" i="20"/>
  <c r="N143" i="11" l="1"/>
  <c r="N176" i="11"/>
  <c r="L141" i="11"/>
  <c r="M141" i="11"/>
  <c r="N144" i="11"/>
  <c r="L179" i="11"/>
  <c r="M179" i="11"/>
  <c r="N118" i="11"/>
  <c r="I300" i="6"/>
  <c r="I299" i="6"/>
  <c r="I298" i="6"/>
  <c r="I229" i="6"/>
  <c r="I98" i="6"/>
  <c r="I94" i="6"/>
  <c r="I99" i="6"/>
  <c r="I100" i="6"/>
  <c r="I220" i="6"/>
  <c r="I219" i="6"/>
  <c r="I221" i="6"/>
  <c r="I213" i="6"/>
  <c r="E191" i="6"/>
  <c r="I191" i="6" s="1"/>
  <c r="I190" i="6"/>
  <c r="E192" i="6"/>
  <c r="I192" i="6" s="1"/>
  <c r="E184" i="6"/>
  <c r="I184" i="6" s="1"/>
  <c r="E183" i="6"/>
  <c r="I183" i="6" s="1"/>
  <c r="I182" i="6"/>
  <c r="E180" i="6"/>
  <c r="I180" i="6" s="1"/>
  <c r="E179" i="6"/>
  <c r="I179" i="6" s="1"/>
  <c r="I178" i="6"/>
  <c r="E176" i="6"/>
  <c r="I176" i="6" s="1"/>
  <c r="E175" i="6"/>
  <c r="I175" i="6" s="1"/>
  <c r="I174" i="6"/>
  <c r="E171" i="6"/>
  <c r="I171" i="6" s="1"/>
  <c r="I170" i="6"/>
  <c r="E172" i="6"/>
  <c r="I172" i="6" s="1"/>
  <c r="I165" i="6"/>
  <c r="E166" i="6"/>
  <c r="I162" i="6"/>
  <c r="E163" i="6"/>
  <c r="I156" i="6"/>
  <c r="E157" i="6"/>
  <c r="I73" i="6"/>
  <c r="I147" i="6"/>
  <c r="E148" i="6"/>
  <c r="I144" i="6"/>
  <c r="E145" i="6"/>
  <c r="I138" i="6"/>
  <c r="E139" i="6"/>
  <c r="E140" i="6" s="1"/>
  <c r="I134" i="6"/>
  <c r="E135" i="6"/>
  <c r="I130" i="6"/>
  <c r="E131" i="6"/>
  <c r="E132" i="6" s="1"/>
  <c r="I132" i="6" s="1"/>
  <c r="I127" i="6"/>
  <c r="E128" i="6"/>
  <c r="I150" i="6"/>
  <c r="E151" i="6"/>
  <c r="E125" i="6"/>
  <c r="I125" i="6" s="1"/>
  <c r="I124" i="6"/>
  <c r="E142" i="6"/>
  <c r="I141" i="6"/>
  <c r="I56" i="6"/>
  <c r="I108" i="6"/>
  <c r="D104" i="6"/>
  <c r="I104" i="6" s="1"/>
  <c r="I48" i="6"/>
  <c r="I45" i="6" s="1"/>
  <c r="F102" i="6"/>
  <c r="I102" i="6" s="1"/>
  <c r="I95" i="6"/>
  <c r="D96" i="6"/>
  <c r="I96" i="6" s="1"/>
  <c r="I67" i="6"/>
  <c r="I10" i="6"/>
  <c r="I40" i="6"/>
  <c r="F10" i="20"/>
  <c r="A11" i="20"/>
  <c r="A12" i="20" s="1"/>
  <c r="A13" i="20" s="1"/>
  <c r="F7" i="20"/>
  <c r="I35" i="6" l="1"/>
  <c r="N179" i="11"/>
  <c r="N141" i="11"/>
  <c r="L10" i="6"/>
  <c r="I218" i="6"/>
  <c r="E167" i="6"/>
  <c r="I167" i="6" s="1"/>
  <c r="I166" i="6"/>
  <c r="E164" i="6"/>
  <c r="I164" i="6" s="1"/>
  <c r="I163" i="6"/>
  <c r="I157" i="6"/>
  <c r="E158" i="6"/>
  <c r="I158" i="6" s="1"/>
  <c r="E149" i="6"/>
  <c r="I149" i="6" s="1"/>
  <c r="I148" i="6"/>
  <c r="E146" i="6"/>
  <c r="I146" i="6" s="1"/>
  <c r="I145" i="6"/>
  <c r="I140" i="6"/>
  <c r="I139" i="6"/>
  <c r="E137" i="6"/>
  <c r="I137" i="6" s="1"/>
  <c r="E136" i="6"/>
  <c r="I136" i="6" s="1"/>
  <c r="I135" i="6"/>
  <c r="E126" i="6"/>
  <c r="I126" i="6" s="1"/>
  <c r="E133" i="6"/>
  <c r="I133" i="6" s="1"/>
  <c r="I131" i="6"/>
  <c r="E129" i="6"/>
  <c r="I129" i="6" s="1"/>
  <c r="I128" i="6"/>
  <c r="E152" i="6"/>
  <c r="I152" i="6" s="1"/>
  <c r="I151" i="6"/>
  <c r="I142" i="6"/>
  <c r="E143" i="6"/>
  <c r="I143" i="6" s="1"/>
  <c r="D105" i="6"/>
  <c r="I105" i="6" s="1"/>
  <c r="M10" i="6"/>
  <c r="A15" i="20"/>
  <c r="I36" i="6" l="1"/>
  <c r="N10" i="6"/>
  <c r="I123" i="6"/>
  <c r="D106" i="6"/>
  <c r="I106" i="6" s="1"/>
  <c r="I93" i="6" s="1"/>
  <c r="A16" i="20"/>
  <c r="A17" i="20" s="1"/>
  <c r="A18" i="20" l="1"/>
  <c r="A19" i="20" s="1"/>
  <c r="A20" i="20" s="1"/>
  <c r="A21" i="20" s="1"/>
  <c r="A22" i="20" s="1"/>
  <c r="A23" i="20" l="1"/>
  <c r="A24" i="20" l="1"/>
  <c r="A25" i="20" s="1"/>
  <c r="A26" i="20" l="1"/>
  <c r="A27" i="20" s="1"/>
  <c r="A28" i="20" s="1"/>
  <c r="A29" i="20" s="1"/>
  <c r="M7" i="16" l="1"/>
  <c r="A10" i="15" l="1"/>
  <c r="A10" i="16" l="1"/>
  <c r="A14" i="15"/>
  <c r="L14" i="15"/>
  <c r="M14" i="15"/>
  <c r="L15" i="15"/>
  <c r="M15" i="15"/>
  <c r="L16" i="15"/>
  <c r="M16" i="15"/>
  <c r="L17" i="15"/>
  <c r="M17" i="15"/>
  <c r="L18" i="15"/>
  <c r="M18" i="15"/>
  <c r="L19" i="15"/>
  <c r="M19" i="15"/>
  <c r="L20" i="15"/>
  <c r="M20" i="15"/>
  <c r="L21" i="15"/>
  <c r="M21" i="15"/>
  <c r="L22" i="15"/>
  <c r="M22" i="15"/>
  <c r="L24" i="15"/>
  <c r="M24" i="15"/>
  <c r="L25" i="15"/>
  <c r="M25" i="15"/>
  <c r="L29" i="15"/>
  <c r="M29" i="15"/>
  <c r="L33" i="15"/>
  <c r="M33" i="15"/>
  <c r="L34" i="15"/>
  <c r="M34" i="15"/>
  <c r="L35" i="15"/>
  <c r="M35" i="15"/>
  <c r="L39" i="15"/>
  <c r="M39" i="15"/>
  <c r="L40" i="15"/>
  <c r="M40" i="15"/>
  <c r="L44" i="15"/>
  <c r="M44" i="15"/>
  <c r="L49" i="15"/>
  <c r="M49" i="15"/>
  <c r="M7" i="15"/>
  <c r="A11" i="16" l="1"/>
  <c r="A12" i="16" s="1"/>
  <c r="A13" i="16" s="1"/>
  <c r="A16" i="16" s="1"/>
  <c r="A15" i="15"/>
  <c r="A16" i="15" s="1"/>
  <c r="A17" i="15" s="1"/>
  <c r="N49" i="15"/>
  <c r="N44" i="15"/>
  <c r="N40" i="15"/>
  <c r="N22" i="15"/>
  <c r="N18" i="15"/>
  <c r="N24" i="15"/>
  <c r="N14" i="15"/>
  <c r="N35" i="15"/>
  <c r="N19" i="15"/>
  <c r="N16" i="15"/>
  <c r="N21" i="15"/>
  <c r="N25" i="15"/>
  <c r="N39" i="15"/>
  <c r="N33" i="15"/>
  <c r="N34" i="15"/>
  <c r="N20" i="15"/>
  <c r="N17" i="15"/>
  <c r="N15" i="15"/>
  <c r="N29" i="15"/>
  <c r="M75" i="16"/>
  <c r="L75" i="16"/>
  <c r="M72" i="16"/>
  <c r="L72" i="16"/>
  <c r="M68" i="16"/>
  <c r="L68" i="16"/>
  <c r="M65" i="16"/>
  <c r="L65" i="16"/>
  <c r="M60" i="16"/>
  <c r="L60" i="16"/>
  <c r="M59" i="16"/>
  <c r="L59" i="16"/>
  <c r="M54" i="16"/>
  <c r="L54" i="16"/>
  <c r="M53" i="16"/>
  <c r="L53" i="16"/>
  <c r="M52" i="16"/>
  <c r="L52" i="16"/>
  <c r="M49" i="16"/>
  <c r="L49" i="16"/>
  <c r="M46" i="16"/>
  <c r="L46" i="16"/>
  <c r="M10" i="16"/>
  <c r="L10" i="16"/>
  <c r="M10" i="15"/>
  <c r="M57" i="15" s="1"/>
  <c r="L10" i="15"/>
  <c r="L57" i="15" s="1"/>
  <c r="A19" i="16" l="1"/>
  <c r="A20" i="16" s="1"/>
  <c r="N53" i="16"/>
  <c r="N68" i="16"/>
  <c r="M116" i="16"/>
  <c r="N46" i="16"/>
  <c r="N59" i="16"/>
  <c r="N75" i="16"/>
  <c r="L116" i="16"/>
  <c r="N49" i="16"/>
  <c r="N65" i="16"/>
  <c r="N54" i="16"/>
  <c r="N72" i="16"/>
  <c r="N60" i="16"/>
  <c r="N52" i="16"/>
  <c r="N10" i="16"/>
  <c r="A18" i="15"/>
  <c r="A19" i="15" s="1"/>
  <c r="N10" i="15"/>
  <c r="N57" i="15" s="1"/>
  <c r="F26" i="20" s="1"/>
  <c r="A23" i="16" l="1"/>
  <c r="N116" i="16"/>
  <c r="F27" i="20" s="1"/>
  <c r="A20" i="15"/>
  <c r="M57" i="14"/>
  <c r="L57" i="14"/>
  <c r="M56" i="14"/>
  <c r="L56" i="14"/>
  <c r="M55" i="14"/>
  <c r="L55" i="14"/>
  <c r="M52" i="14"/>
  <c r="L52" i="14"/>
  <c r="M50" i="14"/>
  <c r="L50" i="14"/>
  <c r="M47" i="14"/>
  <c r="L47" i="14"/>
  <c r="M42" i="14"/>
  <c r="L42" i="14"/>
  <c r="M37" i="14"/>
  <c r="L37" i="14"/>
  <c r="M36" i="14"/>
  <c r="L36" i="14"/>
  <c r="M35" i="14"/>
  <c r="L35" i="14"/>
  <c r="M30" i="14"/>
  <c r="M29" i="14" s="1"/>
  <c r="L30" i="14"/>
  <c r="M27" i="14"/>
  <c r="L27" i="14"/>
  <c r="M26" i="14"/>
  <c r="L26" i="14"/>
  <c r="M25" i="14"/>
  <c r="M24" i="14" s="1"/>
  <c r="L25" i="14"/>
  <c r="M22" i="14"/>
  <c r="L22" i="14"/>
  <c r="M21" i="14"/>
  <c r="L21" i="14"/>
  <c r="M20" i="14"/>
  <c r="L20" i="14"/>
  <c r="M19" i="14"/>
  <c r="L19" i="14"/>
  <c r="M13" i="14"/>
  <c r="L13" i="14"/>
  <c r="M12" i="14"/>
  <c r="L12" i="14"/>
  <c r="M11" i="14"/>
  <c r="L11" i="14"/>
  <c r="M10" i="14"/>
  <c r="L10" i="14"/>
  <c r="A10" i="14"/>
  <c r="M7" i="14"/>
  <c r="A3" i="14"/>
  <c r="A3" i="15" s="1"/>
  <c r="A3" i="16" s="1"/>
  <c r="A2" i="14"/>
  <c r="A2" i="15" s="1"/>
  <c r="A2" i="16" s="1"/>
  <c r="A1" i="14"/>
  <c r="A1" i="15" s="1"/>
  <c r="A1" i="16" s="1"/>
  <c r="L29" i="14" l="1"/>
  <c r="M49" i="14"/>
  <c r="L24" i="14"/>
  <c r="L9" i="14"/>
  <c r="L18" i="14"/>
  <c r="L54" i="14"/>
  <c r="M9" i="14"/>
  <c r="M18" i="14"/>
  <c r="M54" i="14"/>
  <c r="L49" i="14"/>
  <c r="N11" i="14"/>
  <c r="N22" i="14"/>
  <c r="N36" i="14"/>
  <c r="A26" i="16"/>
  <c r="A21" i="15"/>
  <c r="A22" i="15" s="1"/>
  <c r="A25" i="15" s="1"/>
  <c r="A29" i="15" s="1"/>
  <c r="N57" i="14"/>
  <c r="N50" i="14"/>
  <c r="N25" i="14"/>
  <c r="N13" i="14"/>
  <c r="N26" i="14"/>
  <c r="N20" i="14"/>
  <c r="N56" i="14"/>
  <c r="N42" i="14"/>
  <c r="N55" i="14"/>
  <c r="N21" i="14"/>
  <c r="N30" i="14"/>
  <c r="N35" i="14"/>
  <c r="N19" i="14"/>
  <c r="N27" i="14"/>
  <c r="N37" i="14"/>
  <c r="N12" i="14"/>
  <c r="N47" i="14"/>
  <c r="N52" i="14"/>
  <c r="N10" i="14"/>
  <c r="A11" i="14"/>
  <c r="L89" i="12"/>
  <c r="M89" i="12"/>
  <c r="M103" i="12"/>
  <c r="L103" i="12"/>
  <c r="M102" i="12"/>
  <c r="L102" i="12"/>
  <c r="M101" i="12"/>
  <c r="L101" i="12"/>
  <c r="M100" i="12"/>
  <c r="L100" i="12"/>
  <c r="L94" i="12"/>
  <c r="M94" i="12"/>
  <c r="M93" i="12"/>
  <c r="L93" i="12"/>
  <c r="M92" i="12"/>
  <c r="L92" i="12"/>
  <c r="M83" i="12"/>
  <c r="L83" i="12"/>
  <c r="M79" i="12"/>
  <c r="L79" i="12"/>
  <c r="M76" i="12"/>
  <c r="L76" i="12"/>
  <c r="M73" i="12"/>
  <c r="L73" i="12"/>
  <c r="M70" i="12"/>
  <c r="L70" i="12"/>
  <c r="M57" i="12"/>
  <c r="L57" i="12"/>
  <c r="M49" i="12"/>
  <c r="L49" i="12"/>
  <c r="M46" i="12"/>
  <c r="L46" i="12"/>
  <c r="M39" i="12"/>
  <c r="L39" i="12"/>
  <c r="M31" i="12"/>
  <c r="L31" i="12"/>
  <c r="M28" i="12"/>
  <c r="L28" i="12"/>
  <c r="M24" i="12"/>
  <c r="L24" i="12"/>
  <c r="M21" i="12"/>
  <c r="L21" i="12"/>
  <c r="M18" i="12"/>
  <c r="L18" i="12"/>
  <c r="M15" i="12"/>
  <c r="L15" i="12"/>
  <c r="M14" i="12"/>
  <c r="L14" i="12"/>
  <c r="M13" i="12"/>
  <c r="L13" i="12"/>
  <c r="M10" i="12"/>
  <c r="L10" i="12"/>
  <c r="A10" i="12"/>
  <c r="M7" i="12"/>
  <c r="A3" i="12"/>
  <c r="A2" i="12"/>
  <c r="A1" i="12"/>
  <c r="M63" i="14" l="1"/>
  <c r="N18" i="14"/>
  <c r="N29" i="14"/>
  <c r="N54" i="14"/>
  <c r="N24" i="14"/>
  <c r="N49" i="14"/>
  <c r="N9" i="14"/>
  <c r="N100" i="12"/>
  <c r="N89" i="12"/>
  <c r="N94" i="12"/>
  <c r="N102" i="12"/>
  <c r="L69" i="12"/>
  <c r="M69" i="12"/>
  <c r="N103" i="12"/>
  <c r="M99" i="12"/>
  <c r="L99" i="12"/>
  <c r="A29" i="16"/>
  <c r="A30" i="16" s="1"/>
  <c r="A33" i="15"/>
  <c r="A34" i="15" s="1"/>
  <c r="A35" i="15" s="1"/>
  <c r="A39" i="15" s="1"/>
  <c r="A40" i="15" s="1"/>
  <c r="L63" i="14"/>
  <c r="A12" i="14"/>
  <c r="N101" i="12"/>
  <c r="N76" i="12"/>
  <c r="N79" i="12"/>
  <c r="N10" i="12"/>
  <c r="N24" i="12"/>
  <c r="N57" i="12"/>
  <c r="N28" i="12"/>
  <c r="N70" i="12"/>
  <c r="N93" i="12"/>
  <c r="N49" i="12"/>
  <c r="N83" i="12"/>
  <c r="L17" i="12"/>
  <c r="M9" i="12"/>
  <c r="N13" i="12"/>
  <c r="L91" i="12"/>
  <c r="L38" i="12"/>
  <c r="M38" i="12"/>
  <c r="N14" i="12"/>
  <c r="N73" i="12"/>
  <c r="M91" i="12"/>
  <c r="M17" i="12"/>
  <c r="N39" i="12"/>
  <c r="N18" i="12"/>
  <c r="N92" i="12"/>
  <c r="N15" i="12"/>
  <c r="N31" i="12"/>
  <c r="N21" i="12"/>
  <c r="N46" i="12"/>
  <c r="L9" i="12"/>
  <c r="A13" i="12"/>
  <c r="N105" i="11"/>
  <c r="M105" i="11"/>
  <c r="L105" i="11"/>
  <c r="M102" i="11"/>
  <c r="L102" i="11"/>
  <c r="M101" i="11"/>
  <c r="L101" i="11"/>
  <c r="M96" i="11"/>
  <c r="L96" i="11"/>
  <c r="M92" i="11"/>
  <c r="L92" i="11"/>
  <c r="M89" i="11"/>
  <c r="L89" i="11"/>
  <c r="M86" i="11"/>
  <c r="L86" i="11"/>
  <c r="M83" i="11"/>
  <c r="L83" i="11"/>
  <c r="M80" i="11"/>
  <c r="L80" i="11"/>
  <c r="M76" i="11"/>
  <c r="L76" i="11"/>
  <c r="M71" i="11"/>
  <c r="L71" i="11"/>
  <c r="M68" i="11"/>
  <c r="L68" i="11"/>
  <c r="M64" i="11"/>
  <c r="L64" i="11"/>
  <c r="M54" i="11"/>
  <c r="L54" i="11"/>
  <c r="M50" i="11"/>
  <c r="L50" i="11"/>
  <c r="M45" i="11"/>
  <c r="L45" i="11"/>
  <c r="M40" i="11"/>
  <c r="L40" i="11"/>
  <c r="M35" i="11"/>
  <c r="L35" i="11"/>
  <c r="M32" i="11"/>
  <c r="L32" i="11"/>
  <c r="M29" i="11"/>
  <c r="L29" i="11"/>
  <c r="M25" i="11"/>
  <c r="L25" i="11"/>
  <c r="M21" i="11"/>
  <c r="L21" i="11"/>
  <c r="M18" i="11"/>
  <c r="L18" i="11"/>
  <c r="M17" i="11"/>
  <c r="L17" i="11"/>
  <c r="M14" i="11"/>
  <c r="L14" i="11"/>
  <c r="M10" i="11"/>
  <c r="L10" i="11"/>
  <c r="A10" i="11"/>
  <c r="M7" i="11"/>
  <c r="A3" i="11"/>
  <c r="A2" i="11"/>
  <c r="A1" i="11"/>
  <c r="H81" i="10"/>
  <c r="G81" i="10"/>
  <c r="I81" i="10" s="1"/>
  <c r="H80" i="10"/>
  <c r="G80" i="10"/>
  <c r="I80" i="10" s="1"/>
  <c r="H77" i="10"/>
  <c r="G77" i="10"/>
  <c r="H76" i="10"/>
  <c r="I76" i="10" s="1"/>
  <c r="G76" i="10"/>
  <c r="H75" i="10"/>
  <c r="G75" i="10"/>
  <c r="I75" i="10" s="1"/>
  <c r="H74" i="10"/>
  <c r="I74" i="10" s="1"/>
  <c r="G74" i="10"/>
  <c r="H73" i="10"/>
  <c r="I73" i="10" s="1"/>
  <c r="G73" i="10"/>
  <c r="H72" i="10"/>
  <c r="G72" i="10"/>
  <c r="H69" i="10"/>
  <c r="H66" i="10" s="1"/>
  <c r="G69" i="10"/>
  <c r="H68" i="10"/>
  <c r="G68" i="10"/>
  <c r="H67" i="10"/>
  <c r="G67" i="10"/>
  <c r="I67" i="10" s="1"/>
  <c r="H64" i="10"/>
  <c r="G64" i="10"/>
  <c r="H62" i="10"/>
  <c r="G62" i="10"/>
  <c r="G58" i="10"/>
  <c r="H58" i="10"/>
  <c r="G59" i="10"/>
  <c r="H59" i="10"/>
  <c r="H63" i="10"/>
  <c r="G63" i="10"/>
  <c r="H57" i="10"/>
  <c r="G57" i="10"/>
  <c r="H54" i="10"/>
  <c r="G54" i="10"/>
  <c r="H53" i="10"/>
  <c r="G53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5" i="10"/>
  <c r="G15" i="10"/>
  <c r="H14" i="10"/>
  <c r="G14" i="10"/>
  <c r="H13" i="10"/>
  <c r="G13" i="10"/>
  <c r="H12" i="10"/>
  <c r="G12" i="10"/>
  <c r="H11" i="10"/>
  <c r="G11" i="10"/>
  <c r="A11" i="10"/>
  <c r="H7" i="10"/>
  <c r="A3" i="10"/>
  <c r="A2" i="10"/>
  <c r="A1" i="10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17" i="9"/>
  <c r="L117" i="9"/>
  <c r="M115" i="9"/>
  <c r="L115" i="9"/>
  <c r="M112" i="9"/>
  <c r="M111" i="9" s="1"/>
  <c r="L112" i="9"/>
  <c r="L111" i="9" s="1"/>
  <c r="M109" i="9"/>
  <c r="L109" i="9"/>
  <c r="M108" i="9"/>
  <c r="M107" i="9" s="1"/>
  <c r="L108" i="9"/>
  <c r="M102" i="9"/>
  <c r="L102" i="9"/>
  <c r="M97" i="9"/>
  <c r="L97" i="9"/>
  <c r="M92" i="9"/>
  <c r="L92" i="9"/>
  <c r="M85" i="9"/>
  <c r="L85" i="9"/>
  <c r="M82" i="9"/>
  <c r="L82" i="9"/>
  <c r="M77" i="9"/>
  <c r="L77" i="9"/>
  <c r="M74" i="9"/>
  <c r="L74" i="9"/>
  <c r="M71" i="9"/>
  <c r="L71" i="9"/>
  <c r="M68" i="9"/>
  <c r="L68" i="9"/>
  <c r="M65" i="9"/>
  <c r="L65" i="9"/>
  <c r="M59" i="9"/>
  <c r="L59" i="9"/>
  <c r="M58" i="9"/>
  <c r="L58" i="9"/>
  <c r="M49" i="9"/>
  <c r="L49" i="9"/>
  <c r="M45" i="9"/>
  <c r="L45" i="9"/>
  <c r="M41" i="9"/>
  <c r="L41" i="9"/>
  <c r="M38" i="9"/>
  <c r="L38" i="9"/>
  <c r="M34" i="9"/>
  <c r="L34" i="9"/>
  <c r="M31" i="9"/>
  <c r="L31" i="9"/>
  <c r="M28" i="9"/>
  <c r="L28" i="9"/>
  <c r="M25" i="9"/>
  <c r="L25" i="9"/>
  <c r="M22" i="9"/>
  <c r="L2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M10" i="9"/>
  <c r="L10" i="9"/>
  <c r="C58" i="9"/>
  <c r="C49" i="9"/>
  <c r="C59" i="9" s="1"/>
  <c r="N63" i="14" l="1"/>
  <c r="F25" i="20" s="1"/>
  <c r="M40" i="9"/>
  <c r="M21" i="9"/>
  <c r="M9" i="9"/>
  <c r="L64" i="9"/>
  <c r="L84" i="9"/>
  <c r="L9" i="9"/>
  <c r="M64" i="9"/>
  <c r="M84" i="9"/>
  <c r="L21" i="9"/>
  <c r="L40" i="9"/>
  <c r="L107" i="9"/>
  <c r="A31" i="16"/>
  <c r="A34" i="16" s="1"/>
  <c r="A35" i="16" s="1"/>
  <c r="L59" i="11"/>
  <c r="M59" i="11"/>
  <c r="A14" i="11"/>
  <c r="A17" i="11" s="1"/>
  <c r="N31" i="9"/>
  <c r="N58" i="9"/>
  <c r="N77" i="9"/>
  <c r="N92" i="9"/>
  <c r="N108" i="9"/>
  <c r="N115" i="9"/>
  <c r="N126" i="9"/>
  <c r="N132" i="9"/>
  <c r="N135" i="9"/>
  <c r="N41" i="9"/>
  <c r="N17" i="9"/>
  <c r="N14" i="9"/>
  <c r="N34" i="9"/>
  <c r="N124" i="9"/>
  <c r="N38" i="9"/>
  <c r="N74" i="9"/>
  <c r="N85" i="9"/>
  <c r="N102" i="9"/>
  <c r="N112" i="9"/>
  <c r="N111" i="9" s="1"/>
  <c r="N122" i="9"/>
  <c r="N128" i="9"/>
  <c r="N131" i="9"/>
  <c r="N134" i="9"/>
  <c r="N15" i="9"/>
  <c r="N18" i="9"/>
  <c r="N22" i="9"/>
  <c r="N28" i="9"/>
  <c r="N82" i="9"/>
  <c r="N25" i="9"/>
  <c r="N68" i="9"/>
  <c r="N45" i="9"/>
  <c r="N59" i="9"/>
  <c r="N71" i="9"/>
  <c r="N97" i="9"/>
  <c r="N117" i="9"/>
  <c r="N19" i="9"/>
  <c r="N16" i="9"/>
  <c r="N13" i="9"/>
  <c r="N130" i="9"/>
  <c r="N65" i="9"/>
  <c r="N99" i="12"/>
  <c r="I59" i="10"/>
  <c r="I69" i="10"/>
  <c r="H71" i="10"/>
  <c r="G71" i="10"/>
  <c r="I58" i="10"/>
  <c r="G66" i="10"/>
  <c r="I62" i="10"/>
  <c r="I68" i="10"/>
  <c r="N49" i="9"/>
  <c r="N127" i="9"/>
  <c r="N10" i="9"/>
  <c r="N125" i="9"/>
  <c r="N133" i="9"/>
  <c r="I77" i="10"/>
  <c r="I72" i="10"/>
  <c r="N109" i="9"/>
  <c r="N123" i="9"/>
  <c r="I64" i="10"/>
  <c r="N129" i="9"/>
  <c r="I66" i="10"/>
  <c r="A44" i="15"/>
  <c r="A49" i="15" s="1"/>
  <c r="A50" i="15" s="1"/>
  <c r="A51" i="15" s="1"/>
  <c r="A13" i="14"/>
  <c r="N69" i="12"/>
  <c r="N38" i="12"/>
  <c r="A14" i="12"/>
  <c r="A15" i="12" s="1"/>
  <c r="N91" i="12"/>
  <c r="N9" i="12"/>
  <c r="M109" i="12"/>
  <c r="N17" i="12"/>
  <c r="L109" i="12"/>
  <c r="N10" i="11"/>
  <c r="L100" i="11"/>
  <c r="N96" i="11"/>
  <c r="N29" i="11"/>
  <c r="N45" i="11"/>
  <c r="M39" i="11"/>
  <c r="N64" i="11"/>
  <c r="N101" i="11"/>
  <c r="M82" i="11"/>
  <c r="N32" i="11"/>
  <c r="N80" i="11"/>
  <c r="L39" i="11"/>
  <c r="N89" i="11"/>
  <c r="L9" i="11"/>
  <c r="M9" i="11"/>
  <c r="N54" i="11"/>
  <c r="N68" i="11"/>
  <c r="N83" i="11"/>
  <c r="M91" i="11"/>
  <c r="N18" i="11"/>
  <c r="N102" i="11"/>
  <c r="N17" i="11"/>
  <c r="N92" i="11"/>
  <c r="N35" i="11"/>
  <c r="N50" i="11"/>
  <c r="M20" i="11"/>
  <c r="L75" i="11"/>
  <c r="L85" i="11"/>
  <c r="N21" i="11"/>
  <c r="N76" i="11"/>
  <c r="M85" i="11"/>
  <c r="L91" i="11"/>
  <c r="L20" i="11"/>
  <c r="N71" i="11"/>
  <c r="L82" i="11"/>
  <c r="M100" i="11"/>
  <c r="N40" i="11"/>
  <c r="N25" i="11"/>
  <c r="N14" i="11"/>
  <c r="N86" i="11"/>
  <c r="M75" i="11"/>
  <c r="I49" i="10"/>
  <c r="I22" i="10"/>
  <c r="I30" i="10"/>
  <c r="I37" i="10"/>
  <c r="I32" i="10"/>
  <c r="I15" i="10"/>
  <c r="I23" i="10"/>
  <c r="I31" i="10"/>
  <c r="I48" i="10"/>
  <c r="I39" i="10"/>
  <c r="I20" i="10"/>
  <c r="I13" i="10"/>
  <c r="I44" i="10"/>
  <c r="I18" i="10"/>
  <c r="G26" i="10"/>
  <c r="I21" i="10"/>
  <c r="I28" i="10"/>
  <c r="I40" i="10"/>
  <c r="I50" i="10"/>
  <c r="I14" i="10"/>
  <c r="I53" i="10"/>
  <c r="H79" i="10"/>
  <c r="H43" i="10"/>
  <c r="H56" i="10"/>
  <c r="I46" i="10"/>
  <c r="H26" i="10"/>
  <c r="I57" i="10"/>
  <c r="H10" i="10"/>
  <c r="G34" i="10"/>
  <c r="H61" i="10"/>
  <c r="H17" i="10"/>
  <c r="I29" i="10"/>
  <c r="G56" i="10"/>
  <c r="I35" i="10"/>
  <c r="G61" i="10"/>
  <c r="G17" i="10"/>
  <c r="I54" i="10"/>
  <c r="I12" i="10"/>
  <c r="H34" i="10"/>
  <c r="I47" i="10"/>
  <c r="I19" i="10"/>
  <c r="I36" i="10"/>
  <c r="I41" i="10"/>
  <c r="I63" i="10"/>
  <c r="G10" i="10"/>
  <c r="I24" i="10"/>
  <c r="G79" i="10"/>
  <c r="I38" i="10"/>
  <c r="I45" i="10"/>
  <c r="G52" i="10"/>
  <c r="A12" i="10"/>
  <c r="G43" i="10"/>
  <c r="I27" i="10"/>
  <c r="I11" i="10"/>
  <c r="H52" i="10"/>
  <c r="A10" i="9"/>
  <c r="I71" i="10" l="1"/>
  <c r="N84" i="9"/>
  <c r="L142" i="9"/>
  <c r="M142" i="9"/>
  <c r="N107" i="9"/>
  <c r="N21" i="9"/>
  <c r="N9" i="9"/>
  <c r="N64" i="9"/>
  <c r="N40" i="9"/>
  <c r="N59" i="11"/>
  <c r="A38" i="16"/>
  <c r="A14" i="14"/>
  <c r="A15" i="14" s="1"/>
  <c r="A16" i="14" s="1"/>
  <c r="N109" i="12"/>
  <c r="F23" i="20" s="1"/>
  <c r="A18" i="12"/>
  <c r="A18" i="11"/>
  <c r="N100" i="11"/>
  <c r="N82" i="11"/>
  <c r="N85" i="11"/>
  <c r="L262" i="11"/>
  <c r="N75" i="11"/>
  <c r="N9" i="11"/>
  <c r="N39" i="11"/>
  <c r="N20" i="11"/>
  <c r="N91" i="11"/>
  <c r="M262" i="11"/>
  <c r="I61" i="10"/>
  <c r="I43" i="10"/>
  <c r="I17" i="10"/>
  <c r="I52" i="10"/>
  <c r="I56" i="10"/>
  <c r="I34" i="10"/>
  <c r="I26" i="10"/>
  <c r="G87" i="10"/>
  <c r="H87" i="10"/>
  <c r="I10" i="10"/>
  <c r="I87" i="10" s="1"/>
  <c r="I79" i="10"/>
  <c r="A13" i="9"/>
  <c r="H7" i="7"/>
  <c r="M7" i="6"/>
  <c r="N142" i="9" l="1"/>
  <c r="F20" i="20" s="1"/>
  <c r="A41" i="16"/>
  <c r="A19" i="14"/>
  <c r="A20" i="14" s="1"/>
  <c r="A21" i="14" s="1"/>
  <c r="A22" i="14" s="1"/>
  <c r="A25" i="14" s="1"/>
  <c r="A21" i="12"/>
  <c r="A24" i="12" s="1"/>
  <c r="N262" i="11"/>
  <c r="F22" i="20" s="1"/>
  <c r="A21" i="11"/>
  <c r="A14" i="9"/>
  <c r="A46" i="16" l="1"/>
  <c r="A49" i="16" s="1"/>
  <c r="A52" i="16" s="1"/>
  <c r="A28" i="12"/>
  <c r="A31" i="12" s="1"/>
  <c r="A25" i="11"/>
  <c r="A13" i="10"/>
  <c r="A15" i="9"/>
  <c r="A16" i="9" s="1"/>
  <c r="C68" i="9"/>
  <c r="C71" i="9" s="1"/>
  <c r="C74" i="9" s="1"/>
  <c r="C77" i="9" s="1"/>
  <c r="C82" i="9" s="1"/>
  <c r="C14" i="9"/>
  <c r="C15" i="9" s="1"/>
  <c r="A39" i="12" l="1"/>
  <c r="A46" i="12" s="1"/>
  <c r="A53" i="16"/>
  <c r="A54" i="16" s="1"/>
  <c r="A59" i="16" s="1"/>
  <c r="A60" i="16" s="1"/>
  <c r="A65" i="16" s="1"/>
  <c r="A68" i="16" s="1"/>
  <c r="A72" i="16" s="1"/>
  <c r="A75" i="16" s="1"/>
  <c r="A78" i="16" s="1"/>
  <c r="A84" i="16" s="1"/>
  <c r="A90" i="16" s="1"/>
  <c r="A91" i="16" s="1"/>
  <c r="A92" i="16" s="1"/>
  <c r="A98" i="16" s="1"/>
  <c r="A99" i="16" s="1"/>
  <c r="A105" i="16" s="1"/>
  <c r="A26" i="14"/>
  <c r="A27" i="14" s="1"/>
  <c r="A30" i="14" s="1"/>
  <c r="A35" i="14" s="1"/>
  <c r="A29" i="11"/>
  <c r="A32" i="11" s="1"/>
  <c r="A35" i="11" s="1"/>
  <c r="A14" i="10"/>
  <c r="A17" i="9"/>
  <c r="A49" i="12" l="1"/>
  <c r="A57" i="12" s="1"/>
  <c r="A36" i="14"/>
  <c r="A37" i="14" s="1"/>
  <c r="A42" i="14" s="1"/>
  <c r="A47" i="14" s="1"/>
  <c r="A50" i="14" s="1"/>
  <c r="A51" i="14" s="1"/>
  <c r="A52" i="14" s="1"/>
  <c r="A55" i="14" s="1"/>
  <c r="A56" i="14" s="1"/>
  <c r="A57" i="14" s="1"/>
  <c r="A40" i="11"/>
  <c r="A15" i="10"/>
  <c r="A18" i="9"/>
  <c r="A70" i="12" l="1"/>
  <c r="A73" i="12" s="1"/>
  <c r="A45" i="11"/>
  <c r="A18" i="10"/>
  <c r="A19" i="9"/>
  <c r="A76" i="12" l="1"/>
  <c r="A79" i="12" s="1"/>
  <c r="A83" i="12" s="1"/>
  <c r="A50" i="11"/>
  <c r="A19" i="10"/>
  <c r="A20" i="10" s="1"/>
  <c r="A21" i="10" s="1"/>
  <c r="A22" i="10" s="1"/>
  <c r="A23" i="10" s="1"/>
  <c r="A24" i="10" s="1"/>
  <c r="A27" i="10" s="1"/>
  <c r="A28" i="10" s="1"/>
  <c r="A29" i="10" s="1"/>
  <c r="A30" i="10" s="1"/>
  <c r="A31" i="10" s="1"/>
  <c r="A32" i="10" s="1"/>
  <c r="A35" i="10" s="1"/>
  <c r="A36" i="10" s="1"/>
  <c r="A37" i="10" s="1"/>
  <c r="A38" i="10" s="1"/>
  <c r="A39" i="10" s="1"/>
  <c r="A22" i="9"/>
  <c r="A25" i="9" s="1"/>
  <c r="I89" i="7"/>
  <c r="H89" i="7"/>
  <c r="G89" i="7"/>
  <c r="A28" i="9" l="1"/>
  <c r="A31" i="9" s="1"/>
  <c r="A89" i="12"/>
  <c r="A54" i="11"/>
  <c r="A60" i="11" s="1"/>
  <c r="A40" i="10"/>
  <c r="H123" i="7"/>
  <c r="G123" i="7"/>
  <c r="H122" i="7"/>
  <c r="G122" i="7"/>
  <c r="H121" i="7"/>
  <c r="G121" i="7"/>
  <c r="H120" i="7"/>
  <c r="G120" i="7"/>
  <c r="H78" i="7"/>
  <c r="G78" i="7"/>
  <c r="H77" i="7"/>
  <c r="G77" i="7"/>
  <c r="H74" i="7"/>
  <c r="G74" i="7"/>
  <c r="H73" i="7"/>
  <c r="G73" i="7"/>
  <c r="H72" i="7"/>
  <c r="G72" i="7"/>
  <c r="H69" i="7"/>
  <c r="G69" i="7"/>
  <c r="H68" i="7"/>
  <c r="G68" i="7"/>
  <c r="H64" i="7"/>
  <c r="G64" i="7"/>
  <c r="H63" i="7"/>
  <c r="G63" i="7"/>
  <c r="H62" i="7"/>
  <c r="G62" i="7"/>
  <c r="H61" i="7"/>
  <c r="G61" i="7"/>
  <c r="H60" i="7"/>
  <c r="G60" i="7"/>
  <c r="H58" i="7"/>
  <c r="G58" i="7"/>
  <c r="H57" i="7"/>
  <c r="H56" i="7" s="1"/>
  <c r="G57" i="7"/>
  <c r="H53" i="7"/>
  <c r="G53" i="7"/>
  <c r="H52" i="7"/>
  <c r="G52" i="7"/>
  <c r="H49" i="7"/>
  <c r="G49" i="7"/>
  <c r="H48" i="7"/>
  <c r="G48" i="7"/>
  <c r="H47" i="7"/>
  <c r="G47" i="7"/>
  <c r="H46" i="7"/>
  <c r="G46" i="7"/>
  <c r="H45" i="7"/>
  <c r="G45" i="7"/>
  <c r="H34" i="7"/>
  <c r="G34" i="7"/>
  <c r="H33" i="7"/>
  <c r="G33" i="7"/>
  <c r="H25" i="7"/>
  <c r="G25" i="7"/>
  <c r="H24" i="7"/>
  <c r="G24" i="7"/>
  <c r="H23" i="7"/>
  <c r="G23" i="7"/>
  <c r="H22" i="7"/>
  <c r="G22" i="7"/>
  <c r="H21" i="7"/>
  <c r="G21" i="7"/>
  <c r="H20" i="7"/>
  <c r="G20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A10" i="7"/>
  <c r="A3" i="7"/>
  <c r="A3" i="9" s="1"/>
  <c r="A2" i="7"/>
  <c r="A2" i="9" s="1"/>
  <c r="A1" i="7"/>
  <c r="A1" i="9" s="1"/>
  <c r="L298" i="6"/>
  <c r="M298" i="6"/>
  <c r="L299" i="6"/>
  <c r="M299" i="6"/>
  <c r="L300" i="6"/>
  <c r="M300" i="6"/>
  <c r="L301" i="6"/>
  <c r="M301" i="6"/>
  <c r="L302" i="6"/>
  <c r="M302" i="6"/>
  <c r="L303" i="6"/>
  <c r="M303" i="6"/>
  <c r="L108" i="6"/>
  <c r="M108" i="6"/>
  <c r="L123" i="6"/>
  <c r="M123" i="6"/>
  <c r="L205" i="6"/>
  <c r="M205" i="6"/>
  <c r="L208" i="6"/>
  <c r="M208" i="6"/>
  <c r="L45" i="6"/>
  <c r="M45" i="6"/>
  <c r="L50" i="6"/>
  <c r="M50" i="6"/>
  <c r="L56" i="6"/>
  <c r="M56" i="6"/>
  <c r="L73" i="6"/>
  <c r="M73" i="6"/>
  <c r="L89" i="6"/>
  <c r="M89" i="6"/>
  <c r="L90" i="6"/>
  <c r="M90" i="6"/>
  <c r="L33" i="6"/>
  <c r="M33" i="6"/>
  <c r="L34" i="6"/>
  <c r="M34" i="6"/>
  <c r="L35" i="6"/>
  <c r="M35" i="6"/>
  <c r="L36" i="6"/>
  <c r="M36" i="6"/>
  <c r="L37" i="6"/>
  <c r="M37" i="6"/>
  <c r="G56" i="7" l="1"/>
  <c r="H19" i="7"/>
  <c r="G19" i="7"/>
  <c r="G44" i="7"/>
  <c r="H44" i="7"/>
  <c r="G32" i="7"/>
  <c r="H32" i="7"/>
  <c r="N298" i="6"/>
  <c r="N300" i="6"/>
  <c r="N50" i="6"/>
  <c r="N302" i="6"/>
  <c r="N208" i="6"/>
  <c r="N301" i="6"/>
  <c r="N35" i="6"/>
  <c r="N45" i="6"/>
  <c r="N90" i="6"/>
  <c r="N56" i="6"/>
  <c r="N108" i="6"/>
  <c r="N299" i="6"/>
  <c r="N36" i="6"/>
  <c r="N205" i="6"/>
  <c r="N73" i="6"/>
  <c r="N89" i="6"/>
  <c r="N123" i="6"/>
  <c r="N33" i="6"/>
  <c r="N34" i="6"/>
  <c r="N303" i="6"/>
  <c r="N37" i="6"/>
  <c r="A92" i="12"/>
  <c r="A93" i="12" s="1"/>
  <c r="I10" i="7"/>
  <c r="I24" i="7"/>
  <c r="I46" i="7"/>
  <c r="I64" i="7"/>
  <c r="A41" i="10"/>
  <c r="A44" i="10" s="1"/>
  <c r="A45" i="10" s="1"/>
  <c r="A46" i="10" s="1"/>
  <c r="A47" i="10" s="1"/>
  <c r="A48" i="10" s="1"/>
  <c r="A49" i="10" s="1"/>
  <c r="A50" i="10" s="1"/>
  <c r="A53" i="10" s="1"/>
  <c r="A54" i="10" s="1"/>
  <c r="A57" i="10" s="1"/>
  <c r="A34" i="9"/>
  <c r="I122" i="7"/>
  <c r="I58" i="7"/>
  <c r="I68" i="7"/>
  <c r="I13" i="7"/>
  <c r="I21" i="7"/>
  <c r="I20" i="7"/>
  <c r="I121" i="7"/>
  <c r="I23" i="7"/>
  <c r="I53" i="7"/>
  <c r="I63" i="7"/>
  <c r="I72" i="7"/>
  <c r="I14" i="7"/>
  <c r="I22" i="7"/>
  <c r="I73" i="7"/>
  <c r="I78" i="7"/>
  <c r="I15" i="7"/>
  <c r="H9" i="7"/>
  <c r="I11" i="7"/>
  <c r="I25" i="7"/>
  <c r="I74" i="7"/>
  <c r="I48" i="7"/>
  <c r="I60" i="7"/>
  <c r="I69" i="7"/>
  <c r="I49" i="7"/>
  <c r="I33" i="7"/>
  <c r="H118" i="7"/>
  <c r="H114" i="7" s="1"/>
  <c r="H96" i="7" s="1"/>
  <c r="I16" i="7"/>
  <c r="I34" i="7"/>
  <c r="I61" i="7"/>
  <c r="H67" i="7"/>
  <c r="I123" i="7"/>
  <c r="G118" i="7"/>
  <c r="G114" i="7" s="1"/>
  <c r="G96" i="7" s="1"/>
  <c r="I12" i="7"/>
  <c r="I17" i="7"/>
  <c r="I45" i="7"/>
  <c r="I52" i="7"/>
  <c r="I62" i="7"/>
  <c r="G76" i="7"/>
  <c r="G9" i="7"/>
  <c r="H76" i="7"/>
  <c r="I120" i="7"/>
  <c r="G67" i="7"/>
  <c r="I77" i="7"/>
  <c r="I47" i="7"/>
  <c r="G71" i="7"/>
  <c r="H71" i="7"/>
  <c r="A11" i="7"/>
  <c r="I57" i="7"/>
  <c r="L275" i="6"/>
  <c r="M275" i="6"/>
  <c r="L280" i="6"/>
  <c r="M280" i="6"/>
  <c r="L281" i="6"/>
  <c r="M281" i="6"/>
  <c r="L282" i="6"/>
  <c r="M282" i="6"/>
  <c r="L283" i="6"/>
  <c r="M283" i="6"/>
  <c r="L284" i="6"/>
  <c r="M284" i="6"/>
  <c r="M346" i="6"/>
  <c r="L346" i="6"/>
  <c r="M345" i="6"/>
  <c r="L345" i="6"/>
  <c r="M344" i="6"/>
  <c r="L344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2" i="6"/>
  <c r="L322" i="6"/>
  <c r="M321" i="6"/>
  <c r="L321" i="6"/>
  <c r="M320" i="6"/>
  <c r="L320" i="6"/>
  <c r="M319" i="6"/>
  <c r="L319" i="6"/>
  <c r="M313" i="6"/>
  <c r="L313" i="6"/>
  <c r="M309" i="6"/>
  <c r="L309" i="6"/>
  <c r="M306" i="6"/>
  <c r="L306" i="6"/>
  <c r="M297" i="6"/>
  <c r="L297" i="6"/>
  <c r="M294" i="6"/>
  <c r="L294" i="6"/>
  <c r="M293" i="6"/>
  <c r="L293" i="6"/>
  <c r="M260" i="6"/>
  <c r="L260" i="6"/>
  <c r="M257" i="6"/>
  <c r="L257" i="6"/>
  <c r="M256" i="6"/>
  <c r="L256" i="6"/>
  <c r="M240" i="6"/>
  <c r="L240" i="6"/>
  <c r="M229" i="6"/>
  <c r="L229" i="6"/>
  <c r="M223" i="6"/>
  <c r="L223" i="6"/>
  <c r="M218" i="6"/>
  <c r="L218" i="6"/>
  <c r="M213" i="6"/>
  <c r="L213" i="6"/>
  <c r="M93" i="6"/>
  <c r="L93" i="6"/>
  <c r="M40" i="6"/>
  <c r="L40" i="6"/>
  <c r="M32" i="6"/>
  <c r="L32" i="6"/>
  <c r="M31" i="6"/>
  <c r="L31" i="6"/>
  <c r="M30" i="6"/>
  <c r="L30" i="6"/>
  <c r="M25" i="6"/>
  <c r="L25" i="6"/>
  <c r="A10" i="6"/>
  <c r="A3" i="6"/>
  <c r="A2" i="6"/>
  <c r="A1" i="6"/>
  <c r="I32" i="7" l="1"/>
  <c r="I56" i="7"/>
  <c r="I19" i="7"/>
  <c r="I44" i="7"/>
  <c r="M9" i="6"/>
  <c r="L292" i="6"/>
  <c r="L9" i="6"/>
  <c r="M292" i="6"/>
  <c r="M318" i="6"/>
  <c r="L318" i="6"/>
  <c r="A94" i="12"/>
  <c r="A100" i="12" s="1"/>
  <c r="A101" i="12" s="1"/>
  <c r="A102" i="12" s="1"/>
  <c r="A103" i="12" s="1"/>
  <c r="A64" i="11"/>
  <c r="A58" i="10"/>
  <c r="A59" i="10" s="1"/>
  <c r="A38" i="9"/>
  <c r="I67" i="7"/>
  <c r="I71" i="7"/>
  <c r="I76" i="7"/>
  <c r="I9" i="7"/>
  <c r="I118" i="7"/>
  <c r="I114" i="7" s="1"/>
  <c r="I96" i="7" s="1"/>
  <c r="G130" i="7"/>
  <c r="H130" i="7"/>
  <c r="A25" i="6"/>
  <c r="A30" i="6" s="1"/>
  <c r="A31" i="6" s="1"/>
  <c r="N275" i="6"/>
  <c r="N280" i="6"/>
  <c r="N282" i="6"/>
  <c r="N283" i="6"/>
  <c r="N281" i="6"/>
  <c r="N284" i="6"/>
  <c r="N321" i="6"/>
  <c r="N334" i="6"/>
  <c r="N346" i="6"/>
  <c r="N31" i="6"/>
  <c r="N294" i="6"/>
  <c r="N32" i="6"/>
  <c r="N322" i="6"/>
  <c r="N328" i="6"/>
  <c r="N335" i="6"/>
  <c r="N293" i="6"/>
  <c r="N325" i="6"/>
  <c r="N329" i="6"/>
  <c r="N213" i="6"/>
  <c r="N257" i="6"/>
  <c r="N319" i="6"/>
  <c r="N40" i="6"/>
  <c r="N260" i="6"/>
  <c r="N337" i="6"/>
  <c r="N339" i="6"/>
  <c r="N223" i="6"/>
  <c r="L259" i="6"/>
  <c r="N336" i="6"/>
  <c r="N30" i="6"/>
  <c r="N326" i="6"/>
  <c r="N330" i="6"/>
  <c r="N340" i="6"/>
  <c r="N229" i="6"/>
  <c r="M259" i="6"/>
  <c r="N240" i="6"/>
  <c r="N327" i="6"/>
  <c r="N313" i="6"/>
  <c r="N331" i="6"/>
  <c r="N344" i="6"/>
  <c r="N297" i="6"/>
  <c r="N93" i="6"/>
  <c r="N256" i="6"/>
  <c r="L305" i="6"/>
  <c r="M305" i="6"/>
  <c r="N218" i="6"/>
  <c r="N309" i="6"/>
  <c r="M212" i="6"/>
  <c r="N320" i="6"/>
  <c r="N338" i="6"/>
  <c r="N345" i="6"/>
  <c r="L296" i="6"/>
  <c r="N306" i="6"/>
  <c r="N25" i="6"/>
  <c r="M296" i="6"/>
  <c r="L212" i="6"/>
  <c r="N292" i="6" l="1"/>
  <c r="N9" i="6"/>
  <c r="N318" i="6"/>
  <c r="A68" i="11"/>
  <c r="A62" i="10"/>
  <c r="A63" i="10" s="1"/>
  <c r="A41" i="9"/>
  <c r="I130" i="7"/>
  <c r="A12" i="7"/>
  <c r="N259" i="6"/>
  <c r="N212" i="6"/>
  <c r="N305" i="6"/>
  <c r="N296" i="6"/>
  <c r="A32" i="6"/>
  <c r="F18" i="20" l="1"/>
  <c r="I134" i="7"/>
  <c r="A71" i="11"/>
  <c r="A64" i="10"/>
  <c r="A45" i="9"/>
  <c r="A13" i="7"/>
  <c r="A33" i="6"/>
  <c r="J26" i="5"/>
  <c r="I26" i="5"/>
  <c r="J25" i="5"/>
  <c r="I25" i="5"/>
  <c r="J24" i="5"/>
  <c r="I24" i="5"/>
  <c r="J23" i="5"/>
  <c r="I23" i="5"/>
  <c r="J22" i="5"/>
  <c r="I22" i="5"/>
  <c r="J18" i="5"/>
  <c r="I18" i="5"/>
  <c r="A18" i="5"/>
  <c r="A22" i="5" s="1"/>
  <c r="J15" i="5"/>
  <c r="I15" i="5"/>
  <c r="J12" i="5"/>
  <c r="I12" i="5"/>
  <c r="J11" i="5"/>
  <c r="I11" i="5"/>
  <c r="J10" i="5"/>
  <c r="I10" i="5"/>
  <c r="J9" i="5"/>
  <c r="I9" i="5"/>
  <c r="A9" i="5"/>
  <c r="J7" i="5"/>
  <c r="I7" i="5"/>
  <c r="K22" i="5" l="1"/>
  <c r="I28" i="5"/>
  <c r="J28" i="5"/>
  <c r="K23" i="5"/>
  <c r="K25" i="5"/>
  <c r="K26" i="5"/>
  <c r="K12" i="5"/>
  <c r="K10" i="5"/>
  <c r="K15" i="5"/>
  <c r="K11" i="5"/>
  <c r="K18" i="5"/>
  <c r="K24" i="5"/>
  <c r="A76" i="11"/>
  <c r="A67" i="10"/>
  <c r="A68" i="10" s="1"/>
  <c r="A69" i="10" s="1"/>
  <c r="A49" i="9"/>
  <c r="A34" i="6"/>
  <c r="A35" i="6" s="1"/>
  <c r="K9" i="5"/>
  <c r="A23" i="5"/>
  <c r="A10" i="5"/>
  <c r="A11" i="5" s="1"/>
  <c r="K28" i="5" l="1"/>
  <c r="F16" i="20" s="1"/>
  <c r="A80" i="11"/>
  <c r="A72" i="10"/>
  <c r="A59" i="9"/>
  <c r="A58" i="9"/>
  <c r="A14" i="7"/>
  <c r="A36" i="6"/>
  <c r="A12" i="5"/>
  <c r="A24" i="5"/>
  <c r="A25" i="5" s="1"/>
  <c r="A26" i="5" s="1"/>
  <c r="A83" i="11" l="1"/>
  <c r="A86" i="11" s="1"/>
  <c r="A89" i="11" s="1"/>
  <c r="A92" i="11" s="1"/>
  <c r="A96" i="11" s="1"/>
  <c r="A101" i="11" s="1"/>
  <c r="A102" i="11" s="1"/>
  <c r="A103" i="11" s="1"/>
  <c r="A106" i="11" s="1"/>
  <c r="A107" i="11" s="1"/>
  <c r="A111" i="11" s="1"/>
  <c r="A114" i="11" s="1"/>
  <c r="A117" i="11" s="1"/>
  <c r="A118" i="11" s="1"/>
  <c r="A121" i="11" s="1"/>
  <c r="A124" i="11" s="1"/>
  <c r="A127" i="11" s="1"/>
  <c r="A65" i="9"/>
  <c r="A68" i="9" s="1"/>
  <c r="A71" i="9" s="1"/>
  <c r="A74" i="9" s="1"/>
  <c r="A77" i="9" s="1"/>
  <c r="A82" i="9" s="1"/>
  <c r="A85" i="9" s="1"/>
  <c r="A92" i="9" s="1"/>
  <c r="A97" i="9" s="1"/>
  <c r="A102" i="9" s="1"/>
  <c r="A108" i="9" s="1"/>
  <c r="A109" i="9" s="1"/>
  <c r="A112" i="9" s="1"/>
  <c r="A115" i="9" s="1"/>
  <c r="A117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73" i="10"/>
  <c r="A74" i="10" s="1"/>
  <c r="A75" i="10" s="1"/>
  <c r="A76" i="10" s="1"/>
  <c r="A77" i="10" s="1"/>
  <c r="A80" i="10" s="1"/>
  <c r="A81" i="10" s="1"/>
  <c r="A15" i="7"/>
  <c r="A37" i="6"/>
  <c r="A130" i="11" l="1"/>
  <c r="A133" i="11" s="1"/>
  <c r="A16" i="7"/>
  <c r="A40" i="6"/>
  <c r="A138" i="11" l="1"/>
  <c r="A141" i="11" s="1"/>
  <c r="A146" i="11" s="1"/>
  <c r="A150" i="11" s="1"/>
  <c r="A156" i="11" s="1"/>
  <c r="A159" i="11" s="1"/>
  <c r="A162" i="11" s="1"/>
  <c r="A165" i="11" s="1"/>
  <c r="A168" i="11" s="1"/>
  <c r="A173" i="11" s="1"/>
  <c r="A176" i="11" s="1"/>
  <c r="A179" i="11" s="1"/>
  <c r="A183" i="11" s="1"/>
  <c r="A186" i="11" s="1"/>
  <c r="A189" i="11" s="1"/>
  <c r="A190" i="11" s="1"/>
  <c r="A193" i="11" s="1"/>
  <c r="A196" i="11" s="1"/>
  <c r="A199" i="11" s="1"/>
  <c r="A202" i="11" s="1"/>
  <c r="A205" i="11" s="1"/>
  <c r="A210" i="11" s="1"/>
  <c r="A213" i="11" s="1"/>
  <c r="A218" i="11" s="1"/>
  <c r="A222" i="11" s="1"/>
  <c r="A228" i="11" s="1"/>
  <c r="A231" i="11" s="1"/>
  <c r="A234" i="11" s="1"/>
  <c r="A237" i="11" s="1"/>
  <c r="A240" i="11" s="1"/>
  <c r="A245" i="11" s="1"/>
  <c r="A17" i="7"/>
  <c r="A20" i="7" s="1"/>
  <c r="A21" i="7" s="1"/>
  <c r="A22" i="7" s="1"/>
  <c r="A23" i="7" s="1"/>
  <c r="A24" i="7" s="1"/>
  <c r="A25" i="7" s="1"/>
  <c r="A26" i="7" s="1"/>
  <c r="A45" i="6"/>
  <c r="A50" i="6" s="1"/>
  <c r="A56" i="6" s="1"/>
  <c r="A67" i="6" s="1"/>
  <c r="A73" i="6" s="1"/>
  <c r="A89" i="6" s="1"/>
  <c r="A90" i="6" s="1"/>
  <c r="A93" i="6" s="1"/>
  <c r="A108" i="6" s="1"/>
  <c r="A123" i="6" s="1"/>
  <c r="A248" i="11" l="1"/>
  <c r="A249" i="11" s="1"/>
  <c r="A27" i="7"/>
  <c r="A28" i="7" s="1"/>
  <c r="A29" i="7" s="1"/>
  <c r="A30" i="7" s="1"/>
  <c r="A154" i="6"/>
  <c r="A204" i="6" s="1"/>
  <c r="A252" i="11" l="1"/>
  <c r="A255" i="11" s="1"/>
  <c r="A256" i="11" s="1"/>
  <c r="A33" i="7"/>
  <c r="A205" i="6"/>
  <c r="A34" i="7" l="1"/>
  <c r="A208" i="6"/>
  <c r="A35" i="7" l="1"/>
  <c r="A213" i="6"/>
  <c r="A218" i="6" s="1"/>
  <c r="A223" i="6" s="1"/>
  <c r="A229" i="6" s="1"/>
  <c r="A240" i="6" s="1"/>
  <c r="A256" i="6" s="1"/>
  <c r="A257" i="6" s="1"/>
  <c r="A260" i="6" s="1"/>
  <c r="A275" i="6" s="1"/>
  <c r="A280" i="6" s="1"/>
  <c r="A281" i="6" s="1"/>
  <c r="A282" i="6" s="1"/>
  <c r="A283" i="6" s="1"/>
  <c r="A284" i="6" s="1"/>
  <c r="A293" i="6" s="1"/>
  <c r="A294" i="6" s="1"/>
  <c r="A297" i="6" s="1"/>
  <c r="A298" i="6" s="1"/>
  <c r="A299" i="6" s="1"/>
  <c r="A300" i="6" s="1"/>
  <c r="A36" i="7" l="1"/>
  <c r="A301" i="6"/>
  <c r="A302" i="6" s="1"/>
  <c r="A37" i="7" l="1"/>
  <c r="A303" i="6"/>
  <c r="A306" i="6" s="1"/>
  <c r="A309" i="6" s="1"/>
  <c r="A313" i="6" s="1"/>
  <c r="A38" i="7" l="1"/>
  <c r="A319" i="6"/>
  <c r="A320" i="6" s="1"/>
  <c r="A321" i="6" s="1"/>
  <c r="A322" i="6" s="1"/>
  <c r="A39" i="7" l="1"/>
  <c r="A40" i="7" s="1"/>
  <c r="A41" i="7" s="1"/>
  <c r="A323" i="6"/>
  <c r="A324" i="6" s="1"/>
  <c r="A325" i="6" s="1"/>
  <c r="A326" i="6" s="1"/>
  <c r="A42" i="7" l="1"/>
  <c r="A45" i="7" s="1"/>
  <c r="A46" i="7" s="1"/>
  <c r="A47" i="7" s="1"/>
  <c r="A48" i="7" s="1"/>
  <c r="A49" i="7" s="1"/>
  <c r="A327" i="6"/>
  <c r="A328" i="6" s="1"/>
  <c r="A50" i="7" l="1"/>
  <c r="A51" i="7" s="1"/>
  <c r="A329" i="6"/>
  <c r="A330" i="6" s="1"/>
  <c r="A52" i="7" l="1"/>
  <c r="A53" i="7" s="1"/>
  <c r="A331" i="6"/>
  <c r="A332" i="6"/>
  <c r="A54" i="7" l="1"/>
  <c r="A333" i="6"/>
  <c r="A334" i="6"/>
  <c r="A57" i="7" l="1"/>
  <c r="A335" i="6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58" i="7" l="1"/>
  <c r="A59" i="7" l="1"/>
  <c r="A60" i="7" s="1"/>
  <c r="A61" i="7" l="1"/>
  <c r="A62" i="7" s="1"/>
  <c r="A63" i="7" s="1"/>
  <c r="A64" i="7" s="1"/>
  <c r="A65" i="7" l="1"/>
  <c r="A68" i="7" s="1"/>
  <c r="A69" i="7" l="1"/>
  <c r="A72" i="7" s="1"/>
  <c r="A73" i="7" s="1"/>
  <c r="A74" i="7" s="1"/>
  <c r="A77" i="7" s="1"/>
  <c r="A78" i="7" s="1"/>
  <c r="A79" i="7" l="1"/>
  <c r="A80" i="7" l="1"/>
  <c r="A81" i="7" s="1"/>
  <c r="A82" i="7" s="1"/>
  <c r="A83" i="7" l="1"/>
  <c r="A84" i="7" s="1"/>
  <c r="A85" i="7" s="1"/>
  <c r="A86" i="7" s="1"/>
  <c r="A87" i="7" l="1"/>
  <c r="A90" i="7" s="1"/>
  <c r="A91" i="7" l="1"/>
  <c r="A92" i="7" s="1"/>
  <c r="A93" i="7" l="1"/>
  <c r="A94" i="7" s="1"/>
  <c r="A97" i="7" s="1"/>
  <c r="A98" i="7" l="1"/>
  <c r="A99" i="7" s="1"/>
  <c r="A101" i="7" l="1"/>
  <c r="A100" i="7"/>
  <c r="A102" i="7" l="1"/>
  <c r="A103" i="7" l="1"/>
  <c r="A104" i="7" l="1"/>
  <c r="A105" i="7" l="1"/>
  <c r="A106" i="7" l="1"/>
  <c r="A107" i="7" l="1"/>
  <c r="A108" i="7" l="1"/>
  <c r="A109" i="7" l="1"/>
  <c r="A110" i="7" l="1"/>
  <c r="A111" i="7" l="1"/>
  <c r="A112" i="7" s="1"/>
  <c r="A115" i="7" s="1"/>
  <c r="A116" i="7" s="1"/>
  <c r="A120" i="7" l="1"/>
  <c r="A121" i="7" l="1"/>
  <c r="A122" i="7" s="1"/>
  <c r="A123" i="7" s="1"/>
  <c r="A124" i="7" s="1"/>
  <c r="A125" i="7" s="1"/>
  <c r="M67" i="6"/>
  <c r="M39" i="6" s="1"/>
  <c r="L67" i="6"/>
  <c r="N67" i="6" s="1"/>
  <c r="N39" i="6" s="1"/>
  <c r="L39" i="6" l="1"/>
  <c r="I200" i="6"/>
  <c r="I154" i="6"/>
  <c r="L154" i="6" s="1"/>
  <c r="L92" i="6" l="1"/>
  <c r="L353" i="6" s="1"/>
  <c r="M154" i="6"/>
  <c r="M92" i="6" s="1"/>
  <c r="M353" i="6" s="1"/>
  <c r="N154" i="6" l="1"/>
  <c r="N92" i="6" s="1"/>
  <c r="N353" i="6" s="1"/>
  <c r="F19" i="20" s="1"/>
  <c r="F24" i="20"/>
  <c r="L187" i="26" l="1"/>
  <c r="L182" i="26"/>
  <c r="M182" i="26" s="1"/>
  <c r="L152" i="26"/>
  <c r="M152" i="26" s="1"/>
  <c r="L116" i="26"/>
  <c r="M116" i="26" s="1"/>
  <c r="L109" i="26"/>
  <c r="M109" i="26" s="1"/>
  <c r="L175" i="26"/>
  <c r="M175" i="26" s="1"/>
  <c r="L168" i="26"/>
  <c r="M168" i="26" s="1"/>
  <c r="L132" i="26"/>
  <c r="M132" i="26" s="1"/>
  <c r="L173" i="26"/>
  <c r="M173" i="26" s="1"/>
  <c r="L184" i="26"/>
  <c r="M184" i="26" s="1"/>
  <c r="L80" i="26"/>
  <c r="M187" i="26" l="1"/>
  <c r="L188" i="26"/>
  <c r="M188" i="26" s="1"/>
  <c r="M80" i="26"/>
  <c r="M79" i="26" s="1"/>
  <c r="L79" i="26"/>
  <c r="L189" i="26" l="1"/>
  <c r="M189" i="26" s="1"/>
  <c r="L190" i="26" l="1"/>
  <c r="M190" i="26" s="1"/>
  <c r="L191" i="26" l="1"/>
  <c r="M191" i="26" s="1"/>
  <c r="L192" i="26" l="1"/>
  <c r="M192" i="26" l="1"/>
  <c r="L194" i="26"/>
  <c r="M194" i="26" s="1"/>
  <c r="M186" i="26" s="1"/>
  <c r="M492" i="26" s="1"/>
  <c r="F17" i="20" s="1"/>
  <c r="F14" i="20" s="1"/>
  <c r="F32" i="20" s="1"/>
  <c r="L193" i="26"/>
  <c r="M193" i="26" s="1"/>
  <c r="F33" i="20" l="1"/>
  <c r="F34" i="20" s="1"/>
  <c r="G32" i="20"/>
  <c r="L186" i="26"/>
  <c r="L492" i="26" s="1"/>
</calcChain>
</file>

<file path=xl/sharedStrings.xml><?xml version="1.0" encoding="utf-8"?>
<sst xmlns="http://schemas.openxmlformats.org/spreadsheetml/2006/main" count="4565" uniqueCount="1366">
  <si>
    <t>m2</t>
  </si>
  <si>
    <t>m3</t>
  </si>
  <si>
    <t>Bộ</t>
  </si>
  <si>
    <t>m³</t>
  </si>
  <si>
    <t>m²</t>
  </si>
  <si>
    <t>kg</t>
  </si>
  <si>
    <t xml:space="preserve">m </t>
  </si>
  <si>
    <t>bộ</t>
  </si>
  <si>
    <t>Lắp đặt kết cấu thép</t>
  </si>
  <si>
    <t>Vận chuyển kết cấu thép</t>
  </si>
  <si>
    <t>Sơn sắt thép hoàn thiện 1 lót 2 nước phủ</t>
  </si>
  <si>
    <t>Công tác vệ sinh phun bi SA2.0</t>
  </si>
  <si>
    <t>PHẦN KẾT CẤU THÉP</t>
  </si>
  <si>
    <t>Cộng trước thuế</t>
  </si>
  <si>
    <t>Công tác ốp lát gạch, đá granite</t>
  </si>
  <si>
    <t xml:space="preserve">Công tác cửa </t>
  </si>
  <si>
    <t>Sikagrout đầu cột dày 50mm</t>
  </si>
  <si>
    <t>Công tác sơn nước</t>
  </si>
  <si>
    <t>Công tác sơn nước trong nhà (bả ma tít, sơn lót 1 lớp, sơn 2 lớp hoàn thiện)</t>
  </si>
  <si>
    <t>Công tác xây tường gạch ống câu gạch thẻ, dày 200mm, vữa xm mác 75</t>
  </si>
  <si>
    <t xml:space="preserve">Công tác xây tô </t>
  </si>
  <si>
    <t xml:space="preserve">Công tác bê tông </t>
  </si>
  <si>
    <t xml:space="preserve">Công tác cốt thép đà kiềng </t>
  </si>
  <si>
    <t xml:space="preserve">Công tác cốt thép móng </t>
  </si>
  <si>
    <t xml:space="preserve">Công tác cốt thép </t>
  </si>
  <si>
    <t xml:space="preserve">Công tác ván khuôn móng </t>
  </si>
  <si>
    <t xml:space="preserve">Công tác ván khuôn cổ cột </t>
  </si>
  <si>
    <t>Công tác ván khuôn đà kiềng</t>
  </si>
  <si>
    <t>Công tác ván khuôn</t>
  </si>
  <si>
    <t>ĐVT</t>
  </si>
  <si>
    <t>K. lượng</t>
  </si>
  <si>
    <t xml:space="preserve">Đơn giá (VNĐ) </t>
  </si>
  <si>
    <t xml:space="preserve">Vật tư </t>
  </si>
  <si>
    <t xml:space="preserve">NC </t>
  </si>
  <si>
    <t>NC</t>
  </si>
  <si>
    <t xml:space="preserve">Thành tiền (VNĐ) </t>
  </si>
  <si>
    <t>Tổng cộng 
(VNĐ)</t>
  </si>
  <si>
    <t xml:space="preserve">Ghi chú </t>
  </si>
  <si>
    <t xml:space="preserve"> </t>
  </si>
  <si>
    <t>STT</t>
  </si>
  <si>
    <t>NỘI DUNG CÔNG VIỆC</t>
  </si>
  <si>
    <t>KHỐI LƯỢNG</t>
  </si>
  <si>
    <t xml:space="preserve">ĐƠN GIÁ </t>
  </si>
  <si>
    <t>THÀNH TIỀN</t>
  </si>
  <si>
    <t>GHI CHÚ</t>
  </si>
  <si>
    <t>Vật Tư</t>
  </si>
  <si>
    <t>NC&amp;MTC</t>
  </si>
  <si>
    <t>Tổng</t>
  </si>
  <si>
    <t xml:space="preserve">SAN LẤP </t>
  </si>
  <si>
    <t>Cắt cây, ủi cỏ, ban gạt mặt bằng và vận chuyển ra khỏi công trình</t>
  </si>
  <si>
    <t>Bao gồm xử lí gốc rễ cây (nếu có)</t>
  </si>
  <si>
    <t>CỘNG GIÁ TRỊ TRƯỚC THUẾ</t>
  </si>
  <si>
    <t>Gói thầu: Thi Công Xây Dựng &amp; Hệ Thống Cơ Điện, PCCC</t>
  </si>
  <si>
    <t>BẢNG KHỐI LƯỢNG MỜI THẦU</t>
  </si>
  <si>
    <t>Hạng mục: SAN LẤP VÀ CHUẨN BỊ MẶT BẰNG</t>
  </si>
  <si>
    <t>HẠNG MỤC : CỌC BÊ TÔNG LY TÂM PHC &amp; THỬ TĨNH</t>
  </si>
  <si>
    <t>ĐƠN GIÁ</t>
  </si>
  <si>
    <t>Vật tư</t>
  </si>
  <si>
    <t xml:space="preserve">THI CÔNG CỌC THỬ </t>
  </si>
  <si>
    <t>Cung cấp và thi công cọc thử D300</t>
  </si>
  <si>
    <t>tim</t>
  </si>
  <si>
    <t>Cung cấp và thi công cọc thử D400</t>
  </si>
  <si>
    <t>Thử tĩnh cọc D300 Pmax=120 tấn và báo cáo kết quả</t>
  </si>
  <si>
    <t>Thử tĩnh cọc D400 Pmax=240 tấn và báo cáo kết quả</t>
  </si>
  <si>
    <t>THI CÔNG CỌC ĐẠI TRÀ</t>
  </si>
  <si>
    <t>Cung cấp và thi công cọc đại trà D300</t>
  </si>
  <si>
    <t>md</t>
  </si>
  <si>
    <t>Cung cấp và thi công cọc đại trà D400</t>
  </si>
  <si>
    <t>Cẩu hạ cọc, trắc đạc</t>
  </si>
  <si>
    <t>Nối cọc D300</t>
  </si>
  <si>
    <t>Mối nối</t>
  </si>
  <si>
    <t>Nối cọc D400</t>
  </si>
  <si>
    <t>Máy phát (phục vụ thi công)</t>
  </si>
  <si>
    <t>Huy động và giải thể thiết bị ép cọc</t>
  </si>
  <si>
    <t>lot</t>
  </si>
  <si>
    <t>HẠNG MỤC: NHÀ XƯỞNG</t>
  </si>
  <si>
    <t>Công tác đất và xử lí đầu cọc</t>
  </si>
  <si>
    <t>Đào đất</t>
  </si>
  <si>
    <t>Chỉnh sửa, ban gạt và đầm nền đất trước khi thi công công tác bê tông lót (hố móng, đà kiềng, hố pit)</t>
  </si>
  <si>
    <t>Cắt đầu cọc D300</t>
  </si>
  <si>
    <t>đầu cọc</t>
  </si>
  <si>
    <t>Cắt đầu cọc D400</t>
  </si>
  <si>
    <t>Vận chuyển đầu cọc</t>
  </si>
  <si>
    <t>Gia công lắp đặt kết nối đầu cọc D300 (bao gồm thép tấm, cốt thép và bê tông đầu cọc)</t>
  </si>
  <si>
    <t>Gia công lắp đặt kết nối đầu cọc D400 (bao gồm thép tấm, cốt thép và bê tông đầu cọc)</t>
  </si>
  <si>
    <t>Đắp đất hố móng</t>
  </si>
  <si>
    <t>Cân bằng đào đắp và vận chuyển đất dư</t>
  </si>
  <si>
    <t xml:space="preserve">Công tác chống mối </t>
  </si>
  <si>
    <t>Công tác ván khuôn lót móng, đà kiềng, đáy hố pit</t>
  </si>
  <si>
    <t>Công tác ván khuôn cột</t>
  </si>
  <si>
    <t xml:space="preserve">Công tác ván khuôn dầm sàn </t>
  </si>
  <si>
    <t>Công tác ván khuôn dầm giằng độc lập</t>
  </si>
  <si>
    <t>Công tác ván khuôn hố pit thang máy</t>
  </si>
  <si>
    <t>Công tác ván khuôn cầu thang</t>
  </si>
  <si>
    <t>Công tác ván khuôn lanh tô, bổ trụ, giằng tường</t>
  </si>
  <si>
    <t>Công tác cốt thép dầm sàn</t>
  </si>
  <si>
    <t xml:space="preserve">Công tác cốt thép cột  </t>
  </si>
  <si>
    <t xml:space="preserve">tấn </t>
  </si>
  <si>
    <t>Công tác cốt thép dầm giằng độc lập</t>
  </si>
  <si>
    <t>Công tác cốt thép cầu thang</t>
  </si>
  <si>
    <t>Công tác cốt thép hố pit thang máy</t>
  </si>
  <si>
    <t>Công tác cốt thép lanh tô, bổ trụ, giằng tường</t>
  </si>
  <si>
    <t>Công tác cốt thép nền (02 lớp lưới thép hàn Þ8a150)</t>
  </si>
  <si>
    <t>Công tác BT lót đá 1x2, mác M100</t>
  </si>
  <si>
    <t>Công tác BT móng, đá 1x2, mác M350</t>
  </si>
  <si>
    <t>Công tác BT đà kiềng, đá 1x2, mác M350</t>
  </si>
  <si>
    <t>Công tác BT cột, đá 1x2. mác M350</t>
  </si>
  <si>
    <t>Công tác BT dầm sàn, đá 1x2, mác M350</t>
  </si>
  <si>
    <t>Công tác BT hố pit, đá 1x2 mác M350</t>
  </si>
  <si>
    <t>Công tác BT cầu thang, đá 1x2 mác M350</t>
  </si>
  <si>
    <t>Công tác BT nền xưởng, đá 1x2, mác M350</t>
  </si>
  <si>
    <t>Công tác BT lanh tô, bổ trụ, giằng tường, đá 1x2, mác M200</t>
  </si>
  <si>
    <t>Công tác BT dầm giằng độc lập, đá 1x2 mác M350</t>
  </si>
  <si>
    <t>Công tác xây cấu kiện gạch thẻ, vữa xm mác 75</t>
  </si>
  <si>
    <t>Công tác tô tường ngoài nhà, vữa xm mác 75, dày 15mm</t>
  </si>
  <si>
    <t>Công tác tô tường trong, vữa xm mác 75, dày 15mm</t>
  </si>
  <si>
    <t>Công tác tô trát cấu kiện bê tông</t>
  </si>
  <si>
    <t>Công tác mài bề mặt bê tông (cột, dầm, trần, bản thang…)</t>
  </si>
  <si>
    <t>Công tác sơn nước ngoài nhà (bả ma tít, sơn lót 1 lớp, sơn 2 lớp hoàn thiện)</t>
  </si>
  <si>
    <t>Công tác nền, sàn</t>
  </si>
  <si>
    <t>Lu lèn nền đất k=0.95, nền trệt</t>
  </si>
  <si>
    <t>Lớp đá 0x4 dày 200mm, K=0.95, nền trệt</t>
  </si>
  <si>
    <t>Lớp màng  PE  dày 0.15mm , nền trệt</t>
  </si>
  <si>
    <t>không tô trát vị trí mài và có đóng trần</t>
  </si>
  <si>
    <t>không mài các vị trí có đóng trần</t>
  </si>
  <si>
    <t>Xoa phẳng bề mặt bê tông không hardener</t>
  </si>
  <si>
    <t>Nền, sàn xoa Hardener định mức 4kg/m2</t>
  </si>
  <si>
    <t>Motor cửa cuốn</t>
  </si>
  <si>
    <t>Hộp che cửa cuốn</t>
  </si>
  <si>
    <t>Chứng chỉ cho cửa thoát hiểm chống cháy EI60</t>
  </si>
  <si>
    <t>Hoàn thiện khe cách ly E.J-02</t>
  </si>
  <si>
    <t>Hoàn thiện khe co C.J</t>
  </si>
  <si>
    <t>Cửa sổ lật khung nhôm Xingfa hệ 55, dày 1.4mm, kính mờ cường lực dày 8mm. Bao gồm phụ kiện và lắp đặt</t>
  </si>
  <si>
    <t>Cửa sổ cố định khung nhôm Xingfa hệ 55, dày 1.4mm, kính mờ cường lực dày 8mm. Bao gồm phụ kiện và lắp đặt</t>
  </si>
  <si>
    <t>Cửa đi nhà vệ sinh, khung nhôm xingfa hệ 55 dày 2mm, sơn tĩnh điện, kính mờ cường lực dày 6mm. Bao gồm phụ kiện và lắp đặt</t>
  </si>
  <si>
    <t>Cửa đi 01 cánh khung nhôm xingfa hệ 55 sơn tĩnh điện dày 2mm, kính cường lực dày 8mm. Bao gồm phụ kiện và lắp đặt</t>
  </si>
  <si>
    <t>Cửa đi 02 cánh khung nhôm xingfa hệ 55 sơn tĩnh điện dày 2mm, kính cường lực dày 8mm. Bao gồm phụ kiện và lắp đặt</t>
  </si>
  <si>
    <t>GCLD cửa thoát hiểm chống cháy EI60. Bao gồm phụ kiện và lắp đặt</t>
  </si>
  <si>
    <t>GCLD cửa thép 2 cánh mở, 2 mặt tole sơn tĩnh điện không chống cháy. Bao gồm phụ kiện và lắp đặt</t>
  </si>
  <si>
    <t>GCLD cửa thép 1 cánh mở, 2 mặt tole sơn tĩnh điện không chống cháy. Bao gồm phụ kiện và lắp đặt</t>
  </si>
  <si>
    <t xml:space="preserve">GCLD cửa cuốn lá thép dày 1mm sơn tĩnh điện. </t>
  </si>
  <si>
    <t>Ốp đá granite cầu thang bộ, đá dày 18mm.</t>
  </si>
  <si>
    <t>Chống thấm hố pit thang máy bằng Sikatop Seal 107, ĐM 2.5kg/m2/3 lớp</t>
  </si>
  <si>
    <t>Công tác trần, vách</t>
  </si>
  <si>
    <t>Vách ngăn vệ sinh tấm compact HPL dày 12mm (bao gồm phụ kiện inox SUS304)</t>
  </si>
  <si>
    <t>Vách ngăn tiểu nam tấm compact HPL dày 12mm (bao gồm phụ kiện inox SUS304)</t>
  </si>
  <si>
    <t>Công tác lan can, sắt hàn</t>
  </si>
  <si>
    <t>Thép tấm sàn cửa thang hàng dày 10mm</t>
  </si>
  <si>
    <t>Trần thạch cao khung nổi chống ẩm 600x600mm nhà vệ sinh</t>
  </si>
  <si>
    <t>Trần PVC dày 10mm, khung nổi</t>
  </si>
  <si>
    <t>Lan can cầu thang bằng inox 304, cao 1m (tay vịn D60x1.4mm, thanh đứng D42x1.4mm, thanh xiên D27x1.2mm)</t>
  </si>
  <si>
    <t>pcs</t>
  </si>
  <si>
    <t>Ốp len đá granite cầu thang bộ, đá dày 18±2mm</t>
  </si>
  <si>
    <t>Hoàn thiện khe co giãn E.J-01 (bao gồm nẹp khe bằng inox L50x50x5)</t>
  </si>
  <si>
    <t>Lưới mắc cáo 45x90x5 inox 304 sàn thao tác nhuộm</t>
  </si>
  <si>
    <t>Bulong neo M30x900. G8.8</t>
  </si>
  <si>
    <t>Bulong liên kết M24x100- G8.8</t>
  </si>
  <si>
    <t>Bulong neo M24x750. G5.6</t>
  </si>
  <si>
    <t>Bulong liên kết M16x50 G8.8</t>
  </si>
  <si>
    <t>Bulong liên kết M24x70 G8.8</t>
  </si>
  <si>
    <t>SX thanh giằng thép tròn D25 thép kẽm SS400</t>
  </si>
  <si>
    <t>SX thanh giằng thép thép ống SS400</t>
  </si>
  <si>
    <t>SX xà gồ mái Z300*72(78)*20*2.5 - G450Z80</t>
  </si>
  <si>
    <t>SX xà gồ nóc gió Z300*72(78)*20*2.5 - G450Z80</t>
  </si>
  <si>
    <t>SX xà gồ canopy Z300*72(78)*20*2.5 - G450Z80</t>
  </si>
  <si>
    <t>Ty giằng xà gồ mái, vách</t>
  </si>
  <si>
    <t>Tole mái mạ màu Kliplock dày 0.5mm</t>
  </si>
  <si>
    <t>Tole nóc gió mạ màu Kliplock dày 0.5mm</t>
  </si>
  <si>
    <t>Tole mái canopy mạ màu Kliplock dày 0.5mm</t>
  </si>
  <si>
    <t>Tole vách mạ màu…..</t>
  </si>
  <si>
    <t>Diềm các loại</t>
  </si>
  <si>
    <t xml:space="preserve">Sản xuất cấu kiện thép tấm tổ hợp các loại (Q355) </t>
  </si>
  <si>
    <t xml:space="preserve">SX cấu kiện thép hình SS400 các loại </t>
  </si>
  <si>
    <t>Máng xối inox 304 dày 0.8mm, khổ tấm 800mm</t>
  </si>
  <si>
    <t xml:space="preserve">Cách nhiệt 2 lớp túi khí 2 mặt nhôm có gia cường sợi thủy tinh </t>
  </si>
  <si>
    <t>SX và lắp đặt cầu thang thép sàn thao tác nhuộm (bao gồm lan can cầu thang)</t>
  </si>
  <si>
    <t>SX và lắp đặt thang lồng lên mái nhà xưởng</t>
  </si>
  <si>
    <t>Cầu chắn rác inox</t>
  </si>
  <si>
    <t>Ống thoát nước mái PVC D140, bao gồm đai kẹp và phụ kiện lắp đặt</t>
  </si>
  <si>
    <t>Tole trần mạ màu 9 sóng, dày 0.45mm canopy (bao gồm hệ khung đỡ tấm trần)</t>
  </si>
  <si>
    <t>Giàn giáo bao che và lưới chống rơi</t>
  </si>
  <si>
    <t>CÔNG TÁC BỔ SUNG BỞI NHÀ THẦU (nếu có)</t>
  </si>
  <si>
    <t>Tole lấy sáng cho vách dày 2mm</t>
  </si>
  <si>
    <t>………..</t>
  </si>
  <si>
    <t>Các nội dung công tác cần bổ sung trong quá trình tính toán sẽ được liệt kê vào bên dưới mục này</t>
  </si>
  <si>
    <t>Công tác ván khuôn lót móng, đà kiềng</t>
  </si>
  <si>
    <t>Công tác cốt thép nền tải 1 tấn (02 lớp lưới thép hàn Þ6a200)</t>
  </si>
  <si>
    <t>Công tác cốt thép nền tải 3 tấn (02 lớp lưới thép hàn Þ10a200)</t>
  </si>
  <si>
    <t>Công tác BT nền, đá 1x2, mác M350</t>
  </si>
  <si>
    <t>Công tác mài bề mặt bê tông (cột, dầm, trần,...)</t>
  </si>
  <si>
    <t>Lớp đá 0x4 dày 300mm, K=0.95, nền trệt</t>
  </si>
  <si>
    <t>Ram dốc ngoài nhà xoa phẳng, lăn gai tạo nhám, xẻ rãnh xương cá chống trượt</t>
  </si>
  <si>
    <t>Công tác BT lanh tô, bổ trụ, giằng tường, ô văng, đá 1x2, mác M200</t>
  </si>
  <si>
    <t>Công tác cốt thép lanh tô, bổ trụ, giằng tường, ô văng</t>
  </si>
  <si>
    <t>Công tác ván khuôn lanh tô, bổ trụ, giằng tường, ô văng</t>
  </si>
  <si>
    <t>Cửa sổ lùa 4 cánh khung nhôm Xingfa hệ 55, dày 1.4mm, kính trong cường lực dày 8mm. Bao gồm phụ kiện và lắp đặt</t>
  </si>
  <si>
    <t>SX thanh giằng ROD Þ24</t>
  </si>
  <si>
    <t>SX thanh giằng thép hộp 150x150x2.5</t>
  </si>
  <si>
    <t>SX thanh ty giằng Þ12</t>
  </si>
  <si>
    <t>SX thanh chống bằng thép góc</t>
  </si>
  <si>
    <t>SX xà gồ C250x75x20x2</t>
  </si>
  <si>
    <t>SX xà gồ C150x50x15x2</t>
  </si>
  <si>
    <t>SX xà gồ mái Z175x(55-55)x20x1.5</t>
  </si>
  <si>
    <t>Bulong neo M24x750. G8.8</t>
  </si>
  <si>
    <t xml:space="preserve">Bulong liên kết M12x100 </t>
  </si>
  <si>
    <t>Bulong liên kết M24x80</t>
  </si>
  <si>
    <t>Bulong liên kết M20x50</t>
  </si>
  <si>
    <t>Bulong liên kết M16x50</t>
  </si>
  <si>
    <t>Bulong liên kết M12x30</t>
  </si>
  <si>
    <t>SX và lắp đặt cầu thang thép (bao gồm lan can cầu thang)</t>
  </si>
  <si>
    <t xml:space="preserve">SX và lắp đặt thang lồng lên mái </t>
  </si>
  <si>
    <t>Công tác ván khuôn cột (đến cote +8.1m)</t>
  </si>
  <si>
    <t>Công tác cốt thép cột (đến cote +8.1m)</t>
  </si>
  <si>
    <t>Công tác cốt thép nền (01 lớp lưới thép hàn Þ6a200)</t>
  </si>
  <si>
    <t>Công tác BT cột, đá 1x2. mác M350 (đến cote +8.1m)</t>
  </si>
  <si>
    <t>Công tác BT dầm sàn cote +4.1m, đá 1x2, mác M350</t>
  </si>
  <si>
    <t>Công tác BT dầm sàn cote +8.1m, đá 1x2, mác M350</t>
  </si>
  <si>
    <t>Công tác xây tường gạch ống, dày 100mm, vữa xm mác 75</t>
  </si>
  <si>
    <t>Công tác ván khuôn dầm sàn cote +4.1m</t>
  </si>
  <si>
    <t>Công tác ván khuôn dầm sàn cote +8.1m</t>
  </si>
  <si>
    <t>Thép chờ cột cho giai đoạn 2 (đoạn trên cote 8.1m)</t>
  </si>
  <si>
    <t>Công tác cốt thép dầm sàn cote +4.1</t>
  </si>
  <si>
    <t>Công tác cốt thép dầm sàn cote +8.1</t>
  </si>
  <si>
    <t>Cốt thép cầu thang, hố pit</t>
  </si>
  <si>
    <t>Công tác BT cầu thang, hố pít, đá 1x2, mác M350</t>
  </si>
  <si>
    <t>Công tác tô cửa đi, cửa sổ, ô trống, vữa xm mác 75, dày 15mm (bao gồm làm cạnh)</t>
  </si>
  <si>
    <t>Nền, sàn xoa phẳng</t>
  </si>
  <si>
    <t>Công tác ván khuôn cho sê nô, máng nước rửa tay</t>
  </si>
  <si>
    <t>Cốt thép sê nô, máng nước rửa tay</t>
  </si>
  <si>
    <t>Công tác BT sê nô, máng nước rửa tay</t>
  </si>
  <si>
    <t>Kẻ ron chống nứt tường ngoài nhà</t>
  </si>
  <si>
    <t>m</t>
  </si>
  <si>
    <t>Công tác chống thấm nhà vệ sinh - Sản phẩm gốc Polyurethane</t>
  </si>
  <si>
    <t>Chống thấm sàn thao tác - Sản phẩm gốc Polyurethane</t>
  </si>
  <si>
    <t>Cửa đi bản lề sàn  KT (6000x3300), kính trong cường lực dày 10mm, vách kính cường lực dày 10mm, khung nhôm chìm (xingfa hệ 63 dày 2mm)</t>
  </si>
  <si>
    <t>Cửa đi bản lề sàn  KT (4000x3300), kính trong cường lực dày 10mm, vách kính cường lực dày 10mm, khung nhôm chìm (xingfa hệ 63 dày 2mm)</t>
  </si>
  <si>
    <t>Phụ kiện cửa bản lề sàn KinLong</t>
  </si>
  <si>
    <t>Cửa đi 01 cánh mở, cửa nhựa vân gỗ. Bao gồm phụ kiện và lắp đặt</t>
  </si>
  <si>
    <t>Cửa sổ lùa 2 cánh khung nhôm Xingfa hệ 55, dày 1.4mm, kính trong cường lực dày 8mm. Bao gồm phụ kiện và lắp đặt</t>
  </si>
  <si>
    <t>Lam trang trí mặt dựng ngoài nhà, nhôm sơn tĩnh điện</t>
  </si>
  <si>
    <t>Chống thấm sàn mái, sê nô, máng rửa tay - Sản phẩm gốc Polyurethane</t>
  </si>
  <si>
    <t>Len đá granite chân tường cầu thang bộ, đá dày 18±2mm</t>
  </si>
  <si>
    <t>Đá granite cầu thang bộ, đá dày 18±2mm</t>
  </si>
  <si>
    <t>Đá granite sảnh tam cấp ngoài nhà, đá dày 18±2mm</t>
  </si>
  <si>
    <t>Len đá granite ngạch cửa, gờ đỉnh tường, đá dày 18±2mm</t>
  </si>
  <si>
    <t>Đá granite bề mặt lavabo (bao gồm khung đỡ bằng thép hộp mạ kẽm)</t>
  </si>
  <si>
    <t>FO.1.1-Nền gạch kích thước 600x600mm</t>
  </si>
  <si>
    <t>FO.1.2-Nền gạch kích thước 800x800mm</t>
  </si>
  <si>
    <t>FO.2.1-Nền gạch kích thước 600x600mm</t>
  </si>
  <si>
    <t>FO.2.2-Nền gạch kích thước 800x800mm</t>
  </si>
  <si>
    <t>FO.T-Nền gạch sân thương kích thước 600x600</t>
  </si>
  <si>
    <t>Len chân tường kích thước 600x100mm</t>
  </si>
  <si>
    <t>Len chân tường kích thước 800x100mm</t>
  </si>
  <si>
    <t>Ốp lát gạch máng nước rửa tay, gạch Ceramic 300x600mm cao hơn trần 10cm</t>
  </si>
  <si>
    <t>Ốp gạch tường vệ sinh, gạch Ceramic 300x600mm cao hơn trần 10cm</t>
  </si>
  <si>
    <t>Lát gạch nền vệ sinh, gạch Ceramic nhám 300x300mm. Bao gồm công tác cán vữa tạo dốc</t>
  </si>
  <si>
    <t>Keo dán gạch</t>
  </si>
  <si>
    <t>Công tác chống thấm, láng vữa</t>
  </si>
  <si>
    <t>Láng vữa xm mác 75 bảo vệ lớp chống thấm, độ dày 3cm</t>
  </si>
  <si>
    <t>Láng vữa xm mác 75 độ dày 2cm trước khi lát gạch</t>
  </si>
  <si>
    <t>C1.1_Trần thạch cao tiêu âm dày 12.5mm, khung kim loại chìm</t>
  </si>
  <si>
    <t>C1.2_Trần thạch cao chống ấm dày 12.5mm, khung kim loại chìm</t>
  </si>
  <si>
    <t>MÁI CHE</t>
  </si>
  <si>
    <t>Canopy Mái kính ( bao gồm khung thép kết cấu )</t>
  </si>
  <si>
    <t>HẠNG MỤC: TRẠM ĐIỆN</t>
  </si>
  <si>
    <t>Lấp đất hố móng</t>
  </si>
  <si>
    <t>Công tác bê tông</t>
  </si>
  <si>
    <t xml:space="preserve">Tổng </t>
  </si>
  <si>
    <t>NC&amp;NTC</t>
  </si>
  <si>
    <t xml:space="preserve">Đào đất </t>
  </si>
  <si>
    <t>Chỉnh sửa, ban gạt và đầm nền đất trước khi thi công công tác bê tông lót (hố móng, đà kiềng)</t>
  </si>
  <si>
    <t>Bê tông đà kiềng, đá 1x2, mác 300</t>
  </si>
  <si>
    <t>Bê tông lót móng, đà kiềng, đá 1x2 mác 100</t>
  </si>
  <si>
    <t>Bê tông móng, đá 1x2 mác 300</t>
  </si>
  <si>
    <t>Nền đá 04 dày 200, đầm chặt K=0.95</t>
  </si>
  <si>
    <t>Bê tông cột, dầm giằng, đá 1x2 mác 300</t>
  </si>
  <si>
    <t>Ván khuôn bê tông lót</t>
  </si>
  <si>
    <t>Ván khuôn móng</t>
  </si>
  <si>
    <t>Ván khuôn đà kiềng</t>
  </si>
  <si>
    <t xml:space="preserve">Ván khuôn nền </t>
  </si>
  <si>
    <t>Ván khuôn cột, dầm giằng</t>
  </si>
  <si>
    <t>Bê tông nền, đá 1x2 mác 300</t>
  </si>
  <si>
    <t>Bê tông lanh tô, bổ trụ, giằng tường đá 1x2 mác 200</t>
  </si>
  <si>
    <t>Ván khuôn lanh tô, bổ trụ, giằng tường</t>
  </si>
  <si>
    <t>GCLD cốt thép móng</t>
  </si>
  <si>
    <t>tấn</t>
  </si>
  <si>
    <t>GCLD cốt thép đà kiềng</t>
  </si>
  <si>
    <t>Cốt thép cột, dầm giằng</t>
  </si>
  <si>
    <t>Cốt thép lanh tô, bổ trụ, giằng tường</t>
  </si>
  <si>
    <t>Lưới thép hàn cho nền (01 lớp Þ6a200)</t>
  </si>
  <si>
    <t>Công tác đất đá</t>
  </si>
  <si>
    <t>Công tác đất</t>
  </si>
  <si>
    <t>Chỉnh sửa, ban gạt và đầm nền đất trước khi thi công công tác bê tông lót (đáy hố móng, đà kiềng)</t>
  </si>
  <si>
    <t>Đầm nền đất, K=0.95</t>
  </si>
  <si>
    <t>Lớp màng  PE  dày 0.15mm, nền trệt</t>
  </si>
  <si>
    <t>Nền hoàn thiện bằng liquid hardener màu xám</t>
  </si>
  <si>
    <t>Louver tole mạ màu dày 0.45mm có lưới chắn côn trùng bằng inox</t>
  </si>
  <si>
    <t>Công tác lợp mái và bao che</t>
  </si>
  <si>
    <t>Sản xuất và lắp đặt khung bao che bằng lưới B40 cho trạm biến áp (bao gồm cửa đi)</t>
  </si>
  <si>
    <t>Bản mã các loại</t>
  </si>
  <si>
    <t>Sản xuất lắp đặt kết cấu thép ống đen Þ220x4.78</t>
  </si>
  <si>
    <t>Sản xuất lắp đặt kết cấu thép ống đen Þ114x3.96</t>
  </si>
  <si>
    <t>Làm sạch và sơn dầu hoàn thiện kết cấu thép</t>
  </si>
  <si>
    <t>Bulong neo</t>
  </si>
  <si>
    <t>Bulong liên kết</t>
  </si>
  <si>
    <t>Xà gồ thép hộp 50x100x1.4mm mạ kẽm</t>
  </si>
  <si>
    <t>Tole mái 5 sóng mạ màu dày 0.45mm</t>
  </si>
  <si>
    <t>Ống thoát nước mái PVC D90, bao gồm đai kẹp và phụ kiện lắp đặt</t>
  </si>
  <si>
    <t>Diềm tole mạ màu các loại</t>
  </si>
  <si>
    <t>Vận chuyển và lắp dựng</t>
  </si>
  <si>
    <t>chuyến</t>
  </si>
  <si>
    <t>HẠNG MỤC: NHÀ BẢO VỆ</t>
  </si>
  <si>
    <t>Công tác ván khuôn dầm sàn</t>
  </si>
  <si>
    <t>Công tác ván khuôn dầm sàn, sê nô</t>
  </si>
  <si>
    <t>Công tác cốt thép cột</t>
  </si>
  <si>
    <t>Công tác cốt thép dầm sàn, sê nô</t>
  </si>
  <si>
    <t>Công tác BT móng, đá 1x2, mác M300</t>
  </si>
  <si>
    <t>Công tác BT cột, đá 1x2. mác M300</t>
  </si>
  <si>
    <t>Công tác BT đà kiềng, đá 1x2, mác M300</t>
  </si>
  <si>
    <t>Công tác BT dầm sàn, sê nô. Đá 1x2 mác 300</t>
  </si>
  <si>
    <t>Công tác BT nền, đá 1x2, mác M300</t>
  </si>
  <si>
    <t>Cửa đi 01 cánh khung nhôm xingfa hệ 55 sơn tĩnh điện dày 1.4mm, kính cường lực dày 6mm. Bao gồm phụ kiện và lắp đặt</t>
  </si>
  <si>
    <t>Cửa sổ lùa 2 cánh khung nhôm Xingfa hệ 55, dày 1.4mm, kính trong cường lực dày 6mm. Bao gồm phụ kiện và lắp đặt</t>
  </si>
  <si>
    <t>Cửa sổ lật khung nhôm Xingfa hệ 55, dày 1.4mm, kính mờ cường lực dày 6mm. Bao gồm phụ kiện và lắp đặt</t>
  </si>
  <si>
    <t>Chống thấm sàn mái, sê nô, - Sản phẩm gốc Polyurethane</t>
  </si>
  <si>
    <t>Đá granite quầy tiếp nhận hồ sơ, đá dày 18±2mm</t>
  </si>
  <si>
    <t>Công tác BT lanh tô, bổ trụ, giằng tường, ô văng, bệ đỡ, đá 1x2, mác M200</t>
  </si>
  <si>
    <t>Láng vữa xm mác 75 tạo dốc bảo vệ lớp chống thấm mái, độ dày 3cm</t>
  </si>
  <si>
    <t>Nền gạch ceramic kích thước 400x400mm</t>
  </si>
  <si>
    <t>Len chân tường kích thước 400x100mm</t>
  </si>
  <si>
    <t>Lát gạch nền vệ sinh, gạch Ceramic nhám 300x300mm.</t>
  </si>
  <si>
    <t>HẠNG MỤC: CỔNG + HÀNG RÀO</t>
  </si>
  <si>
    <t>A</t>
  </si>
  <si>
    <t>CỔNG + BẢNG TÊN</t>
  </si>
  <si>
    <t>Công tác BT móng, đá 1x2, mác M250</t>
  </si>
  <si>
    <t>Công tác BT cột, đá 1x2. mác M250</t>
  </si>
  <si>
    <t>Công tác BT đà kiềng, đá 1x2, mác M250</t>
  </si>
  <si>
    <t>Chống thấm sàn mái - Sản phẩm gốc Polyurethane</t>
  </si>
  <si>
    <t>Tường ốp đá ong xám</t>
  </si>
  <si>
    <t>Đá granite dày 18±2mm</t>
  </si>
  <si>
    <t>Cung cấp lặt đặt cửa cổng xếp tự động bằng hợp kim nhôm. Cửa cổng chính</t>
  </si>
  <si>
    <t>Cung cấp lặt đặt cửa cổng xếp tự động bằng hợp kim nhôm. Cửa cổng phụ</t>
  </si>
  <si>
    <t xml:space="preserve">Cửa </t>
  </si>
  <si>
    <t>Cung cấp lắp đặt cửa cổng thép hộp sơn tĩnh điện</t>
  </si>
  <si>
    <t>Logo bảng hiệu</t>
  </si>
  <si>
    <t>Cung cấp lắp đặt logo bảng hiệu cổng chính</t>
  </si>
  <si>
    <t>Cung cấp lắp đặt logo bảng hiệu cổng phụ</t>
  </si>
  <si>
    <t>HÀNG RÀO KÍN</t>
  </si>
  <si>
    <t>B</t>
  </si>
  <si>
    <t>C</t>
  </si>
  <si>
    <t>HÀNG RÀO THOÁNG</t>
  </si>
  <si>
    <t>Công tác ván khuôn giằng tường</t>
  </si>
  <si>
    <t>Công tác cốt thép giằng tường</t>
  </si>
  <si>
    <t>Công tác BT giằng tường. Đá 1x2 mác 250</t>
  </si>
  <si>
    <t>Công tác xây tường gạch block, dày 100mm, vữa xm mác 75 (tường không tô trát)</t>
  </si>
  <si>
    <t>Công tác sơn nước cột, dầm giằng (bả ma tít, sơn lót 1 lớp, sơn 2 lớp hoàn thiện)</t>
  </si>
  <si>
    <t>Công tác tô cột, dầm, giằng, vữa xm mác 75, dày 15mm</t>
  </si>
  <si>
    <t>Công tác sơn nước tường, cột, dầm giằng (bả ma tít, sơn lót 1 lớp, sơn 2 lớp hoàn thiện)</t>
  </si>
  <si>
    <t>Công tác sắt hàn</t>
  </si>
  <si>
    <t>Gia công lắp đặt khung thép hộp hàng rào cao 1.6m</t>
  </si>
  <si>
    <t>Sơn hoàn thiện khung thép hàng rào</t>
  </si>
  <si>
    <t>HẠNG MỤC: BỂ PCCC</t>
  </si>
  <si>
    <t>Chỉnh sửa, ban gạt và đầm nền đất trước khi thi công công tác bê tông lót</t>
  </si>
  <si>
    <t xml:space="preserve">Công tác ván khuôn lót </t>
  </si>
  <si>
    <t>Công tác ván khuôn đáy bể nước</t>
  </si>
  <si>
    <t>Công tác ván khuôn vách</t>
  </si>
  <si>
    <t>Công tác ván khuôn dầm sàn nắp bể nước</t>
  </si>
  <si>
    <t>Công tác cốt thép đáy bể nước</t>
  </si>
  <si>
    <t>Công tác cốt thép vách</t>
  </si>
  <si>
    <t>Công tác cốt thép dầm sàn nắp bể nước</t>
  </si>
  <si>
    <t>Công tác BT đáy bể, đá 1x2, mác M300 có phụ gia chống thấm B8</t>
  </si>
  <si>
    <t>Công tác BT cột, đá 1x2. mác M300 có phụ gia chống thấm B8</t>
  </si>
  <si>
    <t>Công tác BT vách bể, đá 1x2, mác M300 có phụ gia chống thấm B8</t>
  </si>
  <si>
    <t>Công tác BT dầm sàn nắp bể. Đá 1x2 mác 300</t>
  </si>
  <si>
    <t>Chống thấm mặt trong bể nước - Sản phẩm Sikalastic-612</t>
  </si>
  <si>
    <t>Láng vữa xm mác 75 đáy bể nước bảo vệ lớp chống thấm mái, độ dày 3cm</t>
  </si>
  <si>
    <t>Trát mặt trong vách bể, vữa xm mác 75, độ dày 1.5cm</t>
  </si>
  <si>
    <t>Công tác khác</t>
  </si>
  <si>
    <t>Mạch ngừng sika water bar V20</t>
  </si>
  <si>
    <t>Thang thăm bể bằng inox 304</t>
  </si>
  <si>
    <t>Biện pháp thi công bể nước</t>
  </si>
  <si>
    <t>Xoa phẳng bề mặt bê tông nắp bể</t>
  </si>
  <si>
    <t>Nắp thăm KT 800x800 bằng gang</t>
  </si>
  <si>
    <t>HẠNG MỤC: BỂ XỬ LÍ NƯỚC THẢI</t>
  </si>
  <si>
    <t>Chống thấm mặt ngoài bể nước bằng sika topseal 107</t>
  </si>
  <si>
    <t>Trát tường vách bể, vữa xm mác 75, độ dày 1.5cm</t>
  </si>
  <si>
    <t>HẠNG MỤC: HẠ TẦNG GIAO THÔNG VÀ CẢNH QUAN</t>
  </si>
  <si>
    <t>Đưởng Tải Nặng</t>
  </si>
  <si>
    <t>I</t>
  </si>
  <si>
    <t>Set</t>
  </si>
  <si>
    <t>II</t>
  </si>
  <si>
    <t>kG</t>
  </si>
  <si>
    <t>III</t>
  </si>
  <si>
    <t>Ống thông, bộ lọc</t>
  </si>
  <si>
    <t>Lu nền đất K=0.95</t>
  </si>
  <si>
    <t>Cấp phối đá 4x6 dày 12cm, K=0.95</t>
  </si>
  <si>
    <t>Tưới nhựa bám dính tiêu chuẩn 1kg/m2</t>
  </si>
  <si>
    <t>Bê tông nhựa nóng C12.5 dày 6cm (lớp 1)</t>
  </si>
  <si>
    <t>Tưới nhựa bám dính tiêu chuẩn 0.5kg/m2</t>
  </si>
  <si>
    <t>Bê tông nhựa nóng C9.5 dày 4cm (lớp 2)</t>
  </si>
  <si>
    <t>Đưởng Tải Nhẹ</t>
  </si>
  <si>
    <t>Cấp phối đá dăm loại I dày 20cm, K=0.95</t>
  </si>
  <si>
    <t xml:space="preserve">Bê tông nhựa nóng C12.5 dày 5cm </t>
  </si>
  <si>
    <t>Đưởng Lát Gạch Trồng Cỏ</t>
  </si>
  <si>
    <t>Lu nền đất K=0.9</t>
  </si>
  <si>
    <t>Lớp cát đệm dày 3cm</t>
  </si>
  <si>
    <t>Gạch trồng cỏ KT 200x400</t>
  </si>
  <si>
    <t>Ram dốc BTCT</t>
  </si>
  <si>
    <t>D</t>
  </si>
  <si>
    <t>Cấp phối đá 0x4 dày 30cm, K=0.95</t>
  </si>
  <si>
    <t>Lớp PE dày 1.5mm</t>
  </si>
  <si>
    <t>Thép ram dốc 2 lớp Þ12a200</t>
  </si>
  <si>
    <t>Bê tông nền đá 1x2, mác 300,</t>
  </si>
  <si>
    <t>Xoa phẳng bề mặt bê tông, lăn gai tạo nhám</t>
  </si>
  <si>
    <t>E</t>
  </si>
  <si>
    <t>Bó Vỉa</t>
  </si>
  <si>
    <t>Bê tông lót đá 1x2, mác 100</t>
  </si>
  <si>
    <t>Bê tông bó vỉa đá 1x2, mác 250</t>
  </si>
  <si>
    <t>Ván khuôn bó vỉa</t>
  </si>
  <si>
    <t>F</t>
  </si>
  <si>
    <t>Cây Xanh, Cảnh Quan</t>
  </si>
  <si>
    <t>Lớp đất trông cỏ (bao gồm phân tro hữu cơ)</t>
  </si>
  <si>
    <t>Trồng cỏ lá gừng, mật độ trồng bao phủ 60%</t>
  </si>
  <si>
    <t xml:space="preserve">Tưới nước chăm sóc bảo dưỡng </t>
  </si>
  <si>
    <t>HẠNG MỤC: HỆ THỐNG THOÁT NƯỚC MƯA</t>
  </si>
  <si>
    <t xml:space="preserve">LẮP ĐẶT CỐNG VÀ PHỤ KIỆN </t>
  </si>
  <si>
    <t xml:space="preserve">Lấp đất </t>
  </si>
  <si>
    <t>Vận chuyển đất dư</t>
  </si>
  <si>
    <t>Cống ly tâm D400</t>
  </si>
  <si>
    <t xml:space="preserve">Cống ly tâm D600 </t>
  </si>
  <si>
    <t xml:space="preserve">Gối cống D300 </t>
  </si>
  <si>
    <t xml:space="preserve">Gối cống D400 </t>
  </si>
  <si>
    <t xml:space="preserve">Gối cống D600  </t>
  </si>
  <si>
    <t xml:space="preserve">Joint nối cống  </t>
  </si>
  <si>
    <t>Lu nền đất</t>
  </si>
  <si>
    <t>Gia công lắp đặt cốt thép</t>
  </si>
  <si>
    <t>Bêtông lót  (M100)</t>
  </si>
  <si>
    <t>Công tác bêtông ( M250 )</t>
  </si>
  <si>
    <t>Sắt V mạ kẽm</t>
  </si>
  <si>
    <t>Ống thoát nước mái PVC D168, bao gồm đai kẹp và phụ kiện lắp đặt</t>
  </si>
  <si>
    <t xml:space="preserve">Máng xối inox 304 dày 0.8mm, </t>
  </si>
  <si>
    <t xml:space="preserve">Cách nhiệt túi khí 2 mặt nhôm có gia cường sợi thủy tinh </t>
  </si>
  <si>
    <t>Tole vách mạ màu 9 sóng dày 0.45mm</t>
  </si>
  <si>
    <t>SX xà gồ vách C200x65x20x2, mạ kẽm</t>
  </si>
  <si>
    <t>SX xà gồ mái C80x40x2mm</t>
  </si>
  <si>
    <t>Tole mái mạ màu 5 sóng dày 0.42mm</t>
  </si>
  <si>
    <t>Đấu nối vào hệ thống thoát nước KCN</t>
  </si>
  <si>
    <t>set</t>
  </si>
  <si>
    <t>HẠNG MỤC: HỆ THỐNG THOÁT NƯỚC THẢI</t>
  </si>
  <si>
    <t>Ống nhựa HDPE 200x7.7mm</t>
  </si>
  <si>
    <t>Nối ống HDPE</t>
  </si>
  <si>
    <t>Lấp đất</t>
  </si>
  <si>
    <t xml:space="preserve">Công tác ván khuôn  </t>
  </si>
  <si>
    <t xml:space="preserve">Gia công lắp đặt cốt thép  </t>
  </si>
  <si>
    <t>Bêtông lót ( M100 )</t>
  </si>
  <si>
    <t>Công tác bêtông  ( M250 )</t>
  </si>
  <si>
    <t xml:space="preserve">Vận chuyển đất dư </t>
  </si>
  <si>
    <t xml:space="preserve">Công tác ván khuôn </t>
  </si>
  <si>
    <t>Tường gạch đinh dày 200mm</t>
  </si>
  <si>
    <t>MƯƠNG VÀ HỐ GA</t>
  </si>
  <si>
    <t>Nắp grating cho mương thu nước bãi cont</t>
  </si>
  <si>
    <t>Ống nhựa HDPE 114x7.7mm</t>
  </si>
  <si>
    <t>HỐ GA TRUNG CHUYỂN</t>
  </si>
  <si>
    <t>Đầm nền đất</t>
  </si>
  <si>
    <t>Tô tường mặt trong</t>
  </si>
  <si>
    <t>Chống thấm bể</t>
  </si>
  <si>
    <t>Stt</t>
  </si>
  <si>
    <t>Cái</t>
  </si>
  <si>
    <t>Lô</t>
  </si>
  <si>
    <t>IV</t>
  </si>
  <si>
    <t>V</t>
  </si>
  <si>
    <t>Sub Total/ Tổng A</t>
  </si>
  <si>
    <t xml:space="preserve">        </t>
  </si>
  <si>
    <t>BỂ TỰ HOẠI</t>
  </si>
  <si>
    <t>MƯƠNG BTCT THOÁT NƯỚC THẢI SẢN XUẤT</t>
  </si>
  <si>
    <t>Nắp mương grating</t>
  </si>
  <si>
    <t>HẠNG MỤC: ĐIỆN + NƯỚC</t>
  </si>
  <si>
    <t>HỆ THỐNG ĐIỆN</t>
  </si>
  <si>
    <t>Vật tư phụ</t>
  </si>
  <si>
    <t>CHI PHÍ KHÁC</t>
  </si>
  <si>
    <t>MÁY PHÁT</t>
  </si>
  <si>
    <t>TỦ ĐIỆN VÀ CẤP NGUỒN</t>
  </si>
  <si>
    <t>Tủ điện</t>
  </si>
  <si>
    <t>CHIẾU SÁNG, Ổ CẮM</t>
  </si>
  <si>
    <t>CHIẾU SÁNG NGOÀI</t>
  </si>
  <si>
    <t>CHIẾU SÁNG NHÀ XƯỞNG</t>
  </si>
  <si>
    <t>CHIẾU SÁNG, Ổ CẮM VĂN PHÒNG</t>
  </si>
  <si>
    <t>ĐIỆN NHẸ</t>
  </si>
  <si>
    <t>THIẾT BỊ CAMERA</t>
  </si>
  <si>
    <t>THIẾT BỊ MẠNG ĐIỆN THOẠI</t>
  </si>
  <si>
    <t>TRẠM BIẾN ÁP VÀ ĐƯỜNG DÂY TRUNG THẾ</t>
  </si>
  <si>
    <t>HỆ THỐNG ĐIỀU HÒA KHÔNG KHÍ</t>
  </si>
  <si>
    <t>ĐIỀU HÒA KHÔNG KHÍ</t>
  </si>
  <si>
    <t>HỆ THỐNG ỐNG GIÓ CẤP</t>
  </si>
  <si>
    <t>HỆ THỐNG ỐNG GIÓ THẢI</t>
  </si>
  <si>
    <t>Tổng B</t>
  </si>
  <si>
    <t>HỆ THỐNG CẤP THOÁT NƯỚC</t>
  </si>
  <si>
    <t>THIẾT BỊ VỆ SINH</t>
  </si>
  <si>
    <t>CẤP NƯỚC</t>
  </si>
  <si>
    <t>CẤP NƯỚC TỔNG THỂ</t>
  </si>
  <si>
    <t>CẤP NƯỚC NHÀ XƯỞNG</t>
  </si>
  <si>
    <t>CẤP NƯỚC NHÀ VĂN PHÒNG</t>
  </si>
  <si>
    <t>CẤP NƯỚC NHÀ BẢO VỆ</t>
  </si>
  <si>
    <t>THOÁT NƯỚC</t>
  </si>
  <si>
    <t>THOÁT NƯỚC THẢI NHÀ XƯỞNG</t>
  </si>
  <si>
    <t>TUYẾN ỐNG THOÁT NƯỚC THẢI NGOÀI NHÀ</t>
  </si>
  <si>
    <t>THOÁT NƯỚC THẢI NHÀ VĂN PHÒNG</t>
  </si>
  <si>
    <t xml:space="preserve"> Tổng C</t>
  </si>
  <si>
    <t xml:space="preserve">Công tác khác </t>
  </si>
  <si>
    <t>Tổng D</t>
  </si>
  <si>
    <t>HẠNG MỤC: PCCC</t>
  </si>
  <si>
    <t>Phụ kiện đường ống</t>
  </si>
  <si>
    <t>Hộp kiểm tra điện trở</t>
  </si>
  <si>
    <t>Đèn chiếu sáng sự cố</t>
  </si>
  <si>
    <t>Ghi chú:</t>
  </si>
  <si>
    <t>VI</t>
  </si>
  <si>
    <t>tháng</t>
  </si>
  <si>
    <t xml:space="preserve">BẢNG CHI TIẾT KHỐI LƯỢNG CÔNG VIỆC </t>
  </si>
  <si>
    <t xml:space="preserve">  HẠNG MỤC : CÔNG TÁC CHUẨN BỊ </t>
  </si>
  <si>
    <t>HẠNG MỤC THI CÔNG</t>
  </si>
  <si>
    <t>ĐƠN GIÁ ( VNĐ)</t>
  </si>
  <si>
    <r>
      <t>THÀNH TIỀN (VNĐ)</t>
    </r>
    <r>
      <rPr>
        <b/>
        <sz val="10"/>
        <rFont val="SimSun"/>
      </rPr>
      <t/>
    </r>
  </si>
  <si>
    <t>CHI PHÍ THIẾT LẬP CÔNG TRƯỜNG</t>
  </si>
  <si>
    <t>Đường tạm thi công</t>
  </si>
  <si>
    <t>Cầu rửa xe</t>
  </si>
  <si>
    <t>Văn phòng (bao gồm nhà vệ sinh)</t>
  </si>
  <si>
    <t>Phòng họp (01 phòng)</t>
  </si>
  <si>
    <t>Thiết bị văn phòng</t>
  </si>
  <si>
    <t>Nhà vệ sinh cho công nhân</t>
  </si>
  <si>
    <t>Hệ thống chống sét tạm thời</t>
  </si>
  <si>
    <t>Hệ thống thoát nước mưa tạm thời</t>
  </si>
  <si>
    <t>Hệ thống thoát nước thải tạm thời</t>
  </si>
  <si>
    <r>
      <t>Nhà bảo vệ tạm thời</t>
    </r>
    <r>
      <rPr>
        <sz val="10"/>
        <rFont val="細明體"/>
        <family val="3"/>
        <charset val="136"/>
      </rPr>
      <t/>
    </r>
  </si>
  <si>
    <r>
      <t>Hàng rào tạm thời cao 2m</t>
    </r>
    <r>
      <rPr>
        <sz val="10"/>
        <rFont val="細明體"/>
        <family val="3"/>
        <charset val="136"/>
      </rPr>
      <t/>
    </r>
  </si>
  <si>
    <t>Bảng hiệu + khung cổng công trường</t>
  </si>
  <si>
    <t>Lán trại công nhân và kho vật tư</t>
  </si>
  <si>
    <t>Lễ khởi công</t>
  </si>
  <si>
    <t>CHI PHÍ QUẢN LÝ VÀ DUY TRÌ HOẠT ĐỘNG CÔNG TRƯỜNG</t>
  </si>
  <si>
    <t>Chi phí điện thi công</t>
  </si>
  <si>
    <t>Chi phí nước thi công</t>
  </si>
  <si>
    <t>Chiếu sáng cho công trình</t>
  </si>
  <si>
    <t>Chi phí kết nối điện thoại, internet cho văn phòng của Chủ đầu tư và Nhà thầu</t>
  </si>
  <si>
    <t>Chi phí phòng phẩm</t>
  </si>
  <si>
    <t>Chi phi quản lý tại công trường</t>
  </si>
  <si>
    <t>Chi phí bản vẽ hoàn công</t>
  </si>
  <si>
    <t>Công tác khảo sát trắc đạc toàn Nhà máy</t>
  </si>
  <si>
    <t>Chi phí khác thuộc công trường</t>
  </si>
  <si>
    <t>CHI PHÍ AN TOÀN LAO ĐỘNG VÀ HỆ THỐNG AN NINH</t>
  </si>
  <si>
    <t>Chi phí Tiện ích sơ cấp cứu</t>
  </si>
  <si>
    <t>Chi phí thiết bị an toàn, lưới và biển báo cho tất cả các hoạt động
thi công, huấn luyện an toàn định kỳ, giám sát an toàn độc lập</t>
  </si>
  <si>
    <t>Chi phí đồ bảo hộ cho công nhân, nhân viên quản lý của Nhà thầu</t>
  </si>
  <si>
    <t>Chi phí các dịch vụ an ninh trong công trường</t>
  </si>
  <si>
    <t>Chi phí các thiết bị phòng hộ và chống cháy</t>
  </si>
  <si>
    <t>Chi phí vệ sinh công trường và bảo vệ môi trường bao gồm chi phí xả thải trong thời gian thi công</t>
  </si>
  <si>
    <t>Vệ sinh bàn giao dự án</t>
  </si>
  <si>
    <t>CHI PHÍ MẪU VẬT LIỆU VÀ THÍ NGHIỆM</t>
  </si>
  <si>
    <t>Chi phí lấy mẫu vật liệu bê tông để đệ trình và chi phí để thử nghiệm và đệ trình chứng nhận thử nghiệm</t>
  </si>
  <si>
    <r>
      <t>Chi phí lấy mẫu vật liệu thép để đệ trình và chi phí để thử nghiệm và đệ trình chứng nhận thử nghiệm</t>
    </r>
    <r>
      <rPr>
        <sz val="10"/>
        <rFont val="細明體"/>
        <family val="3"/>
        <charset val="136"/>
      </rPr>
      <t/>
    </r>
  </si>
  <si>
    <t>Chi phí lấy mẫu vật liệu khác để đệ trình và chi phí để thử nghiệm và đệ trình chứng nhận thử nghiệm</t>
  </si>
  <si>
    <r>
      <t>ĐI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>U KIỆN HỢP ĐỒNG</t>
    </r>
  </si>
  <si>
    <t>Bảo hiểm rủi ro công trình và bảo hiểm bên thứ 3</t>
  </si>
  <si>
    <t>Bảo hiểm công nhân</t>
  </si>
  <si>
    <t>Bảo lãnh thực hiện hợp đồng</t>
  </si>
  <si>
    <t>Bảo lãnh bảo hành</t>
  </si>
  <si>
    <t>CHI PHÍ PHỤC VỤ THI CÔNG</t>
  </si>
  <si>
    <t>Chi phí thẩm tra biện pháp thi công</t>
  </si>
  <si>
    <t>Vận thăng đơn</t>
  </si>
  <si>
    <t>Cẩu tháp</t>
  </si>
  <si>
    <t>Chi phí hoàn công, nghiệm thu công trình</t>
  </si>
  <si>
    <t>gói</t>
  </si>
  <si>
    <t>BẢNG TỔNG HỢP DỰ TOÁN</t>
  </si>
  <si>
    <r>
      <t>THÀNH TIỀN (VNĐ)</t>
    </r>
    <r>
      <rPr>
        <b/>
        <sz val="12"/>
        <rFont val="SimSun"/>
      </rPr>
      <t/>
    </r>
  </si>
  <si>
    <t xml:space="preserve">CÔNG TÁC CHUẨN BỊ </t>
  </si>
  <si>
    <t>Chi phí thiết lập công trường</t>
  </si>
  <si>
    <t>Chi phí quản lý và duy trì hoạt động công trường</t>
  </si>
  <si>
    <t>Chi phí an toàn lao động và hệ thống an ninh</t>
  </si>
  <si>
    <t>Chi phí mẫu vật liệu và thí nghiệm</t>
  </si>
  <si>
    <t>Điều kiện hợp đồng</t>
  </si>
  <si>
    <t>Chi phí phục vụ thi công</t>
  </si>
  <si>
    <t>CHI PHÍ XÂY DỰNG CÔNG TRÌNH</t>
  </si>
  <si>
    <t>Hạng mục: San lấp</t>
  </si>
  <si>
    <t>Hạng mục: cọc</t>
  </si>
  <si>
    <t>Xác định giá trị HM thực tế sau khi có kết quả thi công cọc thử</t>
  </si>
  <si>
    <t>Hạng mục: Nhà xưởng</t>
  </si>
  <si>
    <t>HẠNG MỤC: NHÀ LÒ HƠI-KHO HÓA CHẤT - NHÀ RÁC</t>
  </si>
  <si>
    <t>Hạng mục: Nhà văn phòng</t>
  </si>
  <si>
    <t>Hạng mục: Nhà lò hơi - kho hóa chất - nhà rác</t>
  </si>
  <si>
    <t>Hạng mục: Nhà trạm điện</t>
  </si>
  <si>
    <t>Hạng mục: Nhà bảo vệ</t>
  </si>
  <si>
    <t>Hạng mục: Cổng và hàng rào</t>
  </si>
  <si>
    <t>Hạng mục: Bể nước PCCC</t>
  </si>
  <si>
    <t>Hạng mục: Bể XLNT</t>
  </si>
  <si>
    <t>Hạng mục: Hạ Tầng</t>
  </si>
  <si>
    <t>Hạng mục: Thoát nước mưa</t>
  </si>
  <si>
    <t>Hạng mục: Thoát nước thải</t>
  </si>
  <si>
    <t>Hạng mục: Điện + nước</t>
  </si>
  <si>
    <t>Hạng mục: PCCC</t>
  </si>
  <si>
    <t>TỔNG GIÁ TRỊ TRƯỚC THUẾ</t>
  </si>
  <si>
    <t>THUẾ VAT 8%</t>
  </si>
  <si>
    <t xml:space="preserve">TỔNG GIÁ TRỊ SAU THUẾ </t>
  </si>
  <si>
    <t>PC1-30</t>
  </si>
  <si>
    <t>PC2-30</t>
  </si>
  <si>
    <t>PC3-30</t>
  </si>
  <si>
    <t>SL</t>
  </si>
  <si>
    <t>Dài</t>
  </si>
  <si>
    <t xml:space="preserve">Rộng </t>
  </si>
  <si>
    <t>Cao</t>
  </si>
  <si>
    <t>Hệ số</t>
  </si>
  <si>
    <t>Kích thước</t>
  </si>
  <si>
    <t>DG (200*500)</t>
  </si>
  <si>
    <t>CG (200*200)</t>
  </si>
  <si>
    <t>DM4 (400*600)</t>
  </si>
  <si>
    <t>DM5 (400*600)</t>
  </si>
  <si>
    <t>D0.6 (200*500)</t>
  </si>
  <si>
    <t>D0.A (200*600)</t>
  </si>
  <si>
    <t>D0.B (200*500)</t>
  </si>
  <si>
    <t>D0.5 (200*600)</t>
  </si>
  <si>
    <t>D0.5A (200*600)</t>
  </si>
  <si>
    <t>D0.5B (200*600)</t>
  </si>
  <si>
    <t>Nền nhà phụ</t>
  </si>
  <si>
    <t>Nền nhà rác</t>
  </si>
  <si>
    <t>CB1 (300*500)</t>
  </si>
  <si>
    <t>CB2 (300*500)</t>
  </si>
  <si>
    <t>C1 (400*800)</t>
  </si>
  <si>
    <t>C3 (400*400)</t>
  </si>
  <si>
    <t>Dầm sàn cote +3800</t>
  </si>
  <si>
    <t>D0.C (200*500)</t>
  </si>
  <si>
    <t>Dầm sàn cote +8000</t>
  </si>
  <si>
    <t>D1.P2 (200*750)</t>
  </si>
  <si>
    <t>D1.P1 (200*750)</t>
  </si>
  <si>
    <t>D1.5 (200*750)</t>
  </si>
  <si>
    <t>D1.4 (200*750)</t>
  </si>
  <si>
    <t>D1.A (400*900)</t>
  </si>
  <si>
    <t>D1.B (400*1000)</t>
  </si>
  <si>
    <t>D1.D (400*750)</t>
  </si>
  <si>
    <t>Sàn cote +8000</t>
  </si>
  <si>
    <t>Phi12a200</t>
  </si>
  <si>
    <t>Phi16a150</t>
  </si>
  <si>
    <t>6phi18</t>
  </si>
  <si>
    <t>đai6a150</t>
  </si>
  <si>
    <t>12phi32</t>
  </si>
  <si>
    <t>đai10a200</t>
  </si>
  <si>
    <t>DIỄN GIẢI</t>
  </si>
  <si>
    <t>QUY CÁCH</t>
  </si>
  <si>
    <t xml:space="preserve">THÀNH TIỀN  </t>
  </si>
  <si>
    <t xml:space="preserve">HỆ THỐNG CHỮA CHÁY </t>
  </si>
  <si>
    <t>1</t>
  </si>
  <si>
    <t>Ống kẽm</t>
  </si>
  <si>
    <t>D168 x 3.96mm</t>
  </si>
  <si>
    <t>Mét</t>
  </si>
  <si>
    <t>Hoa sen/ Việt Đức</t>
  </si>
  <si>
    <t>2</t>
  </si>
  <si>
    <t>D140 x 3.96mm</t>
  </si>
  <si>
    <t>3</t>
  </si>
  <si>
    <t>D114 x 3.2mm</t>
  </si>
  <si>
    <t>4</t>
  </si>
  <si>
    <t>D76 x 2.9mm</t>
  </si>
  <si>
    <t>5</t>
  </si>
  <si>
    <t>D60 x 2.6mm</t>
  </si>
  <si>
    <t>6</t>
  </si>
  <si>
    <t>D49 x 2.6mm</t>
  </si>
  <si>
    <t>7</t>
  </si>
  <si>
    <t>D42 x 2.6mm</t>
  </si>
  <si>
    <t>8</t>
  </si>
  <si>
    <t>D27 x 2.3mm</t>
  </si>
  <si>
    <t>9</t>
  </si>
  <si>
    <t>Tủ dụng cụ phá dỡ</t>
  </si>
  <si>
    <t>VN</t>
  </si>
  <si>
    <t>10</t>
  </si>
  <si>
    <t>Họng chờ xe chữa cháy 2 cửa D65</t>
  </si>
  <si>
    <t>D114x65</t>
  </si>
  <si>
    <t xml:space="preserve">Tomoken </t>
  </si>
  <si>
    <t>11</t>
  </si>
  <si>
    <t xml:space="preserve">Họng chữa cháy 3 cửa </t>
  </si>
  <si>
    <t>12</t>
  </si>
  <si>
    <t>Van khóa bướm tín hiệu</t>
  </si>
  <si>
    <t>D140</t>
  </si>
  <si>
    <t>Malaysia</t>
  </si>
  <si>
    <t>13</t>
  </si>
  <si>
    <t>Van khóa</t>
  </si>
  <si>
    <t>Korea /VN</t>
  </si>
  <si>
    <t>14</t>
  </si>
  <si>
    <t>D60</t>
  </si>
  <si>
    <t>15</t>
  </si>
  <si>
    <t>D34</t>
  </si>
  <si>
    <t>16</t>
  </si>
  <si>
    <t>Van xả khí</t>
  </si>
  <si>
    <t>17</t>
  </si>
  <si>
    <t>Công tắc dòng chảy</t>
  </si>
  <si>
    <t>Taiwan</t>
  </si>
  <si>
    <t>18</t>
  </si>
  <si>
    <t>Tủ chữa cháy</t>
  </si>
  <si>
    <t xml:space="preserve"> 600*400*200</t>
  </si>
  <si>
    <t>19</t>
  </si>
  <si>
    <t>Vòi chữa cháy</t>
  </si>
  <si>
    <t>D50x20m</t>
  </si>
  <si>
    <t>20</t>
  </si>
  <si>
    <t>Lăng phun</t>
  </si>
  <si>
    <t>D50</t>
  </si>
  <si>
    <t>21</t>
  </si>
  <si>
    <t xml:space="preserve">Van góc </t>
  </si>
  <si>
    <t>22</t>
  </si>
  <si>
    <t xml:space="preserve"> 800*800*200</t>
  </si>
  <si>
    <t>23</t>
  </si>
  <si>
    <t>D65x20m</t>
  </si>
  <si>
    <t>24</t>
  </si>
  <si>
    <t>D19mm</t>
  </si>
  <si>
    <t>25</t>
  </si>
  <si>
    <t xml:space="preserve">Van giảm áp </t>
  </si>
  <si>
    <t>26</t>
  </si>
  <si>
    <t>Đầu phun sprinkler</t>
  </si>
  <si>
    <t>68 độ, k=8.0</t>
  </si>
  <si>
    <t>China</t>
  </si>
  <si>
    <t>27</t>
  </si>
  <si>
    <t>Ống mền + chụp</t>
  </si>
  <si>
    <t>D20</t>
  </si>
  <si>
    <t>Korea</t>
  </si>
  <si>
    <t>28</t>
  </si>
  <si>
    <t>Ty, cùm treo ống</t>
  </si>
  <si>
    <t>29</t>
  </si>
  <si>
    <t>30</t>
  </si>
  <si>
    <t>Máy bơm Diesel
+ Đầu bơm : Đầu bơm VN 
+ Động cơ : Trung Quốc
+ Đầy đủ phụ kiện: Bồn dầu, bình ắc qui, hệ thống làm mát và bảng điều khiển.</t>
  </si>
  <si>
    <t xml:space="preserve">Q =125l/S, H = 66m </t>
  </si>
  <si>
    <t>Windy - VN</t>
  </si>
  <si>
    <t>31</t>
  </si>
  <si>
    <t>Máy bơm điện 
+ Đầu bơm : Đầu bơm VN 
+ Động cơ : Trung Quốc
+Bơm, động cơ rời trục, ráp tại Việt Nam và căn chỉnh trên bệ thép hình.</t>
  </si>
  <si>
    <t>32</t>
  </si>
  <si>
    <t>Máy bơm điện bù áp
- Động cơ điện: 5.5Kw</t>
  </si>
  <si>
    <t xml:space="preserve">Q = 1.5L/S, H = 76m; </t>
  </si>
  <si>
    <t>33</t>
  </si>
  <si>
    <t>34</t>
  </si>
  <si>
    <t>Cáp điện nguồn máy bơm</t>
  </si>
  <si>
    <t>35</t>
  </si>
  <si>
    <t>Van 1 chiều</t>
  </si>
  <si>
    <t>36</t>
  </si>
  <si>
    <t xml:space="preserve">D60 </t>
  </si>
  <si>
    <t>37</t>
  </si>
  <si>
    <t>38</t>
  </si>
  <si>
    <t>Lupe</t>
  </si>
  <si>
    <t>39</t>
  </si>
  <si>
    <t>40</t>
  </si>
  <si>
    <t>Chống rung</t>
  </si>
  <si>
    <t>41</t>
  </si>
  <si>
    <t>42</t>
  </si>
  <si>
    <t>Y lọc</t>
  </si>
  <si>
    <t>43</t>
  </si>
  <si>
    <t>44</t>
  </si>
  <si>
    <t>Đồng hồ áp lực</t>
  </si>
  <si>
    <t>45</t>
  </si>
  <si>
    <t>Công tắc áp lực</t>
  </si>
  <si>
    <t>46</t>
  </si>
  <si>
    <t>Van an toàn</t>
  </si>
  <si>
    <t>Malaysia//VN</t>
  </si>
  <si>
    <t>47</t>
  </si>
  <si>
    <t>Van báo động</t>
  </si>
  <si>
    <t>48</t>
  </si>
  <si>
    <t>Bình tích áp</t>
  </si>
  <si>
    <t>100L</t>
  </si>
  <si>
    <t>Turkey</t>
  </si>
  <si>
    <t>49</t>
  </si>
  <si>
    <t>Bảng trạm bơm</t>
  </si>
  <si>
    <t>50</t>
  </si>
  <si>
    <t>Dây điện nguồn thiết bị ngoại vi</t>
  </si>
  <si>
    <t>FR 2x1.0mm2</t>
  </si>
  <si>
    <t>M</t>
  </si>
  <si>
    <t>Imatek /tđ</t>
  </si>
  <si>
    <t>51</t>
  </si>
  <si>
    <t>Ống PVC D20</t>
  </si>
  <si>
    <t>52</t>
  </si>
  <si>
    <t>Que hàn</t>
  </si>
  <si>
    <t>53</t>
  </si>
  <si>
    <t>Sơn đỏ</t>
  </si>
  <si>
    <t>54</t>
  </si>
  <si>
    <t>Vận chuyển</t>
  </si>
  <si>
    <t>55</t>
  </si>
  <si>
    <t>56</t>
  </si>
  <si>
    <t>Nhân công</t>
  </si>
  <si>
    <t>HỆ THỐNG BÁO CHÁY TỰ ĐỘNG</t>
  </si>
  <si>
    <t>Trung tâm báo cháy 2 Loops</t>
  </si>
  <si>
    <t>24V</t>
  </si>
  <si>
    <t>Horing - Taiwan</t>
  </si>
  <si>
    <t>Bộ nguồn phụ</t>
  </si>
  <si>
    <t>Đầu dò nhiệt loại thường</t>
  </si>
  <si>
    <t>Đầu dò khói loại thường</t>
  </si>
  <si>
    <t>Đầu dò khói beam kiếng</t>
  </si>
  <si>
    <t>Khần loại thường</t>
  </si>
  <si>
    <t>Đèn chớp và chuông</t>
  </si>
  <si>
    <t>Đèn chỉ thị báo cháy</t>
  </si>
  <si>
    <t>Mudule cách ly</t>
  </si>
  <si>
    <t>Mudule giám sát đầu báo thường</t>
  </si>
  <si>
    <t>Mudule chuông</t>
  </si>
  <si>
    <t>Mudule giám sát</t>
  </si>
  <si>
    <t>Mudule điều khiển ngoại vi</t>
  </si>
  <si>
    <t>Dây điện chống nhiễu</t>
  </si>
  <si>
    <t>2x1.0mm2</t>
  </si>
  <si>
    <t>Dây điện chống cháy</t>
  </si>
  <si>
    <t>2x1.5mm2</t>
  </si>
  <si>
    <t xml:space="preserve">Ống luồn dây </t>
  </si>
  <si>
    <t xml:space="preserve">Vật tư phụ </t>
  </si>
  <si>
    <t>Nhân công lắp đặt + vận hành</t>
  </si>
  <si>
    <t>HỆ THỐNG ĐÈN EXIT, CHIẾU SÁNG SỰ CỐ</t>
  </si>
  <si>
    <t>Bình chữa cháy bột abc - 8kg</t>
  </si>
  <si>
    <t>8kg</t>
  </si>
  <si>
    <t>Kệ bình chữa cháy</t>
  </si>
  <si>
    <t>Nội quy + tiêu lệnh</t>
  </si>
  <si>
    <t>Kentom - VN</t>
  </si>
  <si>
    <t>Đèn chiếu Exit</t>
  </si>
  <si>
    <t>Sơ đồ thoát nạn</t>
  </si>
  <si>
    <t>Dây điện nguồn</t>
  </si>
  <si>
    <t xml:space="preserve"> 2x1.5mm2</t>
  </si>
  <si>
    <t>Cadivi</t>
  </si>
  <si>
    <t>Ống luồn dây</t>
  </si>
  <si>
    <t>D16</t>
  </si>
  <si>
    <t>CB nguồn</t>
  </si>
  <si>
    <t>Ổ cắm</t>
  </si>
  <si>
    <t>HỆ THỐNG HÚT KHÓI</t>
  </si>
  <si>
    <t>Quạt gắn mái hút khói 30000m3h, 250pa</t>
  </si>
  <si>
    <t>Động cơ chịu nhiệt 2,2kw</t>
  </si>
  <si>
    <t>cái</t>
  </si>
  <si>
    <t>System Fan - VN</t>
  </si>
  <si>
    <t>Quạt hướng trục hút khói 53000m3h, 600pa</t>
  </si>
  <si>
    <t>Động cơ chịu nhiệt 15kw</t>
  </si>
  <si>
    <t xml:space="preserve">Lò xo chống rung </t>
  </si>
  <si>
    <t>Khớp mềm chống cháy</t>
  </si>
  <si>
    <t>Hộp quạt chống cháy</t>
  </si>
  <si>
    <t xml:space="preserve">Hôp dạng 6 mảnh ghép </t>
  </si>
  <si>
    <t>Louver thải 1500x1000 + LCCT</t>
  </si>
  <si>
    <t>Vuông tròn quạt 1500x1000/Dq L800 EI30</t>
  </si>
  <si>
    <t>Tole HS 0,75mm + TCCC 9,5mm (EI45)</t>
  </si>
  <si>
    <t>Vuông tròn quạt 1000x500/Dq L600 EI30</t>
  </si>
  <si>
    <t>Vuông tròn quạt 1200x600/Dq L600 EI30</t>
  </si>
  <si>
    <t>Co 90 1000x500 R400 EI30</t>
  </si>
  <si>
    <t>Giảm 1000x500/700x400 L400 EI30</t>
  </si>
  <si>
    <t>Giảm 1200x600/1000x500 L400 EI30</t>
  </si>
  <si>
    <t>Ống 1200x600 EI30</t>
  </si>
  <si>
    <t>Ống 1000x500 EI30</t>
  </si>
  <si>
    <t>Ống 700x400 EI30</t>
  </si>
  <si>
    <t>Gót gắn MG 1200x600 L300 EI30</t>
  </si>
  <si>
    <t>Miệng gió 1 lớp + OBD KTM 1200x600</t>
  </si>
  <si>
    <t>Phí kiểm định Ống gió</t>
  </si>
  <si>
    <t>lô</t>
  </si>
  <si>
    <t>Tủ điện chính</t>
  </si>
  <si>
    <t>Tủ điện cưỡng bức</t>
  </si>
  <si>
    <t>Dây điện chống cháy từ tủ điện đến quạt</t>
  </si>
  <si>
    <t>3*10</t>
  </si>
  <si>
    <t>Dây điện chống cháy FR</t>
  </si>
  <si>
    <t>2*1.0</t>
  </si>
  <si>
    <t>Ống luồn dây D20</t>
  </si>
  <si>
    <t>Ty treo</t>
  </si>
  <si>
    <t>HỆ THỐNG CHỐNG SÉT</t>
  </si>
  <si>
    <t>Kim thu sét Liva</t>
  </si>
  <si>
    <t>RP= 83m</t>
  </si>
  <si>
    <t>TNK</t>
  </si>
  <si>
    <t xml:space="preserve">Trụ kim thu sét </t>
  </si>
  <si>
    <t>L=5m</t>
  </si>
  <si>
    <t>Cáp đồng trần 50mm2 dẫn sét</t>
  </si>
  <si>
    <t xml:space="preserve">50mm2 </t>
  </si>
  <si>
    <t>Cáp neo trụ 6mm2 và xiết cáp tăng đơ</t>
  </si>
  <si>
    <t xml:space="preserve">Ống PVC </t>
  </si>
  <si>
    <t>D32</t>
  </si>
  <si>
    <t>Cọc tiếp địa</t>
  </si>
  <si>
    <t xml:space="preserve"> Ø16x2400mm</t>
  </si>
  <si>
    <t>Óc xiết cáp</t>
  </si>
  <si>
    <t>Hàn hóa nhiệt</t>
  </si>
  <si>
    <t>Mối</t>
  </si>
  <si>
    <t>Chi phí đo điện trở và cấp giấy</t>
  </si>
  <si>
    <t>Giấy</t>
  </si>
  <si>
    <t>VII</t>
  </si>
  <si>
    <t>Chi phí quản lý, boàn công hệ thống</t>
  </si>
  <si>
    <t>Chi phí nghiệm thu hệ thống pccc</t>
  </si>
  <si>
    <t xml:space="preserve">CỘNG TRƯỚC THUẾ </t>
  </si>
  <si>
    <t>8phi25</t>
  </si>
  <si>
    <t>4phi14</t>
  </si>
  <si>
    <t>4phi16</t>
  </si>
  <si>
    <t>4phi12</t>
  </si>
  <si>
    <t>2phi25</t>
  </si>
  <si>
    <t>2phi20</t>
  </si>
  <si>
    <t>3phi25</t>
  </si>
  <si>
    <t>7phi16</t>
  </si>
  <si>
    <t>đai6a200</t>
  </si>
  <si>
    <t>9phi16</t>
  </si>
  <si>
    <t>đai8a200</t>
  </si>
  <si>
    <t>5phi16</t>
  </si>
  <si>
    <t>10phi20</t>
  </si>
  <si>
    <t>2phi12</t>
  </si>
  <si>
    <t>8phi20</t>
  </si>
  <si>
    <t>9phi20</t>
  </si>
  <si>
    <t>9phi25</t>
  </si>
  <si>
    <t>16phi25</t>
  </si>
  <si>
    <t>16phi32</t>
  </si>
  <si>
    <t>phi12a150</t>
  </si>
  <si>
    <t>phi12a100</t>
  </si>
  <si>
    <t>phi14a150</t>
  </si>
  <si>
    <t xml:space="preserve">làm 2 mặt giáp đường  </t>
  </si>
  <si>
    <t xml:space="preserve">Đã bao gồm </t>
  </si>
  <si>
    <t xml:space="preserve">San lấp đất độ chặt k =0.9 </t>
  </si>
  <si>
    <t>Dự kiến Nâng nền lên 400mm</t>
  </si>
  <si>
    <t>P. Bơm</t>
  </si>
  <si>
    <t>P. ĐK</t>
  </si>
  <si>
    <t>P. Rác, bảo trì</t>
  </si>
  <si>
    <t>Lối đi</t>
  </si>
  <si>
    <t>Kho dụng cụ</t>
  </si>
  <si>
    <t>Kho hóa chất T2</t>
  </si>
  <si>
    <t>trừ cửa</t>
  </si>
  <si>
    <t>D1</t>
  </si>
  <si>
    <t>D2</t>
  </si>
  <si>
    <t>D3</t>
  </si>
  <si>
    <t>S1</t>
  </si>
  <si>
    <t>S2</t>
  </si>
  <si>
    <t xml:space="preserve">Mái che KCT </t>
  </si>
  <si>
    <t>Đáy</t>
  </si>
  <si>
    <t>Nắp</t>
  </si>
  <si>
    <t>C1 (300*400)</t>
  </si>
  <si>
    <t>phi 14a200</t>
  </si>
  <si>
    <t>tăng cường phi12</t>
  </si>
  <si>
    <t>10phi18</t>
  </si>
  <si>
    <t>vách trục A-B</t>
  </si>
  <si>
    <t>vách trục 1,2,7</t>
  </si>
  <si>
    <t>phi16a200</t>
  </si>
  <si>
    <t>phi12a200</t>
  </si>
  <si>
    <t>phi 12a140</t>
  </si>
  <si>
    <t>phi 12a200</t>
  </si>
  <si>
    <t>D. 300*400</t>
  </si>
  <si>
    <t>D. 250*400</t>
  </si>
  <si>
    <t>đai8a150</t>
  </si>
  <si>
    <t>5phi18</t>
  </si>
  <si>
    <t>M1</t>
  </si>
  <si>
    <t>DK. 200*400</t>
  </si>
  <si>
    <t>nền 150</t>
  </si>
  <si>
    <t>C. 200*200</t>
  </si>
  <si>
    <t>Phi10a200</t>
  </si>
  <si>
    <t>phi6a150</t>
  </si>
  <si>
    <t>Seno 550*450</t>
  </si>
  <si>
    <t>5phi8</t>
  </si>
  <si>
    <t>phi6a200</t>
  </si>
  <si>
    <t>P. điện</t>
  </si>
  <si>
    <t>trạm biến áp</t>
  </si>
  <si>
    <t>LV1</t>
  </si>
  <si>
    <t>Mái và bao che</t>
  </si>
  <si>
    <t>M1, M2 (1000*1000)</t>
  </si>
  <si>
    <t>DK(200*400)</t>
  </si>
  <si>
    <t>GT(100*200)</t>
  </si>
  <si>
    <t>C1. 200*200</t>
  </si>
  <si>
    <t>phi 18</t>
  </si>
  <si>
    <t>2phi10</t>
  </si>
  <si>
    <t>Hàng rào thoáng</t>
  </si>
  <si>
    <t>Hàng rào kín</t>
  </si>
  <si>
    <t>Cổng chính</t>
  </si>
  <si>
    <t>Cổng phụ</t>
  </si>
  <si>
    <t>Mái cổng phụ</t>
  </si>
  <si>
    <t>Mái cổng chính</t>
  </si>
  <si>
    <t>vách bao</t>
  </si>
  <si>
    <t>phi 12a150</t>
  </si>
  <si>
    <t>Chân chó phi 10</t>
  </si>
  <si>
    <t>Đáy Bể XLNT</t>
  </si>
  <si>
    <t>Đáy Bể XLNT dệt</t>
  </si>
  <si>
    <t>Bể XLNT</t>
  </si>
  <si>
    <t>Bể XLNT dệt</t>
  </si>
  <si>
    <t>vách ngăn</t>
  </si>
  <si>
    <t>phi 10a150</t>
  </si>
  <si>
    <t>phi10a200</t>
  </si>
  <si>
    <t>Ram cổng chính</t>
  </si>
  <si>
    <t>Ram cổng phụ</t>
  </si>
  <si>
    <t>Ram sảnh hàng</t>
  </si>
  <si>
    <t>Cống hộp BTCT, B=500</t>
  </si>
  <si>
    <t>Mương hở</t>
  </si>
  <si>
    <t>MH</t>
  </si>
  <si>
    <t>Hạng mục: Thang tải hàng</t>
  </si>
  <si>
    <t>HẠNG MỤC: THANG TẢI HÀNG</t>
  </si>
  <si>
    <t>Thang tải hàng
- Loại thang máy: Tải hàng có người đi
- Tải trọng thang : 2500 kg
- Số tầng phục vụ : 03 stops
- Số cửa tầng phục vụ : 03 stops
- Tốc độ : 30m/phút
- Cửa 4 cánh đóng mở tự động</t>
  </si>
  <si>
    <t>Thang tải hàng
- Loại thang máy: Tải hàng có người đi
- Tải trọng thang : 3000 kg
- Số tầng phục vụ : 02 stops
- Số cửa tầng phục vụ : 02 stops
- Tốc độ : 30m/phút
- Cửa 4 cánh đóng mở tự động</t>
  </si>
  <si>
    <t>T1.-4.</t>
  </si>
  <si>
    <t>Bể</t>
  </si>
  <si>
    <t>Thành</t>
  </si>
  <si>
    <t>Vách ngăn</t>
  </si>
  <si>
    <t>MH1 (700*1000)</t>
  </si>
  <si>
    <t>MH2 (500*700)</t>
  </si>
  <si>
    <t>MH3 (250*350)</t>
  </si>
  <si>
    <t>MH1A (700*700)</t>
  </si>
  <si>
    <t>TGN báo</t>
  </si>
  <si>
    <t>Nhãn hiệu</t>
  </si>
  <si>
    <t>Nhãn hiệu
Nhà thầu đề xuất</t>
  </si>
  <si>
    <t>ĐIỂM ĐẤU NỐI TRUNG THẾ</t>
  </si>
  <si>
    <t>Trụ bê tông ly tâm 14m + móng trụ</t>
  </si>
  <si>
    <t>trụ</t>
  </si>
  <si>
    <t>Đà, sứ, cáp hot 24kV, cổ dê, ống sắt, hàng rào B40 bảo vệ trụ, phụ kiện …(Điểm đấu nối)</t>
  </si>
  <si>
    <t>Recloser 24kV 630A + MBA cấp nguồn + tủ điều khiển</t>
  </si>
  <si>
    <t>Schneider</t>
  </si>
  <si>
    <t>LA 18kV 10kA</t>
  </si>
  <si>
    <t>Cooper/ DTR</t>
  </si>
  <si>
    <t>LBFCO 24kV 200A</t>
  </si>
  <si>
    <t>Tuấn Ân</t>
  </si>
  <si>
    <t>Hệ thống đo đếm trung thế</t>
  </si>
  <si>
    <t>Emic</t>
  </si>
  <si>
    <t>hệ</t>
  </si>
  <si>
    <t>Hệ tiếp địa trụ đo đếm</t>
  </si>
  <si>
    <t>ĐƯỜNG DÂY CÁP TRUNG THẾ</t>
  </si>
  <si>
    <t>Cadivi/Taisin/Taya</t>
  </si>
  <si>
    <t>Cadivi/TĐ</t>
  </si>
  <si>
    <t>Đầu cáp ngầm 24kV 3x95mm2</t>
  </si>
  <si>
    <t>3M/ Raychem/ Cooper</t>
  </si>
  <si>
    <t>Đầu T-plug 24kV 3x95mm2</t>
  </si>
  <si>
    <t>Ống nhựa xoắn HDPE DN150</t>
  </si>
  <si>
    <t>Santo</t>
  </si>
  <si>
    <t>Đào và tái lập mương cáp vĩa hè</t>
  </si>
  <si>
    <t>hố</t>
  </si>
  <si>
    <t>Cọc, mốc cảnh báo cáp ngầm</t>
  </si>
  <si>
    <t>PHẦN TRẠM BIẾN ÁP</t>
  </si>
  <si>
    <t>Tủ trung thế 2 ngăn (01 incoming LBS 24kV 630A 20kA/3s, 01 outgoing LBS 24kV 200A 20kA/3s bệ chì ống)</t>
  </si>
  <si>
    <t>Schneider/ABB</t>
  </si>
  <si>
    <t>tủ</t>
  </si>
  <si>
    <t>Máy biến áp dầu 3P 22/0.4kV 2000kVA</t>
  </si>
  <si>
    <t>Shilhlin/Q star</t>
  </si>
  <si>
    <t>Shilhlin/TĐ</t>
  </si>
  <si>
    <t>máy</t>
  </si>
  <si>
    <t>Cáp ngầm 24kV CXV/DSTA 3x70mm2</t>
  </si>
  <si>
    <t>Cáp tiếp địa CV 50mm2</t>
  </si>
  <si>
    <t>Đầu cáp ngầm 24kV 3x70mm2</t>
  </si>
  <si>
    <t>Đầu T-plug 24kV 3x70mm2</t>
  </si>
  <si>
    <t>Móng MBA, móng tủ RMU, hàng rào trạm, nhà trạm …</t>
  </si>
  <si>
    <t>Thuộc phạm vi xây dựng</t>
  </si>
  <si>
    <t>Tiếp địa trạm biến áp</t>
  </si>
  <si>
    <t>Chi phí khảo sát, thiết kế</t>
  </si>
  <si>
    <t>Thỏa thuận thiết kế</t>
  </si>
  <si>
    <t>Thỏa thuận đấu nối</t>
  </si>
  <si>
    <t>Hợp đồng giám sát thi công VTTB</t>
  </si>
  <si>
    <t>Xin phép đào đường</t>
  </si>
  <si>
    <t>Cắt điện đấu nối</t>
  </si>
  <si>
    <t>lần</t>
  </si>
  <si>
    <t>Chi phí đấu nối hotline (nếu có)</t>
  </si>
  <si>
    <t>điểm</t>
  </si>
  <si>
    <t>Chi phí thí nghiệm VTTB</t>
  </si>
  <si>
    <t>Lập hồ sơ hoàn công, nghiệm thu đóng điện và đưa vào sử dụng</t>
  </si>
  <si>
    <t>Chi phí vận chuyển, máy thi công</t>
  </si>
  <si>
    <t>- Công suất liên tục 1000 kVA , dự phòng 1100 kVA
- Model tổ máy: C1100D5
- Động cơ: CUMMINS KTA38-G5 - TQ
- Đầu phát: BURG B-1100-4 - TQ
- Bảng điều khiển: DEEPSEA DSE6120 - ANH
(Máy phát điện có vỏ cách âm đồng bộ theo máy)</t>
  </si>
  <si>
    <t>Cummins</t>
  </si>
  <si>
    <t>Cummins(Haco nhập khẩu)/ TĐ</t>
  </si>
  <si>
    <t>Ống khói</t>
  </si>
  <si>
    <t>Co ống khói</t>
  </si>
  <si>
    <t>Họng gió ra</t>
  </si>
  <si>
    <t>Simili</t>
  </si>
  <si>
    <t>Lam gió ra</t>
  </si>
  <si>
    <t>Dầu chạy</t>
  </si>
  <si>
    <t>Lít</t>
  </si>
  <si>
    <t>Thử tải</t>
  </si>
  <si>
    <t>Ngày</t>
  </si>
  <si>
    <t>Kiểm định</t>
  </si>
  <si>
    <t>Lần</t>
  </si>
  <si>
    <t xml:space="preserve">Chi phí vận chuyển máy </t>
  </si>
  <si>
    <t>III.1</t>
  </si>
  <si>
    <t xml:space="preserve">TỦ ĐIỆN </t>
  </si>
  <si>
    <t>MSB Panel 3200A (Main Equipment : Schneider)</t>
  </si>
  <si>
    <t>Trường Nam Hải / Phuong Nam/Âu Việt</t>
  </si>
  <si>
    <t>P.N.E/TĐ</t>
  </si>
  <si>
    <t>MDB-PANEL 3200A (Main Equipment : Schneider)</t>
  </si>
  <si>
    <t>Trường Nam Hải / Phuong Nam/ + Schneider</t>
  </si>
  <si>
    <t>DB-MN, 1200A (Main Equipment : Schneider)</t>
  </si>
  <si>
    <t>MDB-2F, 1600A (Main Equipment : Schneider)</t>
  </si>
  <si>
    <t>DB-AIR COMP, 600A  (Main Equipment : Schneider)</t>
  </si>
  <si>
    <t>DB-MAINT, 100A  (Main Equipment : Schneider)</t>
  </si>
  <si>
    <t>DB-MD , 400A (Main Equipment : Schneider)</t>
  </si>
  <si>
    <t>DB-VP1 , 150A (Main Equipment : Schneider)</t>
  </si>
  <si>
    <t>DB-VP2 , 75A (Main Equipment : Schneider)</t>
  </si>
  <si>
    <t>DB-VP3 , 75A (Main Equipment : Schneider)</t>
  </si>
  <si>
    <t>DB-VP4, 75A  (Main Equipment : Schneider)</t>
  </si>
  <si>
    <t>LP-VPX, 150A  (Main Equipment : Schneider)</t>
  </si>
  <si>
    <t>LP-1F-1, 75A  (Main Equipment : Schneider)</t>
  </si>
  <si>
    <t>LP-1F-2, 75 A  (Main Equipment : Schneider)</t>
  </si>
  <si>
    <t>LP-2F-1, 75A  (Main Equipment : Schneider)</t>
  </si>
  <si>
    <t>LP-2F-2, 75A  (Main Equipment : Schneider)</t>
  </si>
  <si>
    <t>LP-BV1, 50A (Main Equipment : Schneider)</t>
  </si>
  <si>
    <t>LP-BV2,50A  (Main Equipment : Schneider)</t>
  </si>
  <si>
    <t>Grounding system for MDB-Panel</t>
  </si>
  <si>
    <t>DB-XLNT, 150A</t>
  </si>
  <si>
    <t xml:space="preserve">Ngoài phạm vi , không có bảng vẽ singline </t>
  </si>
  <si>
    <t>DB-LÒ HƠI, 1000A (DB-LH)</t>
  </si>
  <si>
    <t>DB-PCCC, 300A</t>
  </si>
  <si>
    <t>DB-BN, 300A</t>
  </si>
  <si>
    <t>DB-HK-1F</t>
  </si>
  <si>
    <t>DB-HK-2F</t>
  </si>
  <si>
    <t>Phụ kiện lắp đặt (Giá đở, bulong …)</t>
  </si>
  <si>
    <t>III.2</t>
  </si>
  <si>
    <t xml:space="preserve">Cáp nguồn </t>
  </si>
  <si>
    <t>Cu/PVC 1Cx10mm2</t>
  </si>
  <si>
    <t>Taihan/Cadivi/Taya/TĐ</t>
  </si>
  <si>
    <t>Cu/PVC 1Cx120mm2</t>
  </si>
  <si>
    <t>Cu/PVC 1Cx16mm2</t>
  </si>
  <si>
    <t>Cu/PVC 1Cx35mm2</t>
  </si>
  <si>
    <t>Cu/PVC 1Cx6mm2</t>
  </si>
  <si>
    <t>Cu/PVC 1Cx70mm2</t>
  </si>
  <si>
    <t>Cu/PVC 1Cx95mm2</t>
  </si>
  <si>
    <t>Cu/XLPE/PVC 1Cx120mm2</t>
  </si>
  <si>
    <t>Cu/XLPE/PVC 1Cx150mm2</t>
  </si>
  <si>
    <t>Cu/XLPE/PVC 1Cx185mm2</t>
  </si>
  <si>
    <t>Cu/XLPE/PVC 1Cx240mm2</t>
  </si>
  <si>
    <t>Cu/XLPE/PVC 1Cx300mm2</t>
  </si>
  <si>
    <t>Cu/XLPE/PVC 1Cx35mm2</t>
  </si>
  <si>
    <t>Cu/XLPE/PVC 1Cx50mm2</t>
  </si>
  <si>
    <t>Cu/XLPE/PVC 1Cx70mm2</t>
  </si>
  <si>
    <t>Cu/XLPE/PVC 1Cx95mm2</t>
  </si>
  <si>
    <t>Cu/XLPE/PVC 4Cx10mm2</t>
  </si>
  <si>
    <t>Cu/XLPE/PVC 4Cx16mm2</t>
  </si>
  <si>
    <t>Cu/XLPE/PVC 4Cx25mm2</t>
  </si>
  <si>
    <t>Cu/XLPE/PVC-FR 4Cx25mm2</t>
  </si>
  <si>
    <t>Accessories (Cable gland, ties cable, heat tube, lugs, insulation cover, isulation sealing, tag name, extras support of cable, extension bus bar…)</t>
  </si>
  <si>
    <t>III.3</t>
  </si>
  <si>
    <t xml:space="preserve">Thang máng cáp cấp nguồn </t>
  </si>
  <si>
    <t>Thang cáp 200x100x1.5T, sơn tĩnh điện (Không nắp)</t>
  </si>
  <si>
    <t>Trường Nam Hải /Phuong Nam</t>
  </si>
  <si>
    <t>Thang cáp 300x100x1.5T, sơn tĩnh điện (Không nắp)</t>
  </si>
  <si>
    <t>Thang cáp 400x100x2.0T, sơn tĩnh điện (Không nắp)</t>
  </si>
  <si>
    <t>Thang cáp 600x100x2.0T, sơn tĩnh điện (Không nắp)</t>
  </si>
  <si>
    <t>Phụ kiện thang cáp (Co, tê, giảm,tiếp địa, bulong…)</t>
  </si>
  <si>
    <t>Lot</t>
  </si>
  <si>
    <t>Vật tư phụ lắp đặt (Giá đở,Tyren, kẹp, bulon,….)</t>
  </si>
  <si>
    <t>Máng cáp đục lỗ  75x50x1.5T, sơn tĩnh điện</t>
  </si>
  <si>
    <t>Máng cáp đục lỗ 150x100x1.5T, sơn tĩnh điện</t>
  </si>
  <si>
    <t>Máng cáp đục lỗ 200x100x1.5T, sơn tĩnh điện</t>
  </si>
  <si>
    <t>Máng cáp đục lỗ 300x100x1.5T, sơn tĩnh điện</t>
  </si>
  <si>
    <t>III.4</t>
  </si>
  <si>
    <t>Ống HDPE</t>
  </si>
  <si>
    <t>Ống HDPE  190/150</t>
  </si>
  <si>
    <t>Samphu/TĐ</t>
  </si>
  <si>
    <t>Ống HDPE  50/40</t>
  </si>
  <si>
    <t>Phụ kiện ống</t>
  </si>
  <si>
    <t>CXV 4Cx6mm2+ 1Cx6mm2 E</t>
  </si>
  <si>
    <t>Taihan/TĐ</t>
  </si>
  <si>
    <t>CVV 2Cx2.5mm2+ 1Cx2.5 mm2 E</t>
  </si>
  <si>
    <t>Đèn LED chiếu sáng đường CSD08 150W 5000K
Công suất: 150W
Điện áp: 220V/50-60Hz</t>
  </si>
  <si>
    <t>Paragon/Rang Dong</t>
  </si>
  <si>
    <t>Rạng Đông/TĐ</t>
  </si>
  <si>
    <t>Móng trụ và thân trụ đèn LED 150W</t>
  </si>
  <si>
    <t>Đèn LED Chiếu pha CP12 150W 6500K
Công suất: 150W
Điện áp: 220V/50Hz</t>
  </si>
  <si>
    <t>Bộ đèn LED M26 1200/50W 6500K
Công suất: 50W
Điện áp: 220V/50-60Hz</t>
  </si>
  <si>
    <t>Đèn LED Downlight AT04 155/25W 6500K
Công suất: 25W
Điện áp: 220V/50Hz</t>
  </si>
  <si>
    <t>Công tắc mặt đơn- 1 chiều 16A
Mã: S18CC1X+S18CCS/S</t>
  </si>
  <si>
    <t>Panasonic / sino</t>
  </si>
  <si>
    <t>Sino/TĐ</t>
  </si>
  <si>
    <t>Công tắc mặt đôi- 1 chiều 16A
Mã: S18CC2X+S18CCS/S*2</t>
  </si>
  <si>
    <t>Đế gắn tường</t>
  </si>
  <si>
    <t>Ống GI 3/4</t>
  </si>
  <si>
    <t>CVL/TĐ</t>
  </si>
  <si>
    <t>Ống nhựa gân xoắn HDPE 32/25</t>
  </si>
  <si>
    <t>Ống ruột gà 3/4</t>
  </si>
  <si>
    <t>Phụ kiện</t>
  </si>
  <si>
    <t>Tầng 1</t>
  </si>
  <si>
    <t>Đèn LED Highbay HB06 300/150W.PLUS 6500K
Công suất 150W
Nguồn điện danh định 220V/50-60 Hz</t>
  </si>
  <si>
    <t>Công tắc mặt đơn- 2 chiều 10A
Mã: S18CC1X+S18CCM/S</t>
  </si>
  <si>
    <t xml:space="preserve">Phụ kiện </t>
  </si>
  <si>
    <t>Tầng 2</t>
  </si>
  <si>
    <t>TẦNG 1.5    (VP Xưởng)</t>
  </si>
  <si>
    <t>CVV 2Cx4mm2+1Cx4mm2 E</t>
  </si>
  <si>
    <t>Bộ đèn LED chống nổ CN01 1200/40W.PLUS 6500K
không có giấy test, không có tem pccc
Công suất: 40W
Điện áp: 220V/50Hz</t>
  </si>
  <si>
    <t>Công tắc mặt ba- 1 chiều 16A
Mã: S18CC3X+S18CCS/S*3</t>
  </si>
  <si>
    <t>Ổ cắm đôi gắn tường 1P-N-PE-16A (H=300)
Mã: S18UE2</t>
  </si>
  <si>
    <t>Ổ cắm đôi gắn tường 1P-N-PE-16A (H2=1400)
Mã: S18UE2</t>
  </si>
  <si>
    <t>Ổ cắm đôi âm sàn 1P-N-E-10A
Mã: P001+S18CCUE2</t>
  </si>
  <si>
    <t>Đế âm sàn</t>
  </si>
  <si>
    <t>Ống điện PVC D20</t>
  </si>
  <si>
    <t>Sino/ Sam Phú / Nano</t>
  </si>
  <si>
    <t>Ống điện PVC D25</t>
  </si>
  <si>
    <t>TẦNG 1</t>
  </si>
  <si>
    <t>Bóng LED Bulb A60N1/9W.H E27 6500K
Chỉ có bóng Blub
Công suất: 9W
Điện áp: 220V/50Hz</t>
  </si>
  <si>
    <t>Đèn chùm trang trí đại sảnh trung tâm</t>
  </si>
  <si>
    <t>Đèn LED Tracklight TRL05 15W 4000K
Công suất: 15W
Điện áp: 220V/50Hz</t>
  </si>
  <si>
    <t>Đèn LED Panel P07 600x600/35W.PLUS 6500K (KPK) SS
Công suất: 35W
Điện áp: (150-250)V/(50-60)Hz</t>
  </si>
  <si>
    <t>Ổ cắm đôi gắn tường 1P-N-PE-16A (H1=300)
Mã: S18UE2</t>
  </si>
  <si>
    <t>Ổ cắm đôi gắn tường 1P-N-PE-16A (H3=2500)
Mã: S18UE2</t>
  </si>
  <si>
    <t>Ổ cắm đôi gắn tường 1P-N-PE-16A (theo độ cao nội thất)
Mã: S18UE2</t>
  </si>
  <si>
    <t>Nguồn chờ 1 pha</t>
  </si>
  <si>
    <t>Bộ phụ kiện tai treo Panel</t>
  </si>
  <si>
    <t>Phụ kiện ống PVC</t>
  </si>
  <si>
    <t xml:space="preserve">lot </t>
  </si>
  <si>
    <t>TẦNG 2</t>
  </si>
  <si>
    <t>Đèn LED Downlight xoay góc AT40 95/12W 4000K
Công suất: 12W
Điện áp: 220V/50Hz</t>
  </si>
  <si>
    <t>Công tắc mặt đôi- 2 chiều 10A
Mã: S182/X+S30/1/2M*2</t>
  </si>
  <si>
    <t>TẦNG 3</t>
  </si>
  <si>
    <t>TẦNG4</t>
  </si>
  <si>
    <t xml:space="preserve">Ngoài phạm vi </t>
  </si>
  <si>
    <t>NGOÀI NHÀ XƯỞNG</t>
  </si>
  <si>
    <t>Quạt Hút Âm Trần Có Ống Dẫn Nanoco NCV2020-C
Công suất: 18W
Kích thước ống dẫn (mm): 110 mm</t>
  </si>
  <si>
    <t>Nanoco/TĐ</t>
  </si>
  <si>
    <t>Ống dẫn D110</t>
  </si>
  <si>
    <t>NHÀ XƯỞNG</t>
  </si>
  <si>
    <t>NHÀ XƯỞNG TẦNG 1</t>
  </si>
  <si>
    <t>NHÀ XƯỞNG TẦNG 2</t>
  </si>
  <si>
    <t>VĂN PHÒNG</t>
  </si>
  <si>
    <t>Quạt trần Panasonic 3 cánh F-60MZ2 trắng – Hộp số
Công suất: 66w</t>
  </si>
  <si>
    <t>Panasonic/TĐ</t>
  </si>
  <si>
    <t>Quạt trần Panasonic 3 cánh F-60FV2-L
Công suất: 74w</t>
  </si>
  <si>
    <t>Máy điều hoà treo tường BD24CN_2.5 Hp
Loại 1 chiều Non _ Inverter.
Gas R32, điện áp 1Ph/220v/50Hz.</t>
  </si>
  <si>
    <t>Daikin/ Panasonic/Gree</t>
  </si>
  <si>
    <t>Gree/TĐ</t>
  </si>
  <si>
    <t>Máy điều hoà treo tường  BD9CI_1Hp
Loại 1 chiều Inverter.
Gas R32, điện áp 1Ph/220v/50Hz.</t>
  </si>
  <si>
    <t xml:space="preserve">Ống gas (ống đồng) Ø6.35 </t>
  </si>
  <si>
    <t>Haliang/TĐ</t>
  </si>
  <si>
    <t>Ống gas (ống đồng) Ø9.52</t>
  </si>
  <si>
    <t>Ống gas (ống đồng) Ø16</t>
  </si>
  <si>
    <t>Ống uPVC PIPES DN-15(Þ21)</t>
  </si>
  <si>
    <t>Bình Minh, Đệ Nhất, Đồng Nai</t>
  </si>
  <si>
    <t>Bình Minh/TĐ</t>
  </si>
  <si>
    <t>Ống uPVC PIPES DN-32(Þ42)</t>
  </si>
  <si>
    <t>Máy điều hoà treo tường  BD12CI_1.5Hp
Loại 1 chiều Inverter.
Gas R32, điện áp 1Ph/220v/50Hz.</t>
  </si>
  <si>
    <t>Máy điều hoà âm trần Cassette đa hướng thổi GCC36S6I/GMC36S6I_4Hp
Loại 1 chiều Inverter, kèm mặt nạ và điều khiển
không dây.
Điện áo 1Ph/220V/50Hz</t>
  </si>
  <si>
    <t>Máy điều hoà âm trần Cassette đa hướng thổi GCC42S6I/GMC42S6I_5Hp
Loại 1 chiều Inverter, kèm mặt nạ và điều khiển
không dây.
Điện áo 1Ph/220V/50Hz</t>
  </si>
  <si>
    <t>Lavabo chân treo 
L2150S+P2443</t>
  </si>
  <si>
    <t>Toto / Caesar</t>
  </si>
  <si>
    <t>Caesar/TĐ</t>
  </si>
  <si>
    <t>Lắp đặt gương soi + kệ kính
M710</t>
  </si>
  <si>
    <t>Lắp đặt bồn cầu khối
CD1320</t>
  </si>
  <si>
    <t>Lắp đặt chậu tiểu nam
U0221 + BF412G</t>
  </si>
  <si>
    <t>Phễu thu sàn (BKKA202S0</t>
  </si>
  <si>
    <t>Bạch Kim</t>
  </si>
  <si>
    <t>Vòi xịt vệ sinh (BS304A)</t>
  </si>
  <si>
    <t>Caesar/Delabie</t>
  </si>
  <si>
    <t>Vòi lavabo+ bộ xả ty nhựa  (B109CP)</t>
  </si>
  <si>
    <t>Hộp giấy  (Q8804)</t>
  </si>
  <si>
    <t>T ba ngã</t>
  </si>
  <si>
    <t>Van góc lavabo</t>
  </si>
  <si>
    <t xml:space="preserve">Dây cấp nước </t>
  </si>
  <si>
    <t xml:space="preserve">Vật tư phụ </t>
  </si>
  <si>
    <t>Bể nước ngầm</t>
  </si>
  <si>
    <t>-</t>
  </si>
  <si>
    <t>Không bao gồm</t>
  </si>
  <si>
    <t>Hộp đồng hồ</t>
  </si>
  <si>
    <t>Đồng hồ nước DN80</t>
  </si>
  <si>
    <t>Fuda/TQ</t>
  </si>
  <si>
    <t>Van phao DN80</t>
  </si>
  <si>
    <t>Ekoval/ KVS</t>
  </si>
  <si>
    <t>DGV/Malyaisia</t>
  </si>
  <si>
    <t xml:space="preserve">Van 1 chiều DN80 </t>
  </si>
  <si>
    <t xml:space="preserve"> KVS/TĐ</t>
  </si>
  <si>
    <t>Van cổng DN80</t>
  </si>
  <si>
    <t>Van cổng DN75</t>
  </si>
  <si>
    <t>Van cổng DN50</t>
  </si>
  <si>
    <t>Van cổng DN40</t>
  </si>
  <si>
    <t>Van cổng DN32</t>
  </si>
  <si>
    <t>Van cổng DN20</t>
  </si>
  <si>
    <t>Vòi đồng tưới cây D25 bao gồm van, trụ bê tông,ống và van khoá</t>
  </si>
  <si>
    <t>Van khoá D25</t>
  </si>
  <si>
    <t>Đồng Nai</t>
  </si>
  <si>
    <t>Ống PPR D25</t>
  </si>
  <si>
    <t>Nối PPR D25</t>
  </si>
  <si>
    <t>CoPPR  D25</t>
  </si>
  <si>
    <t xml:space="preserve">Trụ bê tông </t>
  </si>
  <si>
    <t>Ống HDPE D90  PN12.5</t>
  </si>
  <si>
    <t>Đồng Nai/TĐ</t>
  </si>
  <si>
    <t>Ống HDPE D75 PN12.5</t>
  </si>
  <si>
    <t>Ống HDPE D50 PN12.5</t>
  </si>
  <si>
    <t>Ống HDPE D40 PN12.5</t>
  </si>
  <si>
    <t>Ống HDPE D32 PN12.5</t>
  </si>
  <si>
    <t>Ống HDPE D25 PN12.5</t>
  </si>
  <si>
    <t>Giá đỡ ống</t>
  </si>
  <si>
    <t xml:space="preserve">Đào lấp đất đi ống âm </t>
  </si>
  <si>
    <t>Mặt bích</t>
  </si>
  <si>
    <t>TQ</t>
  </si>
  <si>
    <t>Test thử áp đường ống</t>
  </si>
  <si>
    <t xml:space="preserve">Van cổng PPR D32 </t>
  </si>
  <si>
    <t xml:space="preserve">Van cổng PPR D25 </t>
  </si>
  <si>
    <t>Ống PPR D40  PN10</t>
  </si>
  <si>
    <t>Ống PPR D32 PN10</t>
  </si>
  <si>
    <t>Ống PPR D25 PN10</t>
  </si>
  <si>
    <t>Ống PPR D20 PN10</t>
  </si>
  <si>
    <t>Ty treo, giá đỡ ống</t>
  </si>
  <si>
    <t>Cắt đục tường, sàn</t>
  </si>
  <si>
    <t>Van cổng PPR D32</t>
  </si>
  <si>
    <t>0</t>
  </si>
  <si>
    <t>Van cổng PPR D25</t>
  </si>
  <si>
    <t>Ống PPR D40 PN10</t>
  </si>
  <si>
    <t>Ống uPVC  D114 (PN9)</t>
  </si>
  <si>
    <t>Ống uPVC  D90 (PN9)</t>
  </si>
  <si>
    <t>Ống uPVC  D60 (PN9)</t>
  </si>
  <si>
    <t>Ống uPVC  D42 (PN9)</t>
  </si>
  <si>
    <t>Ống thông hơi tầng mái</t>
  </si>
  <si>
    <t xml:space="preserve">CÔNG TÁC SLEEVE HỐ TỰ HOẠI </t>
  </si>
  <si>
    <t>Ống uPVC D90 (PN9)</t>
  </si>
  <si>
    <t>Ống uPVC D114 (PN9)</t>
  </si>
  <si>
    <t>Ống uPVC D140 (PN9)</t>
  </si>
  <si>
    <t>Ống uPVC D168 (PN9)</t>
  </si>
  <si>
    <t>Ống sleeve uPVC D168-L400</t>
  </si>
  <si>
    <t>Ống sleeve uPVC D114-L400</t>
  </si>
  <si>
    <t>Ống sleeve uPVC D140-L400</t>
  </si>
  <si>
    <t>Ống sleeve uPVC D90-L400</t>
  </si>
  <si>
    <t>Ống sleeve uPVC D60-L400</t>
  </si>
  <si>
    <t>Tê uPVC D168</t>
  </si>
  <si>
    <t>Tê uPVC D140</t>
  </si>
  <si>
    <t>Tê uPVC D114</t>
  </si>
  <si>
    <t>Bít xả thông tắc D114</t>
  </si>
  <si>
    <t>Bít xả thông tắc D90</t>
  </si>
  <si>
    <t>Lơi 114</t>
  </si>
  <si>
    <t>Lơi 90</t>
  </si>
  <si>
    <t>Thanh trương nở</t>
  </si>
  <si>
    <t>`</t>
  </si>
  <si>
    <t xml:space="preserve">Cáp ngầm 24kV CXV/DSTA 3x95mm2 </t>
  </si>
  <si>
    <t xml:space="preserve">Cáp tiếp địa CV 50mm2 </t>
  </si>
  <si>
    <t xml:space="preserve">Hố ga trung thế </t>
  </si>
  <si>
    <t xml:space="preserve">Thang máng cáp </t>
  </si>
  <si>
    <t xml:space="preserve">Dài </t>
  </si>
  <si>
    <t>F1</t>
  </si>
  <si>
    <t>F1A</t>
  </si>
  <si>
    <t>F2,F2A,F3,F3A</t>
  </si>
  <si>
    <t>F4,F4A,F5</t>
  </si>
  <si>
    <t>F6A,F6B</t>
  </si>
  <si>
    <t>F7</t>
  </si>
  <si>
    <t>FTM-1</t>
  </si>
  <si>
    <t>FTM-2</t>
  </si>
  <si>
    <t>FTM-3</t>
  </si>
  <si>
    <t>1X1B1,2</t>
  </si>
  <si>
    <t>1X1B3</t>
  </si>
  <si>
    <t>1XB4</t>
  </si>
  <si>
    <t>1XB5</t>
  </si>
  <si>
    <t>1XB6</t>
  </si>
  <si>
    <t>1XB7</t>
  </si>
  <si>
    <t>1XB8</t>
  </si>
  <si>
    <t>1XB9</t>
  </si>
  <si>
    <t>1XB10</t>
  </si>
  <si>
    <t>1XB11</t>
  </si>
  <si>
    <t>1XB12</t>
  </si>
  <si>
    <t>1YB1,B2,B3</t>
  </si>
  <si>
    <t>1YB4</t>
  </si>
  <si>
    <t>1YB5</t>
  </si>
  <si>
    <t>1YB6</t>
  </si>
  <si>
    <t>1YB7</t>
  </si>
  <si>
    <t>1YB8,8A</t>
  </si>
  <si>
    <t>1B19,10</t>
  </si>
  <si>
    <t>1B12,1314</t>
  </si>
  <si>
    <t>Nền nhà xưởng</t>
  </si>
  <si>
    <t>C1</t>
  </si>
  <si>
    <t>C1A</t>
  </si>
  <si>
    <t>C1B</t>
  </si>
  <si>
    <t>C1C</t>
  </si>
  <si>
    <t>C1D</t>
  </si>
  <si>
    <t>C1E</t>
  </si>
  <si>
    <t>C1F</t>
  </si>
  <si>
    <t>C1G</t>
  </si>
  <si>
    <t>C1H</t>
  </si>
  <si>
    <t>C2</t>
  </si>
  <si>
    <t>C2A</t>
  </si>
  <si>
    <t>C2B</t>
  </si>
  <si>
    <t>C2C</t>
  </si>
  <si>
    <t>CTM</t>
  </si>
  <si>
    <t>CTM 1</t>
  </si>
  <si>
    <t xml:space="preserve"> dầm tầng 2</t>
  </si>
  <si>
    <t>dầm tầng 3</t>
  </si>
  <si>
    <t>Sàn tầng 2</t>
  </si>
  <si>
    <t>Sàn tầng 3</t>
  </si>
  <si>
    <t>Trục Y8-Y1</t>
  </si>
  <si>
    <t>TRừ ô cửa</t>
  </si>
  <si>
    <t>TRục Y1-Y8</t>
  </si>
  <si>
    <t>Trục X1-7</t>
  </si>
  <si>
    <t>Trừ cửa</t>
  </si>
  <si>
    <t>Trục X7-1</t>
  </si>
  <si>
    <t>Tường trong nhà tầng 1</t>
  </si>
  <si>
    <t>Tầng lửng</t>
  </si>
  <si>
    <t>đã bao gồm</t>
  </si>
  <si>
    <t>không bao gồm</t>
  </si>
  <si>
    <t>bao gồm</t>
  </si>
  <si>
    <t>Xưởng</t>
  </si>
  <si>
    <t>NVP</t>
  </si>
  <si>
    <t>Lò hơi</t>
  </si>
  <si>
    <t>DÀI</t>
  </si>
  <si>
    <t>HẠNG MỤC: NHÀ VĂN PHÒNG (Giai đoạn 1)</t>
  </si>
  <si>
    <t>Ko bao gồm trong giai đoạn 1</t>
  </si>
  <si>
    <t>Tole mái mạ màu Kliplock dày 0.5mm 
+ Tôn mái lớp trên: Mạ màu AZ150 - G550 dày 0.6mm APT, cán sóng Kliplock khổ 980mm±5mm, Xuất xứ: Phương Nam/tương đương
+ Cách nhiệt: Bông thủy tinh GD (TQ) dày 50mm, tỉ trọng 16kg/m3, 2 mặt trơn không phủ giấy; mặt dưới phủ 1 lớp giấy nhôm rời SHI KA1, lưới kẽm 100x100x1.2mm, NCC: Cát Tường/tương đương
+ Tôn mái lớp dưới: Mạ màu AZ150 - G550 dày 0.4mm APT, 5 sóng vuông khổ 1000mm, Xuất xứ: Phương Nam/tương đương</t>
  </si>
  <si>
    <t xml:space="preserve">Nhà bảo vệ </t>
  </si>
  <si>
    <t>Dự án: Nhà Máy Sản Xuất Công Ty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</si>
</sst>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.000"/>
    <numFmt numFmtId="168" formatCode="#,##0.0_);\(#,##0.0\)"/>
    <numFmt numFmtId="169" formatCode="mm&quot;월&quot;\ dd&quot;일&quot;"/>
    <numFmt numFmtId="170" formatCode="_-* #,##0_-;\-* #,##0_-;_-* &quot;-&quot;??_-;_-@_-"/>
    <numFmt numFmtId="171" formatCode="_-* #,##0\ _₫_-;\-* #,##0\ _₫_-;_-* &quot;-&quot;??\ _₫_-;_-@_-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rgb="FF0000CC"/>
      <name val="Times New Roman"/>
      <family val="1"/>
    </font>
    <font>
      <sz val="11"/>
      <name val="Times New Roman"/>
      <family val="1"/>
    </font>
    <font>
      <b/>
      <sz val="11"/>
      <color rgb="FF0000CC"/>
      <name val="Times New Roman"/>
      <family val="1"/>
    </font>
    <font>
      <sz val="12"/>
      <name val="Arial"/>
      <family val="2"/>
    </font>
    <font>
      <b/>
      <sz val="12"/>
      <color rgb="FF3333FF"/>
      <name val="Times New Roman"/>
      <family val="1"/>
    </font>
    <font>
      <b/>
      <u/>
      <sz val="10"/>
      <name val="Arial"/>
      <family val="2"/>
    </font>
    <font>
      <sz val="12"/>
      <name val="Times New Roman"/>
      <family val="1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name val="VNI-Times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0"/>
      <name val="Arial"/>
      <family val="2"/>
      <charset val="163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29"/>
      <scheme val="minor"/>
    </font>
    <font>
      <u/>
      <sz val="12"/>
      <name val="Times New Roman"/>
      <family val="1"/>
    </font>
    <font>
      <b/>
      <sz val="10"/>
      <name val="細明體"/>
      <family val="3"/>
      <charset val="136"/>
    </font>
    <font>
      <b/>
      <sz val="10"/>
      <name val="SimSun"/>
    </font>
    <font>
      <sz val="10"/>
      <name val="Times New Roman"/>
      <family val="1"/>
      <charset val="163"/>
    </font>
    <font>
      <sz val="8.25"/>
      <name val="Microsoft Sans Serif"/>
      <family val="2"/>
    </font>
    <font>
      <sz val="10"/>
      <name val="細明體"/>
      <family val="3"/>
      <charset val="136"/>
    </font>
    <font>
      <sz val="11"/>
      <name val="Calibri"/>
      <family val="2"/>
      <scheme val="minor"/>
    </font>
    <font>
      <b/>
      <sz val="12"/>
      <name val="SimSun"/>
    </font>
    <font>
      <sz val="12"/>
      <name val="Times New Roman"/>
      <family val="1"/>
      <charset val="163"/>
    </font>
    <font>
      <b/>
      <u/>
      <sz val="12"/>
      <name val="Times New Roman"/>
      <family val="1"/>
    </font>
    <font>
      <sz val="9"/>
      <color indexed="8"/>
      <name val="宋体"/>
    </font>
    <font>
      <sz val="10"/>
      <color theme="4"/>
      <name val="Times New Roman"/>
      <family val="1"/>
    </font>
    <font>
      <sz val="11"/>
      <color theme="4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Arial"/>
      <family val="2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Helv"/>
      <family val="2"/>
    </font>
    <font>
      <sz val="12"/>
      <color rgb="FF0070C0"/>
      <name val="Times New Roman"/>
      <family val="1"/>
    </font>
    <font>
      <sz val="11"/>
      <color theme="8" tint="-0.249977111117893"/>
      <name val="Times New Roman"/>
      <family val="1"/>
    </font>
    <font>
      <sz val="11"/>
      <color theme="8" tint="-0.24997711111789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30">
    <xf numFmtId="0" fontId="0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3" fillId="0" borderId="0"/>
    <xf numFmtId="43" fontId="23" fillId="0" borderId="0" applyFont="0" applyFill="0" applyBorder="0" applyAlignment="0" applyProtection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7" fillId="0" borderId="0"/>
    <xf numFmtId="164" fontId="29" fillId="0" borderId="0" applyFont="0" applyFill="0" applyBorder="0" applyAlignment="0" applyProtection="0">
      <alignment vertical="center"/>
    </xf>
    <xf numFmtId="164" fontId="2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0" fontId="3" fillId="0" borderId="0"/>
    <xf numFmtId="0" fontId="34" fillId="0" borderId="0">
      <protection locked="0"/>
    </xf>
    <xf numFmtId="0" fontId="3" fillId="0" borderId="0"/>
    <xf numFmtId="43" fontId="3" fillId="0" borderId="0" applyFont="0" applyFill="0" applyBorder="0" applyAlignment="0" applyProtection="0"/>
    <xf numFmtId="0" fontId="40" fillId="0" borderId="0"/>
    <xf numFmtId="165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>
      <alignment vertical="center"/>
    </xf>
    <xf numFmtId="0" fontId="55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16" borderId="0" applyNumberFormat="0" applyBorder="0" applyAlignment="0" applyProtection="0"/>
    <xf numFmtId="0" fontId="3" fillId="0" borderId="0"/>
  </cellStyleXfs>
  <cellXfs count="933">
    <xf numFmtId="0" fontId="0" fillId="0" borderId="0" xfId="0"/>
    <xf numFmtId="0" fontId="6" fillId="0" borderId="0" xfId="2" applyFont="1" applyAlignment="1">
      <alignment vertical="center"/>
    </xf>
    <xf numFmtId="0" fontId="7" fillId="2" borderId="5" xfId="1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center" vertical="center"/>
    </xf>
    <xf numFmtId="166" fontId="10" fillId="0" borderId="0" xfId="4" applyNumberFormat="1" applyFont="1" applyFill="1" applyAlignment="1">
      <alignment horizontal="center" vertical="center"/>
    </xf>
    <xf numFmtId="166" fontId="6" fillId="0" borderId="0" xfId="4" applyNumberFormat="1" applyFont="1" applyFill="1"/>
    <xf numFmtId="0" fontId="6" fillId="0" borderId="0" xfId="5" applyFont="1"/>
    <xf numFmtId="166" fontId="2" fillId="6" borderId="9" xfId="4" applyNumberFormat="1" applyFont="1" applyFill="1" applyBorder="1" applyAlignment="1">
      <alignment horizontal="centerContinuous" vertical="center"/>
    </xf>
    <xf numFmtId="166" fontId="2" fillId="6" borderId="9" xfId="4" applyNumberFormat="1" applyFont="1" applyFill="1" applyBorder="1" applyAlignment="1">
      <alignment horizontal="centerContinuous" vertical="center" wrapText="1"/>
    </xf>
    <xf numFmtId="0" fontId="6" fillId="0" borderId="0" xfId="5" applyFont="1" applyAlignment="1">
      <alignment horizontal="center" vertical="center"/>
    </xf>
    <xf numFmtId="3" fontId="2" fillId="6" borderId="1" xfId="5" applyNumberFormat="1" applyFont="1" applyFill="1" applyBorder="1" applyAlignment="1">
      <alignment horizontal="center" vertical="center"/>
    </xf>
    <xf numFmtId="166" fontId="2" fillId="6" borderId="1" xfId="4" applyNumberFormat="1" applyFont="1" applyFill="1" applyBorder="1" applyAlignment="1">
      <alignment horizontal="center" vertical="center"/>
    </xf>
    <xf numFmtId="166" fontId="2" fillId="6" borderId="1" xfId="4" applyNumberFormat="1" applyFont="1" applyFill="1" applyBorder="1" applyAlignment="1">
      <alignment horizontal="center" vertical="center" wrapText="1"/>
    </xf>
    <xf numFmtId="0" fontId="2" fillId="0" borderId="13" xfId="5" applyFont="1" applyFill="1" applyBorder="1" applyAlignment="1">
      <alignment horizontal="center" vertical="center"/>
    </xf>
    <xf numFmtId="166" fontId="12" fillId="0" borderId="7" xfId="4" applyNumberFormat="1" applyFont="1" applyFill="1" applyBorder="1" applyAlignment="1">
      <alignment vertical="center"/>
    </xf>
    <xf numFmtId="166" fontId="12" fillId="0" borderId="14" xfId="4" applyNumberFormat="1" applyFont="1" applyFill="1" applyBorder="1" applyAlignment="1">
      <alignment vertical="center"/>
    </xf>
    <xf numFmtId="0" fontId="12" fillId="0" borderId="16" xfId="5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left" vertical="center" wrapText="1"/>
    </xf>
    <xf numFmtId="0" fontId="12" fillId="0" borderId="5" xfId="5" applyFont="1" applyFill="1" applyBorder="1" applyAlignment="1">
      <alignment horizontal="center" vertical="center"/>
    </xf>
    <xf numFmtId="166" fontId="12" fillId="0" borderId="5" xfId="4" applyNumberFormat="1" applyFont="1" applyFill="1" applyBorder="1" applyAlignment="1">
      <alignment vertical="center"/>
    </xf>
    <xf numFmtId="166" fontId="12" fillId="0" borderId="5" xfId="4" applyNumberFormat="1" applyFont="1" applyFill="1" applyBorder="1" applyAlignment="1">
      <alignment vertical="center" wrapText="1"/>
    </xf>
    <xf numFmtId="166" fontId="12" fillId="0" borderId="17" xfId="4" applyNumberFormat="1" applyFont="1" applyFill="1" applyBorder="1" applyAlignment="1">
      <alignment vertical="center" wrapText="1"/>
    </xf>
    <xf numFmtId="0" fontId="13" fillId="0" borderId="19" xfId="5" applyFont="1" applyBorder="1" applyAlignment="1">
      <alignment horizontal="center" vertical="center"/>
    </xf>
    <xf numFmtId="0" fontId="12" fillId="2" borderId="4" xfId="5" applyFont="1" applyFill="1" applyBorder="1" applyAlignment="1">
      <alignment horizontal="left" vertical="center" wrapText="1"/>
    </xf>
    <xf numFmtId="0" fontId="12" fillId="5" borderId="4" xfId="5" applyFont="1" applyFill="1" applyBorder="1" applyAlignment="1">
      <alignment horizontal="center" vertical="center"/>
    </xf>
    <xf numFmtId="4" fontId="12" fillId="0" borderId="4" xfId="5" applyNumberFormat="1" applyFont="1" applyBorder="1"/>
    <xf numFmtId="166" fontId="12" fillId="0" borderId="4" xfId="4" applyNumberFormat="1" applyFont="1" applyBorder="1"/>
    <xf numFmtId="166" fontId="12" fillId="0" borderId="4" xfId="4" applyNumberFormat="1" applyFont="1" applyBorder="1" applyAlignment="1">
      <alignment wrapText="1"/>
    </xf>
    <xf numFmtId="166" fontId="12" fillId="0" borderId="20" xfId="4" applyNumberFormat="1" applyFont="1" applyBorder="1" applyAlignment="1">
      <alignment wrapText="1"/>
    </xf>
    <xf numFmtId="0" fontId="12" fillId="0" borderId="21" xfId="5" applyFont="1" applyBorder="1"/>
    <xf numFmtId="0" fontId="12" fillId="0" borderId="0" xfId="5" applyFont="1"/>
    <xf numFmtId="0" fontId="2" fillId="7" borderId="22" xfId="5" applyFont="1" applyFill="1" applyBorder="1" applyAlignment="1">
      <alignment vertical="center"/>
    </xf>
    <xf numFmtId="0" fontId="2" fillId="7" borderId="23" xfId="5" applyFont="1" applyFill="1" applyBorder="1" applyAlignment="1">
      <alignment vertical="center"/>
    </xf>
    <xf numFmtId="4" fontId="12" fillId="7" borderId="23" xfId="5" applyNumberFormat="1" applyFont="1" applyFill="1" applyBorder="1"/>
    <xf numFmtId="166" fontId="12" fillId="7" borderId="23" xfId="4" applyNumberFormat="1" applyFont="1" applyFill="1" applyBorder="1"/>
    <xf numFmtId="166" fontId="2" fillId="7" borderId="23" xfId="4" applyNumberFormat="1" applyFont="1" applyFill="1" applyBorder="1"/>
    <xf numFmtId="0" fontId="12" fillId="7" borderId="24" xfId="5" applyFont="1" applyFill="1" applyBorder="1"/>
    <xf numFmtId="4" fontId="6" fillId="0" borderId="0" xfId="5" applyNumberFormat="1" applyFont="1"/>
    <xf numFmtId="3" fontId="6" fillId="0" borderId="0" xfId="5" applyNumberFormat="1" applyFont="1"/>
    <xf numFmtId="166" fontId="6" fillId="0" borderId="0" xfId="4" applyNumberFormat="1" applyFont="1"/>
    <xf numFmtId="0" fontId="3" fillId="0" borderId="0" xfId="5"/>
    <xf numFmtId="1" fontId="9" fillId="0" borderId="0" xfId="5" applyNumberFormat="1" applyFont="1" applyAlignment="1">
      <alignment horizontal="centerContinuous" vertical="center"/>
    </xf>
    <xf numFmtId="0" fontId="14" fillId="0" borderId="0" xfId="5" applyFont="1" applyAlignment="1">
      <alignment horizontal="centerContinuous"/>
    </xf>
    <xf numFmtId="40" fontId="14" fillId="0" borderId="0" xfId="5" applyNumberFormat="1" applyFont="1" applyAlignment="1">
      <alignment horizontal="centerContinuous"/>
    </xf>
    <xf numFmtId="0" fontId="14" fillId="0" borderId="0" xfId="5" applyFont="1"/>
    <xf numFmtId="1" fontId="15" fillId="0" borderId="0" xfId="5" applyNumberFormat="1" applyFont="1" applyAlignment="1">
      <alignment vertical="center"/>
    </xf>
    <xf numFmtId="40" fontId="3" fillId="0" borderId="0" xfId="5" applyNumberFormat="1"/>
    <xf numFmtId="40" fontId="16" fillId="0" borderId="0" xfId="5" applyNumberFormat="1" applyFont="1" applyBorder="1"/>
    <xf numFmtId="40" fontId="2" fillId="6" borderId="9" xfId="5" applyNumberFormat="1" applyFont="1" applyFill="1" applyBorder="1" applyAlignment="1">
      <alignment horizontal="centerContinuous" vertical="center"/>
    </xf>
    <xf numFmtId="40" fontId="2" fillId="6" borderId="1" xfId="5" applyNumberFormat="1" applyFont="1" applyFill="1" applyBorder="1" applyAlignment="1">
      <alignment horizontal="center" vertical="center" wrapText="1"/>
    </xf>
    <xf numFmtId="0" fontId="2" fillId="0" borderId="7" xfId="5" applyFont="1" applyFill="1" applyBorder="1" applyAlignment="1">
      <alignment horizontal="left" vertical="center" wrapText="1"/>
    </xf>
    <xf numFmtId="0" fontId="2" fillId="0" borderId="7" xfId="5" applyFont="1" applyFill="1" applyBorder="1" applyAlignment="1">
      <alignment horizontal="center" vertical="center" wrapText="1"/>
    </xf>
    <xf numFmtId="40" fontId="2" fillId="0" borderId="7" xfId="5" applyNumberFormat="1" applyFont="1" applyFill="1" applyBorder="1" applyAlignment="1">
      <alignment horizontal="center" vertical="center" wrapText="1"/>
    </xf>
    <xf numFmtId="166" fontId="2" fillId="0" borderId="7" xfId="4" applyNumberFormat="1" applyFont="1" applyFill="1" applyBorder="1" applyAlignment="1">
      <alignment horizontal="center" vertical="center" wrapText="1"/>
    </xf>
    <xf numFmtId="166" fontId="2" fillId="0" borderId="14" xfId="4" applyNumberFormat="1" applyFont="1" applyFill="1" applyBorder="1" applyAlignment="1">
      <alignment horizontal="center" vertical="center" wrapText="1"/>
    </xf>
    <xf numFmtId="40" fontId="2" fillId="0" borderId="15" xfId="5" applyNumberFormat="1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justify" vertical="center" wrapText="1"/>
    </xf>
    <xf numFmtId="0" fontId="12" fillId="0" borderId="5" xfId="5" applyFont="1" applyFill="1" applyBorder="1" applyAlignment="1">
      <alignment horizontal="center" vertical="center" wrapText="1"/>
    </xf>
    <xf numFmtId="40" fontId="12" fillId="0" borderId="5" xfId="4" applyNumberFormat="1" applyFont="1" applyFill="1" applyBorder="1" applyAlignment="1">
      <alignment horizontal="right" vertical="center" wrapText="1"/>
    </xf>
    <xf numFmtId="166" fontId="12" fillId="0" borderId="5" xfId="4" applyNumberFormat="1" applyFont="1" applyFill="1" applyBorder="1" applyAlignment="1">
      <alignment horizontal="right" vertical="center" wrapText="1"/>
    </xf>
    <xf numFmtId="166" fontId="12" fillId="0" borderId="17" xfId="4" applyNumberFormat="1" applyFont="1" applyFill="1" applyBorder="1" applyAlignment="1">
      <alignment horizontal="right" vertical="center" wrapText="1"/>
    </xf>
    <xf numFmtId="41" fontId="12" fillId="0" borderId="18" xfId="4" applyNumberFormat="1" applyFont="1" applyFill="1" applyBorder="1" applyAlignment="1">
      <alignment horizontal="center" vertical="center" wrapText="1"/>
    </xf>
    <xf numFmtId="41" fontId="12" fillId="0" borderId="18" xfId="4" applyNumberFormat="1" applyFont="1" applyFill="1" applyBorder="1" applyAlignment="1">
      <alignment horizontal="right" vertical="center" wrapText="1"/>
    </xf>
    <xf numFmtId="0" fontId="2" fillId="0" borderId="16" xfId="5" applyFont="1" applyFill="1" applyBorder="1" applyAlignment="1">
      <alignment horizontal="center" vertical="center"/>
    </xf>
    <xf numFmtId="0" fontId="2" fillId="0" borderId="5" xfId="5" applyFont="1" applyFill="1" applyBorder="1" applyAlignment="1">
      <alignment horizontal="left" vertical="center" wrapText="1"/>
    </xf>
    <xf numFmtId="0" fontId="2" fillId="0" borderId="5" xfId="5" applyFont="1" applyFill="1" applyBorder="1" applyAlignment="1">
      <alignment horizontal="center" vertical="center" wrapText="1"/>
    </xf>
    <xf numFmtId="40" fontId="2" fillId="0" borderId="5" xfId="5" applyNumberFormat="1" applyFont="1" applyFill="1" applyBorder="1" applyAlignment="1">
      <alignment horizontal="center" vertical="center" wrapText="1"/>
    </xf>
    <xf numFmtId="40" fontId="2" fillId="0" borderId="18" xfId="5" applyNumberFormat="1" applyFont="1" applyFill="1" applyBorder="1" applyAlignment="1">
      <alignment horizontal="center" vertical="center" wrapText="1"/>
    </xf>
    <xf numFmtId="0" fontId="12" fillId="0" borderId="28" xfId="5" applyFont="1" applyFill="1" applyBorder="1" applyAlignment="1">
      <alignment horizontal="center" vertical="center" wrapText="1"/>
    </xf>
    <xf numFmtId="0" fontId="12" fillId="0" borderId="6" xfId="5" applyFont="1" applyFill="1" applyBorder="1" applyAlignment="1">
      <alignment horizontal="justify" vertical="center" wrapText="1"/>
    </xf>
    <xf numFmtId="0" fontId="12" fillId="0" borderId="6" xfId="5" applyFont="1" applyFill="1" applyBorder="1" applyAlignment="1">
      <alignment horizontal="center" vertical="center" wrapText="1"/>
    </xf>
    <xf numFmtId="40" fontId="12" fillId="0" borderId="6" xfId="4" applyNumberFormat="1" applyFont="1" applyFill="1" applyBorder="1" applyAlignment="1">
      <alignment horizontal="right" vertical="center" wrapText="1"/>
    </xf>
    <xf numFmtId="166" fontId="12" fillId="0" borderId="6" xfId="4" applyNumberFormat="1" applyFont="1" applyFill="1" applyBorder="1" applyAlignment="1">
      <alignment horizontal="right" vertical="center" wrapText="1"/>
    </xf>
    <xf numFmtId="166" fontId="12" fillId="0" borderId="29" xfId="4" applyNumberFormat="1" applyFont="1" applyFill="1" applyBorder="1" applyAlignment="1">
      <alignment horizontal="right" vertical="center" wrapText="1"/>
    </xf>
    <xf numFmtId="41" fontId="12" fillId="0" borderId="30" xfId="4" applyNumberFormat="1" applyFont="1" applyFill="1" applyBorder="1" applyAlignment="1">
      <alignment horizontal="right" vertical="center" wrapText="1"/>
    </xf>
    <xf numFmtId="0" fontId="2" fillId="8" borderId="22" xfId="5" applyFont="1" applyFill="1" applyBorder="1" applyAlignment="1">
      <alignment vertical="center"/>
    </xf>
    <xf numFmtId="0" fontId="2" fillId="8" borderId="23" xfId="5" applyFont="1" applyFill="1" applyBorder="1" applyAlignment="1">
      <alignment vertical="center"/>
    </xf>
    <xf numFmtId="40" fontId="2" fillId="8" borderId="23" xfId="5" applyNumberFormat="1" applyFont="1" applyFill="1" applyBorder="1" applyAlignment="1">
      <alignment vertical="center"/>
    </xf>
    <xf numFmtId="166" fontId="2" fillId="8" borderId="23" xfId="4" applyNumberFormat="1" applyFont="1" applyFill="1" applyBorder="1" applyAlignment="1">
      <alignment vertical="center"/>
    </xf>
    <xf numFmtId="166" fontId="2" fillId="8" borderId="23" xfId="4" applyNumberFormat="1" applyFont="1" applyFill="1" applyBorder="1" applyAlignment="1">
      <alignment vertical="center" wrapText="1"/>
    </xf>
    <xf numFmtId="3" fontId="2" fillId="8" borderId="24" xfId="4" applyNumberFormat="1" applyFont="1" applyFill="1" applyBorder="1" applyAlignment="1">
      <alignment vertical="center" wrapText="1"/>
    </xf>
    <xf numFmtId="0" fontId="4" fillId="0" borderId="0" xfId="5" applyFont="1" applyAlignment="1">
      <alignment horizontal="centerContinuous" vertical="center"/>
    </xf>
    <xf numFmtId="0" fontId="4" fillId="2" borderId="0" xfId="1" applyFont="1" applyFill="1" applyAlignment="1">
      <alignment horizontal="centerContinuous" vertical="center"/>
    </xf>
    <xf numFmtId="0" fontId="2" fillId="2" borderId="0" xfId="1" applyFont="1" applyFill="1" applyAlignment="1">
      <alignment horizontal="centerContinuous" vertical="center"/>
    </xf>
    <xf numFmtId="0" fontId="9" fillId="2" borderId="0" xfId="1" applyFont="1" applyFill="1" applyAlignment="1">
      <alignment horizontal="centerContinuous" vertical="center"/>
    </xf>
    <xf numFmtId="0" fontId="20" fillId="4" borderId="2" xfId="1" applyFont="1" applyFill="1" applyBorder="1" applyAlignment="1">
      <alignment horizontal="center" vertical="center" wrapText="1"/>
    </xf>
    <xf numFmtId="0" fontId="20" fillId="4" borderId="2" xfId="1" applyFont="1" applyFill="1" applyBorder="1" applyAlignment="1">
      <alignment horizontal="left" vertical="center" wrapText="1"/>
    </xf>
    <xf numFmtId="43" fontId="21" fillId="4" borderId="2" xfId="3" applyFont="1" applyFill="1" applyBorder="1" applyAlignment="1" applyProtection="1">
      <alignment horizontal="right" vertical="center" wrapText="1"/>
    </xf>
    <xf numFmtId="0" fontId="12" fillId="4" borderId="7" xfId="2" applyFont="1" applyFill="1" applyBorder="1" applyAlignment="1">
      <alignment vertical="center"/>
    </xf>
    <xf numFmtId="166" fontId="2" fillId="4" borderId="7" xfId="4" applyNumberFormat="1" applyFont="1" applyFill="1" applyBorder="1" applyAlignment="1">
      <alignment vertical="center"/>
    </xf>
    <xf numFmtId="43" fontId="8" fillId="2" borderId="5" xfId="3" applyFont="1" applyFill="1" applyBorder="1" applyAlignment="1" applyProtection="1">
      <alignment horizontal="right" vertical="center"/>
    </xf>
    <xf numFmtId="166" fontId="12" fillId="0" borderId="5" xfId="4" applyNumberFormat="1" applyFont="1" applyBorder="1" applyAlignment="1">
      <alignment vertical="center"/>
    </xf>
    <xf numFmtId="0" fontId="8" fillId="2" borderId="5" xfId="1" applyFont="1" applyFill="1" applyBorder="1" applyAlignment="1">
      <alignment horizontal="left" vertical="center" wrapText="1"/>
    </xf>
    <xf numFmtId="0" fontId="20" fillId="4" borderId="5" xfId="1" applyFont="1" applyFill="1" applyBorder="1" applyAlignment="1">
      <alignment horizontal="center" vertical="center" wrapText="1"/>
    </xf>
    <xf numFmtId="0" fontId="20" fillId="4" borderId="5" xfId="1" applyFont="1" applyFill="1" applyBorder="1" applyAlignment="1">
      <alignment horizontal="left" vertical="center" wrapText="1"/>
    </xf>
    <xf numFmtId="43" fontId="21" fillId="4" borderId="5" xfId="3" applyFont="1" applyFill="1" applyBorder="1" applyAlignment="1" applyProtection="1">
      <alignment horizontal="right" vertical="center" wrapText="1"/>
    </xf>
    <xf numFmtId="166" fontId="12" fillId="4" borderId="5" xfId="4" applyNumberFormat="1" applyFont="1" applyFill="1" applyBorder="1" applyAlignment="1">
      <alignment vertical="center"/>
    </xf>
    <xf numFmtId="166" fontId="2" fillId="4" borderId="5" xfId="4" applyNumberFormat="1" applyFont="1" applyFill="1" applyBorder="1" applyAlignment="1">
      <alignment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left" vertical="center" wrapText="1"/>
    </xf>
    <xf numFmtId="43" fontId="12" fillId="2" borderId="5" xfId="3" applyFont="1" applyFill="1" applyBorder="1" applyAlignment="1" applyProtection="1">
      <alignment horizontal="right" vertical="center"/>
    </xf>
    <xf numFmtId="43" fontId="8" fillId="2" borderId="5" xfId="3" applyFont="1" applyFill="1" applyBorder="1" applyAlignment="1">
      <alignment horizontal="right" vertical="center"/>
    </xf>
    <xf numFmtId="0" fontId="7" fillId="0" borderId="5" xfId="1" applyFont="1" applyBorder="1" applyAlignment="1">
      <alignment horizontal="left" vertical="center" wrapText="1"/>
    </xf>
    <xf numFmtId="43" fontId="8" fillId="0" borderId="5" xfId="3" applyFont="1" applyFill="1" applyBorder="1" applyAlignment="1" applyProtection="1">
      <alignment horizontal="right" vertical="center"/>
    </xf>
    <xf numFmtId="0" fontId="8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left" vertical="center" wrapText="1"/>
    </xf>
    <xf numFmtId="43" fontId="8" fillId="2" borderId="5" xfId="3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left" vertical="center" wrapText="1"/>
    </xf>
    <xf numFmtId="0" fontId="12" fillId="2" borderId="5" xfId="2" applyFont="1" applyFill="1" applyBorder="1" applyAlignment="1">
      <alignment horizontal="center" vertical="center" wrapText="1"/>
    </xf>
    <xf numFmtId="43" fontId="8" fillId="2" borderId="5" xfId="4" applyFont="1" applyFill="1" applyBorder="1" applyAlignment="1" applyProtection="1">
      <alignment horizontal="right" vertical="center"/>
    </xf>
    <xf numFmtId="0" fontId="8" fillId="2" borderId="6" xfId="1" applyFont="1" applyFill="1" applyBorder="1" applyAlignment="1">
      <alignment horizontal="left" vertical="center" wrapText="1"/>
    </xf>
    <xf numFmtId="0" fontId="12" fillId="2" borderId="6" xfId="1" applyFont="1" applyFill="1" applyBorder="1" applyAlignment="1">
      <alignment horizontal="center" vertical="center"/>
    </xf>
    <xf numFmtId="43" fontId="8" fillId="2" borderId="6" xfId="3" applyFont="1" applyFill="1" applyBorder="1" applyAlignment="1">
      <alignment horizontal="center" vertical="center"/>
    </xf>
    <xf numFmtId="166" fontId="12" fillId="0" borderId="6" xfId="4" applyNumberFormat="1" applyFont="1" applyBorder="1" applyAlignment="1">
      <alignment vertical="center"/>
    </xf>
    <xf numFmtId="0" fontId="20" fillId="4" borderId="31" xfId="1" applyFont="1" applyFill="1" applyBorder="1" applyAlignment="1">
      <alignment horizontal="center" vertical="center" wrapText="1"/>
    </xf>
    <xf numFmtId="0" fontId="12" fillId="4" borderId="15" xfId="2" applyFont="1" applyFill="1" applyBorder="1" applyAlignment="1">
      <alignment vertical="center"/>
    </xf>
    <xf numFmtId="0" fontId="12" fillId="0" borderId="18" xfId="2" applyFont="1" applyBorder="1" applyAlignment="1">
      <alignment vertical="center"/>
    </xf>
    <xf numFmtId="0" fontId="8" fillId="2" borderId="16" xfId="1" applyFont="1" applyFill="1" applyBorder="1" applyAlignment="1">
      <alignment horizontal="center" vertical="center"/>
    </xf>
    <xf numFmtId="0" fontId="20" fillId="4" borderId="16" xfId="1" applyFont="1" applyFill="1" applyBorder="1" applyAlignment="1">
      <alignment horizontal="center" vertical="center" wrapText="1"/>
    </xf>
    <xf numFmtId="0" fontId="12" fillId="4" borderId="18" xfId="2" applyFont="1" applyFill="1" applyBorder="1" applyAlignment="1">
      <alignment vertical="center"/>
    </xf>
    <xf numFmtId="0" fontId="8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12" fillId="0" borderId="30" xfId="2" applyFont="1" applyBorder="1" applyAlignment="1">
      <alignment vertical="center"/>
    </xf>
    <xf numFmtId="0" fontId="2" fillId="3" borderId="22" xfId="1" applyFont="1" applyFill="1" applyBorder="1" applyAlignment="1">
      <alignment vertical="center"/>
    </xf>
    <xf numFmtId="0" fontId="2" fillId="3" borderId="23" xfId="1" applyFont="1" applyFill="1" applyBorder="1" applyAlignment="1">
      <alignment vertical="center"/>
    </xf>
    <xf numFmtId="43" fontId="2" fillId="3" borderId="23" xfId="3" applyFont="1" applyFill="1" applyBorder="1" applyAlignment="1">
      <alignment vertical="center"/>
    </xf>
    <xf numFmtId="166" fontId="12" fillId="3" borderId="32" xfId="4" applyNumberFormat="1" applyFont="1" applyFill="1" applyBorder="1" applyAlignment="1">
      <alignment vertical="center"/>
    </xf>
    <xf numFmtId="166" fontId="2" fillId="3" borderId="32" xfId="4" applyNumberFormat="1" applyFont="1" applyFill="1" applyBorder="1" applyAlignment="1">
      <alignment vertical="center"/>
    </xf>
    <xf numFmtId="166" fontId="12" fillId="3" borderId="33" xfId="4" applyNumberFormat="1" applyFont="1" applyFill="1" applyBorder="1" applyAlignment="1">
      <alignment vertical="center"/>
    </xf>
    <xf numFmtId="0" fontId="7" fillId="0" borderId="5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center" vertical="center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0" fontId="12" fillId="0" borderId="19" xfId="5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left" vertical="center" wrapText="1"/>
    </xf>
    <xf numFmtId="0" fontId="12" fillId="2" borderId="4" xfId="2" applyFont="1" applyFill="1" applyBorder="1" applyAlignment="1">
      <alignment horizontal="center" vertical="center" wrapText="1"/>
    </xf>
    <xf numFmtId="43" fontId="8" fillId="2" borderId="4" xfId="4" applyFont="1" applyFill="1" applyBorder="1" applyAlignment="1" applyProtection="1">
      <alignment horizontal="right" vertical="center"/>
    </xf>
    <xf numFmtId="166" fontId="12" fillId="0" borderId="4" xfId="4" applyNumberFormat="1" applyFont="1" applyBorder="1" applyAlignment="1">
      <alignment vertical="center"/>
    </xf>
    <xf numFmtId="0" fontId="12" fillId="0" borderId="21" xfId="2" applyFont="1" applyBorder="1" applyAlignment="1">
      <alignment vertical="center"/>
    </xf>
    <xf numFmtId="0" fontId="12" fillId="9" borderId="4" xfId="2" applyFont="1" applyFill="1" applyBorder="1" applyAlignment="1">
      <alignment horizontal="left" vertical="center" wrapText="1"/>
    </xf>
    <xf numFmtId="0" fontId="12" fillId="0" borderId="18" xfId="2" applyFont="1" applyBorder="1" applyAlignment="1">
      <alignment horizontal="center" vertical="center" wrapText="1"/>
    </xf>
    <xf numFmtId="0" fontId="22" fillId="0" borderId="0" xfId="0" applyFont="1"/>
    <xf numFmtId="166" fontId="17" fillId="2" borderId="5" xfId="7" applyNumberFormat="1" applyFont="1" applyFill="1" applyBorder="1" applyAlignment="1">
      <alignment vertical="center" wrapText="1"/>
    </xf>
    <xf numFmtId="0" fontId="4" fillId="2" borderId="0" xfId="6" applyFont="1" applyFill="1" applyAlignment="1">
      <alignment vertical="center"/>
    </xf>
    <xf numFmtId="0" fontId="6" fillId="2" borderId="0" xfId="6" applyFont="1" applyFill="1" applyAlignment="1">
      <alignment vertical="center" wrapText="1"/>
    </xf>
    <xf numFmtId="166" fontId="17" fillId="2" borderId="5" xfId="7" applyNumberFormat="1" applyFont="1" applyFill="1" applyBorder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166" fontId="6" fillId="2" borderId="0" xfId="7" applyNumberFormat="1" applyFont="1" applyFill="1" applyBorder="1" applyAlignment="1">
      <alignment horizontal="center" vertical="center" wrapText="1"/>
    </xf>
    <xf numFmtId="43" fontId="6" fillId="2" borderId="0" xfId="7" applyFont="1" applyFill="1" applyBorder="1" applyAlignment="1">
      <alignment horizontal="center" vertical="center" wrapText="1"/>
    </xf>
    <xf numFmtId="166" fontId="6" fillId="2" borderId="0" xfId="7" applyNumberFormat="1" applyFont="1" applyFill="1" applyAlignment="1">
      <alignment horizontal="center" vertical="center" wrapText="1"/>
    </xf>
    <xf numFmtId="43" fontId="6" fillId="2" borderId="0" xfId="7" applyFont="1" applyFill="1" applyAlignment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0" fontId="25" fillId="2" borderId="0" xfId="6" applyFont="1" applyFill="1" applyAlignment="1">
      <alignment vertical="center" wrapText="1"/>
    </xf>
    <xf numFmtId="0" fontId="4" fillId="2" borderId="0" xfId="6" applyFont="1" applyFill="1" applyAlignment="1">
      <alignment horizontal="centerContinuous" vertical="center"/>
    </xf>
    <xf numFmtId="0" fontId="25" fillId="2" borderId="0" xfId="6" applyFont="1" applyFill="1" applyAlignment="1">
      <alignment horizontal="centerContinuous" vertical="center" wrapText="1"/>
    </xf>
    <xf numFmtId="166" fontId="25" fillId="2" borderId="0" xfId="7" applyNumberFormat="1" applyFont="1" applyFill="1" applyAlignment="1">
      <alignment horizontal="centerContinuous" vertical="center" wrapText="1"/>
    </xf>
    <xf numFmtId="43" fontId="25" fillId="2" borderId="0" xfId="7" applyFont="1" applyFill="1" applyAlignment="1">
      <alignment horizontal="centerContinuous" vertical="center" wrapText="1"/>
    </xf>
    <xf numFmtId="0" fontId="9" fillId="2" borderId="0" xfId="6" applyFont="1" applyFill="1" applyAlignment="1">
      <alignment horizontal="centerContinuous" vertical="center"/>
    </xf>
    <xf numFmtId="0" fontId="6" fillId="2" borderId="0" xfId="6" applyFont="1" applyFill="1" applyAlignment="1">
      <alignment horizontal="centerContinuous" vertical="center" wrapText="1"/>
    </xf>
    <xf numFmtId="166" fontId="6" fillId="2" borderId="0" xfId="7" applyNumberFormat="1" applyFont="1" applyFill="1" applyAlignment="1">
      <alignment horizontal="centerContinuous" vertical="center" wrapText="1"/>
    </xf>
    <xf numFmtId="43" fontId="6" fillId="2" borderId="0" xfId="7" applyFont="1" applyFill="1" applyAlignment="1">
      <alignment horizontal="centerContinuous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0" fontId="12" fillId="0" borderId="4" xfId="2" applyFont="1" applyFill="1" applyBorder="1" applyAlignment="1">
      <alignment horizontal="left" vertical="center" wrapText="1"/>
    </xf>
    <xf numFmtId="0" fontId="12" fillId="0" borderId="4" xfId="2" applyFont="1" applyFill="1" applyBorder="1" applyAlignment="1">
      <alignment horizontal="center" vertical="center" wrapText="1"/>
    </xf>
    <xf numFmtId="43" fontId="8" fillId="0" borderId="4" xfId="4" applyFont="1" applyFill="1" applyBorder="1" applyAlignment="1" applyProtection="1">
      <alignment horizontal="right" vertical="center"/>
    </xf>
    <xf numFmtId="166" fontId="12" fillId="0" borderId="4" xfId="4" applyNumberFormat="1" applyFont="1" applyFill="1" applyBorder="1" applyAlignment="1">
      <alignment vertical="center"/>
    </xf>
    <xf numFmtId="0" fontId="12" fillId="0" borderId="21" xfId="2" applyFont="1" applyFill="1" applyBorder="1" applyAlignment="1">
      <alignment vertical="center"/>
    </xf>
    <xf numFmtId="0" fontId="12" fillId="0" borderId="5" xfId="2" applyFont="1" applyFill="1" applyBorder="1" applyAlignment="1">
      <alignment horizontal="left" vertical="center" wrapText="1"/>
    </xf>
    <xf numFmtId="0" fontId="12" fillId="0" borderId="5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vertical="center"/>
    </xf>
    <xf numFmtId="166" fontId="2" fillId="4" borderId="2" xfId="4" applyNumberFormat="1" applyFont="1" applyFill="1" applyBorder="1" applyAlignment="1">
      <alignment vertical="center"/>
    </xf>
    <xf numFmtId="0" fontId="12" fillId="4" borderId="37" xfId="2" applyFont="1" applyFill="1" applyBorder="1" applyAlignment="1">
      <alignment vertical="center"/>
    </xf>
    <xf numFmtId="0" fontId="12" fillId="2" borderId="4" xfId="1" applyFont="1" applyFill="1" applyBorder="1" applyAlignment="1">
      <alignment horizontal="left" vertical="center" wrapText="1"/>
    </xf>
    <xf numFmtId="0" fontId="12" fillId="2" borderId="4" xfId="1" applyFont="1" applyFill="1" applyBorder="1" applyAlignment="1">
      <alignment horizontal="center" vertical="center"/>
    </xf>
    <xf numFmtId="43" fontId="12" fillId="2" borderId="4" xfId="3" applyFont="1" applyFill="1" applyBorder="1" applyAlignment="1" applyProtection="1">
      <alignment horizontal="right" vertical="center"/>
    </xf>
    <xf numFmtId="0" fontId="12" fillId="0" borderId="21" xfId="2" applyFont="1" applyBorder="1" applyAlignment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0" fontId="2" fillId="0" borderId="0" xfId="9" applyFont="1" applyAlignment="1">
      <alignment vertical="center"/>
    </xf>
    <xf numFmtId="0" fontId="12" fillId="0" borderId="0" xfId="9" applyFont="1" applyAlignment="1">
      <alignment vertical="center"/>
    </xf>
    <xf numFmtId="0" fontId="12" fillId="0" borderId="0" xfId="9" applyFont="1" applyAlignment="1">
      <alignment horizontal="center" vertical="center"/>
    </xf>
    <xf numFmtId="43" fontId="12" fillId="0" borderId="0" xfId="4" applyFont="1" applyFill="1" applyAlignment="1">
      <alignment vertical="center"/>
    </xf>
    <xf numFmtId="166" fontId="12" fillId="0" borderId="0" xfId="4" applyNumberFormat="1" applyFont="1" applyFill="1" applyAlignment="1">
      <alignment vertical="center"/>
    </xf>
    <xf numFmtId="0" fontId="3" fillId="0" borderId="0" xfId="5" applyAlignment="1">
      <alignment wrapText="1"/>
    </xf>
    <xf numFmtId="0" fontId="12" fillId="0" borderId="0" xfId="9" applyFont="1" applyAlignment="1">
      <alignment vertical="center" wrapText="1"/>
    </xf>
    <xf numFmtId="0" fontId="12" fillId="0" borderId="0" xfId="9" applyFont="1" applyAlignment="1">
      <alignment horizontal="centerContinuous" vertical="center"/>
    </xf>
    <xf numFmtId="43" fontId="12" fillId="0" borderId="0" xfId="4" applyFont="1" applyFill="1" applyAlignment="1">
      <alignment horizontal="centerContinuous" vertical="center"/>
    </xf>
    <xf numFmtId="166" fontId="12" fillId="0" borderId="0" xfId="4" applyNumberFormat="1" applyFont="1" applyFill="1" applyAlignment="1">
      <alignment horizontal="centerContinuous" vertical="center"/>
    </xf>
    <xf numFmtId="0" fontId="4" fillId="0" borderId="0" xfId="9" applyFont="1" applyAlignment="1">
      <alignment horizontal="centerContinuous" vertical="center"/>
    </xf>
    <xf numFmtId="0" fontId="2" fillId="0" borderId="0" xfId="9" applyFont="1" applyAlignment="1">
      <alignment horizontal="centerContinuous" vertical="center"/>
    </xf>
    <xf numFmtId="0" fontId="18" fillId="3" borderId="38" xfId="1" applyFont="1" applyFill="1" applyBorder="1" applyAlignment="1">
      <alignment horizontal="center" vertical="center" wrapText="1"/>
    </xf>
    <xf numFmtId="0" fontId="18" fillId="3" borderId="39" xfId="1" applyFont="1" applyFill="1" applyBorder="1" applyAlignment="1">
      <alignment horizontal="center" vertical="center" wrapText="1"/>
    </xf>
    <xf numFmtId="43" fontId="18" fillId="3" borderId="39" xfId="3" applyFont="1" applyFill="1" applyBorder="1" applyAlignment="1" applyProtection="1">
      <alignment horizontal="center" vertical="center" wrapText="1"/>
    </xf>
    <xf numFmtId="166" fontId="18" fillId="3" borderId="39" xfId="4" applyNumberFormat="1" applyFont="1" applyFill="1" applyBorder="1" applyAlignment="1" applyProtection="1">
      <alignment horizontal="center" vertical="center" wrapText="1"/>
    </xf>
    <xf numFmtId="0" fontId="2" fillId="3" borderId="40" xfId="1" applyFont="1" applyFill="1" applyBorder="1" applyAlignment="1">
      <alignment horizontal="center" vertical="center" wrapText="1"/>
    </xf>
    <xf numFmtId="0" fontId="12" fillId="0" borderId="0" xfId="9" applyFont="1" applyFill="1" applyAlignment="1">
      <alignment vertical="center"/>
    </xf>
    <xf numFmtId="0" fontId="2" fillId="0" borderId="0" xfId="9" applyFont="1" applyFill="1" applyAlignment="1">
      <alignment vertical="center"/>
    </xf>
    <xf numFmtId="0" fontId="2" fillId="0" borderId="0" xfId="9" applyFont="1" applyAlignment="1">
      <alignment horizontal="centerContinuous" vertical="center" wrapText="1"/>
    </xf>
    <xf numFmtId="43" fontId="2" fillId="0" borderId="0" xfId="4" applyFont="1" applyFill="1" applyAlignment="1">
      <alignment horizontal="centerContinuous" vertical="center"/>
    </xf>
    <xf numFmtId="166" fontId="2" fillId="0" borderId="0" xfId="4" applyNumberFormat="1" applyFont="1" applyFill="1" applyAlignment="1">
      <alignment horizontal="centerContinuous" vertical="center"/>
    </xf>
    <xf numFmtId="166" fontId="12" fillId="4" borderId="2" xfId="4" applyNumberFormat="1" applyFont="1" applyFill="1" applyBorder="1" applyAlignment="1">
      <alignment vertical="center"/>
    </xf>
    <xf numFmtId="0" fontId="18" fillId="3" borderId="13" xfId="1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center" vertical="center" wrapText="1"/>
    </xf>
    <xf numFmtId="43" fontId="18" fillId="3" borderId="7" xfId="3" applyFont="1" applyFill="1" applyBorder="1" applyAlignment="1" applyProtection="1">
      <alignment horizontal="center" vertical="center" wrapText="1"/>
    </xf>
    <xf numFmtId="166" fontId="18" fillId="3" borderId="7" xfId="4" applyNumberFormat="1" applyFont="1" applyFill="1" applyBorder="1" applyAlignment="1" applyProtection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12" fillId="0" borderId="18" xfId="9" applyFont="1" applyFill="1" applyBorder="1" applyAlignment="1">
      <alignment vertical="center"/>
    </xf>
    <xf numFmtId="0" fontId="12" fillId="0" borderId="30" xfId="9" applyFont="1" applyFill="1" applyBorder="1" applyAlignment="1">
      <alignment vertical="center"/>
    </xf>
    <xf numFmtId="0" fontId="6" fillId="2" borderId="0" xfId="1" applyFont="1" applyFill="1"/>
    <xf numFmtId="0" fontId="12" fillId="2" borderId="0" xfId="1" applyFont="1" applyFill="1"/>
    <xf numFmtId="0" fontId="9" fillId="2" borderId="0" xfId="1" applyFont="1" applyFill="1" applyAlignment="1">
      <alignment horizontal="center" vertical="center" wrapText="1"/>
    </xf>
    <xf numFmtId="43" fontId="6" fillId="2" borderId="5" xfId="4" applyFont="1" applyFill="1" applyBorder="1" applyAlignment="1">
      <alignment horizontal="center" vertical="center" wrapText="1"/>
    </xf>
    <xf numFmtId="43" fontId="12" fillId="2" borderId="0" xfId="4" applyFont="1" applyFill="1" applyAlignment="1" applyProtection="1">
      <alignment vertical="center"/>
    </xf>
    <xf numFmtId="0" fontId="17" fillId="2" borderId="0" xfId="12" applyFont="1" applyFill="1" applyAlignment="1">
      <alignment vertical="center"/>
    </xf>
    <xf numFmtId="0" fontId="30" fillId="2" borderId="0" xfId="12" applyFont="1" applyFill="1" applyAlignment="1">
      <alignment vertical="center"/>
    </xf>
    <xf numFmtId="0" fontId="12" fillId="0" borderId="21" xfId="9" applyFont="1" applyFill="1" applyBorder="1" applyAlignment="1">
      <alignment vertical="center"/>
    </xf>
    <xf numFmtId="43" fontId="6" fillId="2" borderId="5" xfId="4" applyFont="1" applyFill="1" applyBorder="1" applyAlignment="1">
      <alignment horizontal="center" vertical="center"/>
    </xf>
    <xf numFmtId="43" fontId="6" fillId="2" borderId="4" xfId="4" applyFont="1" applyFill="1" applyBorder="1" applyAlignment="1">
      <alignment horizontal="center" vertical="center"/>
    </xf>
    <xf numFmtId="43" fontId="6" fillId="2" borderId="2" xfId="4" applyFont="1" applyFill="1" applyBorder="1" applyAlignment="1">
      <alignment horizontal="center" vertical="center"/>
    </xf>
    <xf numFmtId="43" fontId="6" fillId="0" borderId="5" xfId="4" applyFont="1" applyBorder="1" applyAlignment="1">
      <alignment horizontal="center" vertical="center"/>
    </xf>
    <xf numFmtId="0" fontId="36" fillId="0" borderId="0" xfId="19" applyFont="1" applyAlignment="1">
      <alignment vertical="center"/>
    </xf>
    <xf numFmtId="0" fontId="9" fillId="2" borderId="0" xfId="19" applyFont="1" applyFill="1" applyAlignment="1">
      <alignment vertical="center"/>
    </xf>
    <xf numFmtId="0" fontId="9" fillId="2" borderId="0" xfId="19" applyFont="1" applyFill="1" applyAlignment="1">
      <alignment horizontal="center" vertical="center" wrapText="1"/>
    </xf>
    <xf numFmtId="170" fontId="9" fillId="2" borderId="0" xfId="4" applyNumberFormat="1" applyFont="1" applyFill="1" applyAlignment="1">
      <alignment horizontal="center" vertical="center" wrapText="1"/>
    </xf>
    <xf numFmtId="170" fontId="9" fillId="2" borderId="0" xfId="4" applyNumberFormat="1" applyFont="1" applyFill="1" applyAlignment="1">
      <alignment vertical="center" wrapText="1"/>
    </xf>
    <xf numFmtId="0" fontId="9" fillId="14" borderId="1" xfId="19" applyFont="1" applyFill="1" applyBorder="1" applyAlignment="1">
      <alignment horizontal="center" vertical="center" wrapText="1"/>
    </xf>
    <xf numFmtId="0" fontId="9" fillId="14" borderId="1" xfId="19" applyFont="1" applyFill="1" applyBorder="1" applyAlignment="1">
      <alignment horizontal="left" vertical="center" wrapText="1"/>
    </xf>
    <xf numFmtId="170" fontId="9" fillId="14" borderId="1" xfId="4" applyNumberFormat="1" applyFont="1" applyFill="1" applyBorder="1" applyAlignment="1">
      <alignment horizontal="center" vertical="center" wrapText="1"/>
    </xf>
    <xf numFmtId="166" fontId="9" fillId="14" borderId="1" xfId="19" applyNumberFormat="1" applyFont="1" applyFill="1" applyBorder="1" applyAlignment="1">
      <alignment horizontal="center" vertical="center" wrapText="1"/>
    </xf>
    <xf numFmtId="0" fontId="9" fillId="2" borderId="0" xfId="19" applyFont="1" applyFill="1" applyAlignment="1">
      <alignment vertical="center" wrapText="1"/>
    </xf>
    <xf numFmtId="0" fontId="17" fillId="2" borderId="5" xfId="19" applyFont="1" applyFill="1" applyBorder="1" applyAlignment="1">
      <alignment horizontal="left" vertical="center" wrapText="1"/>
    </xf>
    <xf numFmtId="170" fontId="17" fillId="2" borderId="5" xfId="4" applyNumberFormat="1" applyFont="1" applyFill="1" applyBorder="1" applyAlignment="1">
      <alignment horizontal="center" vertical="center" wrapText="1"/>
    </xf>
    <xf numFmtId="43" fontId="17" fillId="2" borderId="5" xfId="4" applyFont="1" applyFill="1" applyBorder="1" applyAlignment="1">
      <alignment horizontal="center" vertical="center"/>
    </xf>
    <xf numFmtId="170" fontId="38" fillId="2" borderId="5" xfId="4" applyNumberFormat="1" applyFont="1" applyFill="1" applyBorder="1" applyAlignment="1">
      <alignment horizontal="center" vertical="center" wrapText="1"/>
    </xf>
    <xf numFmtId="166" fontId="38" fillId="2" borderId="5" xfId="19" applyNumberFormat="1" applyFont="1" applyFill="1" applyBorder="1" applyAlignment="1">
      <alignment horizontal="center" vertical="center" wrapText="1"/>
    </xf>
    <xf numFmtId="0" fontId="17" fillId="2" borderId="0" xfId="19" applyFont="1" applyFill="1" applyAlignment="1">
      <alignment horizontal="left" vertical="center" wrapText="1"/>
    </xf>
    <xf numFmtId="43" fontId="9" fillId="14" borderId="1" xfId="4" applyFont="1" applyFill="1" applyBorder="1" applyAlignment="1">
      <alignment horizontal="center" vertical="center" wrapText="1"/>
    </xf>
    <xf numFmtId="166" fontId="17" fillId="2" borderId="5" xfId="19" applyNumberFormat="1" applyFont="1" applyFill="1" applyBorder="1" applyAlignment="1">
      <alignment horizontal="center" vertical="center" wrapText="1"/>
    </xf>
    <xf numFmtId="0" fontId="17" fillId="0" borderId="5" xfId="19" applyFont="1" applyBorder="1" applyAlignment="1">
      <alignment horizontal="left" vertical="center" wrapText="1"/>
    </xf>
    <xf numFmtId="170" fontId="17" fillId="0" borderId="5" xfId="4" applyNumberFormat="1" applyFont="1" applyFill="1" applyBorder="1" applyAlignment="1">
      <alignment horizontal="center" vertical="center" wrapText="1"/>
    </xf>
    <xf numFmtId="0" fontId="17" fillId="0" borderId="0" xfId="19" applyFont="1" applyAlignment="1">
      <alignment horizontal="left" vertical="center" wrapText="1"/>
    </xf>
    <xf numFmtId="0" fontId="17" fillId="2" borderId="4" xfId="19" applyFont="1" applyFill="1" applyBorder="1" applyAlignment="1">
      <alignment horizontal="left" vertical="center" wrapText="1"/>
    </xf>
    <xf numFmtId="170" fontId="17" fillId="2" borderId="4" xfId="4" applyNumberFormat="1" applyFont="1" applyFill="1" applyBorder="1" applyAlignment="1">
      <alignment horizontal="center" vertical="center" wrapText="1"/>
    </xf>
    <xf numFmtId="43" fontId="17" fillId="2" borderId="4" xfId="4" applyFont="1" applyFill="1" applyBorder="1" applyAlignment="1">
      <alignment horizontal="center" vertical="center"/>
    </xf>
    <xf numFmtId="166" fontId="17" fillId="2" borderId="4" xfId="19" applyNumberFormat="1" applyFont="1" applyFill="1" applyBorder="1" applyAlignment="1">
      <alignment horizontal="center" vertical="center" wrapText="1"/>
    </xf>
    <xf numFmtId="0" fontId="17" fillId="2" borderId="0" xfId="19" applyFont="1" applyFill="1" applyAlignment="1">
      <alignment vertical="center"/>
    </xf>
    <xf numFmtId="0" fontId="9" fillId="2" borderId="0" xfId="19" applyFont="1" applyFill="1" applyAlignment="1">
      <alignment horizontal="center" vertical="center"/>
    </xf>
    <xf numFmtId="170" fontId="17" fillId="2" borderId="0" xfId="4" applyNumberFormat="1" applyFont="1" applyFill="1" applyAlignment="1">
      <alignment vertical="center"/>
    </xf>
    <xf numFmtId="166" fontId="17" fillId="2" borderId="0" xfId="20" applyNumberFormat="1" applyFont="1" applyFill="1" applyAlignment="1">
      <alignment vertical="center"/>
    </xf>
    <xf numFmtId="0" fontId="39" fillId="2" borderId="0" xfId="19" applyFont="1" applyFill="1" applyAlignment="1">
      <alignment vertical="center"/>
    </xf>
    <xf numFmtId="0" fontId="36" fillId="0" borderId="0" xfId="19" applyFont="1"/>
    <xf numFmtId="0" fontId="25" fillId="13" borderId="1" xfId="19" applyFont="1" applyFill="1" applyBorder="1" applyAlignment="1">
      <alignment horizontal="center" vertical="center" wrapText="1"/>
    </xf>
    <xf numFmtId="0" fontId="25" fillId="13" borderId="1" xfId="19" applyFont="1" applyFill="1" applyBorder="1" applyAlignment="1">
      <alignment horizontal="left" vertical="center" wrapText="1"/>
    </xf>
    <xf numFmtId="43" fontId="25" fillId="13" borderId="1" xfId="4" applyFont="1" applyFill="1" applyBorder="1" applyAlignment="1">
      <alignment horizontal="center" vertical="center" wrapText="1"/>
    </xf>
    <xf numFmtId="170" fontId="25" fillId="13" borderId="1" xfId="4" applyNumberFormat="1" applyFont="1" applyFill="1" applyBorder="1" applyAlignment="1">
      <alignment horizontal="center" vertical="center" wrapText="1"/>
    </xf>
    <xf numFmtId="166" fontId="25" fillId="13" borderId="1" xfId="19" applyNumberFormat="1" applyFont="1" applyFill="1" applyBorder="1" applyAlignment="1">
      <alignment horizontal="center" vertical="center" wrapText="1"/>
    </xf>
    <xf numFmtId="0" fontId="6" fillId="2" borderId="5" xfId="19" applyFont="1" applyFill="1" applyBorder="1" applyAlignment="1">
      <alignment horizontal="center" vertical="center" wrapText="1"/>
    </xf>
    <xf numFmtId="0" fontId="6" fillId="2" borderId="5" xfId="19" applyFont="1" applyFill="1" applyBorder="1" applyAlignment="1">
      <alignment horizontal="left" vertical="center" wrapText="1"/>
    </xf>
    <xf numFmtId="170" fontId="6" fillId="2" borderId="5" xfId="4" applyNumberFormat="1" applyFont="1" applyFill="1" applyBorder="1" applyAlignment="1">
      <alignment horizontal="center" vertical="center" wrapText="1"/>
    </xf>
    <xf numFmtId="166" fontId="6" fillId="2" borderId="5" xfId="19" applyNumberFormat="1" applyFont="1" applyFill="1" applyBorder="1" applyAlignment="1">
      <alignment horizontal="center" vertical="center" wrapText="1"/>
    </xf>
    <xf numFmtId="0" fontId="33" fillId="2" borderId="5" xfId="19" applyFont="1" applyFill="1" applyBorder="1" applyAlignment="1">
      <alignment horizontal="left" vertical="center" wrapText="1"/>
    </xf>
    <xf numFmtId="170" fontId="33" fillId="2" borderId="5" xfId="4" applyNumberFormat="1" applyFont="1" applyFill="1" applyBorder="1" applyAlignment="1">
      <alignment horizontal="center" vertical="center" wrapText="1"/>
    </xf>
    <xf numFmtId="0" fontId="33" fillId="0" borderId="5" xfId="19" applyFont="1" applyBorder="1" applyAlignment="1">
      <alignment horizontal="left" vertical="center" wrapText="1"/>
    </xf>
    <xf numFmtId="170" fontId="33" fillId="0" borderId="5" xfId="4" applyNumberFormat="1" applyFont="1" applyFill="1" applyBorder="1" applyAlignment="1">
      <alignment horizontal="center" vertical="center" wrapText="1"/>
    </xf>
    <xf numFmtId="170" fontId="6" fillId="0" borderId="5" xfId="4" applyNumberFormat="1" applyFont="1" applyFill="1" applyBorder="1" applyAlignment="1">
      <alignment horizontal="center" vertical="center" wrapText="1"/>
    </xf>
    <xf numFmtId="0" fontId="33" fillId="0" borderId="5" xfId="12" applyFont="1" applyBorder="1" applyAlignment="1" applyProtection="1">
      <alignment vertical="center" wrapText="1"/>
      <protection locked="0"/>
    </xf>
    <xf numFmtId="0" fontId="6" fillId="0" borderId="5" xfId="12" applyFont="1" applyBorder="1" applyAlignment="1" applyProtection="1">
      <alignment vertical="center" wrapText="1"/>
      <protection locked="0"/>
    </xf>
    <xf numFmtId="0" fontId="6" fillId="0" borderId="5" xfId="19" applyFont="1" applyBorder="1" applyAlignment="1">
      <alignment horizontal="left" vertical="center" wrapText="1"/>
    </xf>
    <xf numFmtId="0" fontId="33" fillId="2" borderId="4" xfId="19" applyFont="1" applyFill="1" applyBorder="1" applyAlignment="1">
      <alignment horizontal="left" vertical="center" wrapText="1"/>
    </xf>
    <xf numFmtId="170" fontId="33" fillId="2" borderId="4" xfId="4" applyNumberFormat="1" applyFont="1" applyFill="1" applyBorder="1" applyAlignment="1">
      <alignment horizontal="center" vertical="center" wrapText="1"/>
    </xf>
    <xf numFmtId="170" fontId="6" fillId="2" borderId="4" xfId="4" applyNumberFormat="1" applyFont="1" applyFill="1" applyBorder="1" applyAlignment="1">
      <alignment horizontal="center" vertical="center" wrapText="1"/>
    </xf>
    <xf numFmtId="0" fontId="33" fillId="2" borderId="2" xfId="19" applyFont="1" applyFill="1" applyBorder="1" applyAlignment="1">
      <alignment horizontal="left" vertical="center" wrapText="1"/>
    </xf>
    <xf numFmtId="170" fontId="33" fillId="2" borderId="2" xfId="4" applyNumberFormat="1" applyFont="1" applyFill="1" applyBorder="1" applyAlignment="1">
      <alignment horizontal="center" vertical="center" wrapText="1"/>
    </xf>
    <xf numFmtId="170" fontId="6" fillId="2" borderId="2" xfId="4" applyNumberFormat="1" applyFont="1" applyFill="1" applyBorder="1" applyAlignment="1">
      <alignment horizontal="center" vertical="center" wrapText="1"/>
    </xf>
    <xf numFmtId="0" fontId="6" fillId="2" borderId="5" xfId="21" applyFont="1" applyFill="1" applyBorder="1" applyAlignment="1" applyProtection="1">
      <alignment horizontal="left" vertical="center" wrapText="1"/>
      <protection hidden="1"/>
    </xf>
    <xf numFmtId="0" fontId="9" fillId="2" borderId="0" xfId="1" applyFont="1" applyFill="1" applyAlignment="1">
      <alignment horizontal="centerContinuous" vertical="center" wrapText="1"/>
    </xf>
    <xf numFmtId="0" fontId="9" fillId="2" borderId="0" xfId="19" applyFont="1" applyFill="1" applyAlignment="1">
      <alignment horizontal="centerContinuous" vertical="center"/>
    </xf>
    <xf numFmtId="0" fontId="4" fillId="2" borderId="0" xfId="19" applyFont="1" applyFill="1" applyAlignment="1">
      <alignment horizontal="centerContinuous" vertical="center"/>
    </xf>
    <xf numFmtId="0" fontId="26" fillId="2" borderId="0" xfId="19" applyFont="1" applyFill="1" applyAlignment="1">
      <alignment horizontal="centerContinuous" vertical="center"/>
    </xf>
    <xf numFmtId="0" fontId="9" fillId="14" borderId="11" xfId="19" applyFont="1" applyFill="1" applyBorder="1" applyAlignment="1">
      <alignment horizontal="center" vertical="center" wrapText="1"/>
    </xf>
    <xf numFmtId="166" fontId="9" fillId="14" borderId="12" xfId="19" applyNumberFormat="1" applyFont="1" applyFill="1" applyBorder="1" applyAlignment="1">
      <alignment horizontal="center" vertical="center" wrapText="1"/>
    </xf>
    <xf numFmtId="49" fontId="17" fillId="2" borderId="18" xfId="19" applyNumberFormat="1" applyFont="1" applyFill="1" applyBorder="1" applyAlignment="1">
      <alignment horizontal="left" vertical="center" wrapText="1"/>
    </xf>
    <xf numFmtId="49" fontId="17" fillId="0" borderId="18" xfId="19" applyNumberFormat="1" applyFont="1" applyBorder="1" applyAlignment="1">
      <alignment horizontal="left" vertical="center" wrapText="1"/>
    </xf>
    <xf numFmtId="0" fontId="17" fillId="2" borderId="16" xfId="19" applyFont="1" applyFill="1" applyBorder="1" applyAlignment="1">
      <alignment horizontal="center" vertical="center" wrapText="1"/>
    </xf>
    <xf numFmtId="49" fontId="17" fillId="2" borderId="21" xfId="19" applyNumberFormat="1" applyFont="1" applyFill="1" applyBorder="1" applyAlignment="1">
      <alignment horizontal="left" vertical="center" wrapText="1"/>
    </xf>
    <xf numFmtId="0" fontId="9" fillId="10" borderId="11" xfId="19" applyFont="1" applyFill="1" applyBorder="1" applyAlignment="1">
      <alignment horizontal="centerContinuous" vertical="center"/>
    </xf>
    <xf numFmtId="0" fontId="9" fillId="10" borderId="1" xfId="19" applyFont="1" applyFill="1" applyBorder="1" applyAlignment="1">
      <alignment horizontal="centerContinuous" vertical="center"/>
    </xf>
    <xf numFmtId="0" fontId="9" fillId="10" borderId="1" xfId="19" applyFont="1" applyFill="1" applyBorder="1" applyAlignment="1">
      <alignment horizontal="center" vertical="center" wrapText="1"/>
    </xf>
    <xf numFmtId="170" fontId="9" fillId="10" borderId="1" xfId="4" applyNumberFormat="1" applyFont="1" applyFill="1" applyBorder="1" applyAlignment="1">
      <alignment horizontal="center" vertical="center" wrapText="1"/>
    </xf>
    <xf numFmtId="170" fontId="17" fillId="10" borderId="1" xfId="4" applyNumberFormat="1" applyFont="1" applyFill="1" applyBorder="1" applyAlignment="1">
      <alignment horizontal="center" vertical="center" wrapText="1"/>
    </xf>
    <xf numFmtId="166" fontId="9" fillId="10" borderId="1" xfId="20" applyNumberFormat="1" applyFont="1" applyFill="1" applyBorder="1" applyAlignment="1">
      <alignment horizontal="center" vertical="center" wrapText="1"/>
    </xf>
    <xf numFmtId="166" fontId="17" fillId="10" borderId="12" xfId="19" applyNumberFormat="1" applyFont="1" applyFill="1" applyBorder="1" applyAlignment="1">
      <alignment horizontal="left" vertical="center" wrapText="1"/>
    </xf>
    <xf numFmtId="0" fontId="9" fillId="10" borderId="22" xfId="19" applyFont="1" applyFill="1" applyBorder="1" applyAlignment="1">
      <alignment horizontal="centerContinuous" vertical="center"/>
    </xf>
    <xf numFmtId="0" fontId="9" fillId="10" borderId="23" xfId="19" applyFont="1" applyFill="1" applyBorder="1" applyAlignment="1">
      <alignment horizontal="centerContinuous" vertical="center"/>
    </xf>
    <xf numFmtId="0" fontId="9" fillId="10" borderId="23" xfId="19" applyFont="1" applyFill="1" applyBorder="1" applyAlignment="1">
      <alignment horizontal="center" vertical="center" wrapText="1"/>
    </xf>
    <xf numFmtId="170" fontId="9" fillId="10" borderId="23" xfId="4" applyNumberFormat="1" applyFont="1" applyFill="1" applyBorder="1" applyAlignment="1">
      <alignment horizontal="center" vertical="center" wrapText="1"/>
    </xf>
    <xf numFmtId="170" fontId="17" fillId="10" borderId="23" xfId="4" applyNumberFormat="1" applyFont="1" applyFill="1" applyBorder="1" applyAlignment="1">
      <alignment horizontal="center" vertical="center" wrapText="1"/>
    </xf>
    <xf numFmtId="166" fontId="9" fillId="10" borderId="23" xfId="20" applyNumberFormat="1" applyFont="1" applyFill="1" applyBorder="1" applyAlignment="1">
      <alignment horizontal="center" vertical="center" wrapText="1"/>
    </xf>
    <xf numFmtId="166" fontId="17" fillId="10" borderId="24" xfId="19" applyNumberFormat="1" applyFont="1" applyFill="1" applyBorder="1" applyAlignment="1">
      <alignment horizontal="left" vertical="center" wrapText="1"/>
    </xf>
    <xf numFmtId="0" fontId="9" fillId="10" borderId="8" xfId="19" applyFont="1" applyFill="1" applyBorder="1" applyAlignment="1">
      <alignment horizontal="center" vertical="center" wrapText="1"/>
    </xf>
    <xf numFmtId="0" fontId="9" fillId="10" borderId="9" xfId="19" applyFont="1" applyFill="1" applyBorder="1" applyAlignment="1">
      <alignment horizontal="center" vertical="center" wrapText="1"/>
    </xf>
    <xf numFmtId="170" fontId="9" fillId="10" borderId="9" xfId="4" applyNumberFormat="1" applyFont="1" applyFill="1" applyBorder="1" applyAlignment="1">
      <alignment horizontal="center" vertical="center" wrapText="1"/>
    </xf>
    <xf numFmtId="166" fontId="9" fillId="10" borderId="9" xfId="19" applyNumberFormat="1" applyFont="1" applyFill="1" applyBorder="1" applyAlignment="1">
      <alignment horizontal="center" vertical="center" wrapText="1"/>
    </xf>
    <xf numFmtId="166" fontId="9" fillId="10" borderId="10" xfId="19" applyNumberFormat="1" applyFont="1" applyFill="1" applyBorder="1" applyAlignment="1">
      <alignment horizontal="center" vertical="center" wrapText="1"/>
    </xf>
    <xf numFmtId="0" fontId="9" fillId="10" borderId="47" xfId="19" applyFont="1" applyFill="1" applyBorder="1" applyAlignment="1">
      <alignment horizontal="center" vertical="center" wrapText="1"/>
    </xf>
    <xf numFmtId="0" fontId="9" fillId="10" borderId="3" xfId="19" applyFont="1" applyFill="1" applyBorder="1" applyAlignment="1">
      <alignment horizontal="center" vertical="center" wrapText="1"/>
    </xf>
    <xf numFmtId="170" fontId="9" fillId="10" borderId="3" xfId="4" applyNumberFormat="1" applyFont="1" applyFill="1" applyBorder="1" applyAlignment="1">
      <alignment horizontal="center" vertical="center" wrapText="1"/>
    </xf>
    <xf numFmtId="166" fontId="9" fillId="10" borderId="3" xfId="19" applyNumberFormat="1" applyFont="1" applyFill="1" applyBorder="1" applyAlignment="1">
      <alignment horizontal="center" vertical="center" wrapText="1"/>
    </xf>
    <xf numFmtId="166" fontId="9" fillId="10" borderId="27" xfId="19" applyNumberFormat="1" applyFont="1" applyFill="1" applyBorder="1" applyAlignment="1">
      <alignment horizontal="center" vertical="center" wrapText="1"/>
    </xf>
    <xf numFmtId="0" fontId="25" fillId="13" borderId="11" xfId="19" applyFont="1" applyFill="1" applyBorder="1" applyAlignment="1">
      <alignment horizontal="center" vertical="center" wrapText="1"/>
    </xf>
    <xf numFmtId="166" fontId="25" fillId="13" borderId="12" xfId="19" applyNumberFormat="1" applyFont="1" applyFill="1" applyBorder="1" applyAlignment="1">
      <alignment horizontal="center" vertical="center" wrapText="1"/>
    </xf>
    <xf numFmtId="0" fontId="6" fillId="2" borderId="16" xfId="19" applyFont="1" applyFill="1" applyBorder="1" applyAlignment="1">
      <alignment horizontal="center" vertical="center" wrapText="1"/>
    </xf>
    <xf numFmtId="49" fontId="6" fillId="2" borderId="18" xfId="19" applyNumberFormat="1" applyFont="1" applyFill="1" applyBorder="1" applyAlignment="1">
      <alignment horizontal="left" vertical="center" wrapText="1"/>
    </xf>
    <xf numFmtId="49" fontId="6" fillId="0" borderId="18" xfId="19" applyNumberFormat="1" applyFont="1" applyBorder="1" applyAlignment="1">
      <alignment horizontal="left" vertical="center" wrapText="1"/>
    </xf>
    <xf numFmtId="0" fontId="6" fillId="2" borderId="19" xfId="19" applyFont="1" applyFill="1" applyBorder="1" applyAlignment="1">
      <alignment horizontal="center" vertical="center" wrapText="1"/>
    </xf>
    <xf numFmtId="49" fontId="6" fillId="2" borderId="21" xfId="19" applyNumberFormat="1" applyFont="1" applyFill="1" applyBorder="1" applyAlignment="1">
      <alignment horizontal="left" vertical="center" wrapText="1"/>
    </xf>
    <xf numFmtId="0" fontId="6" fillId="2" borderId="31" xfId="19" applyFont="1" applyFill="1" applyBorder="1" applyAlignment="1">
      <alignment horizontal="center" vertical="center" wrapText="1"/>
    </xf>
    <xf numFmtId="0" fontId="6" fillId="2" borderId="18" xfId="19" applyFont="1" applyFill="1" applyBorder="1" applyAlignment="1">
      <alignment horizontal="center" vertical="center" wrapText="1"/>
    </xf>
    <xf numFmtId="166" fontId="25" fillId="2" borderId="18" xfId="19" applyNumberFormat="1" applyFont="1" applyFill="1" applyBorder="1" applyAlignment="1">
      <alignment horizontal="center" vertical="center" wrapText="1"/>
    </xf>
    <xf numFmtId="0" fontId="25" fillId="10" borderId="8" xfId="19" applyFont="1" applyFill="1" applyBorder="1" applyAlignment="1">
      <alignment horizontal="center" vertical="center" wrapText="1"/>
    </xf>
    <xf numFmtId="0" fontId="25" fillId="10" borderId="9" xfId="19" applyFont="1" applyFill="1" applyBorder="1" applyAlignment="1">
      <alignment horizontal="center" vertical="center" wrapText="1"/>
    </xf>
    <xf numFmtId="170" fontId="25" fillId="10" borderId="9" xfId="4" applyNumberFormat="1" applyFont="1" applyFill="1" applyBorder="1" applyAlignment="1">
      <alignment horizontal="center" vertical="center" wrapText="1"/>
    </xf>
    <xf numFmtId="166" fontId="25" fillId="10" borderId="9" xfId="19" applyNumberFormat="1" applyFont="1" applyFill="1" applyBorder="1" applyAlignment="1">
      <alignment horizontal="center" vertical="center" wrapText="1"/>
    </xf>
    <xf numFmtId="166" fontId="25" fillId="10" borderId="10" xfId="19" applyNumberFormat="1" applyFont="1" applyFill="1" applyBorder="1" applyAlignment="1">
      <alignment horizontal="center" vertical="center" wrapText="1"/>
    </xf>
    <xf numFmtId="0" fontId="25" fillId="10" borderId="11" xfId="19" applyFont="1" applyFill="1" applyBorder="1" applyAlignment="1">
      <alignment horizontal="center" vertical="center" wrapText="1"/>
    </xf>
    <xf numFmtId="0" fontId="25" fillId="10" borderId="1" xfId="19" applyFont="1" applyFill="1" applyBorder="1" applyAlignment="1">
      <alignment horizontal="center" vertical="center" wrapText="1"/>
    </xf>
    <xf numFmtId="170" fontId="25" fillId="10" borderId="1" xfId="4" applyNumberFormat="1" applyFont="1" applyFill="1" applyBorder="1" applyAlignment="1">
      <alignment horizontal="center" vertical="center" wrapText="1"/>
    </xf>
    <xf numFmtId="166" fontId="25" fillId="10" borderId="1" xfId="19" applyNumberFormat="1" applyFont="1" applyFill="1" applyBorder="1" applyAlignment="1">
      <alignment horizontal="center" vertical="center" wrapText="1"/>
    </xf>
    <xf numFmtId="166" fontId="25" fillId="10" borderId="12" xfId="19" applyNumberFormat="1" applyFont="1" applyFill="1" applyBorder="1" applyAlignment="1">
      <alignment horizontal="center" vertical="center" wrapText="1"/>
    </xf>
    <xf numFmtId="0" fontId="41" fillId="0" borderId="0" xfId="2" applyFont="1" applyAlignment="1">
      <alignment vertical="center"/>
    </xf>
    <xf numFmtId="43" fontId="42" fillId="2" borderId="5" xfId="3" applyFont="1" applyFill="1" applyBorder="1" applyAlignment="1" applyProtection="1">
      <alignment horizontal="right" vertical="center"/>
    </xf>
    <xf numFmtId="0" fontId="42" fillId="0" borderId="16" xfId="5" applyFont="1" applyFill="1" applyBorder="1" applyAlignment="1">
      <alignment horizontal="center" vertical="center"/>
    </xf>
    <xf numFmtId="0" fontId="42" fillId="2" borderId="5" xfId="1" applyFont="1" applyFill="1" applyBorder="1" applyAlignment="1">
      <alignment horizontal="left" vertical="center" wrapText="1"/>
    </xf>
    <xf numFmtId="0" fontId="42" fillId="0" borderId="5" xfId="5" applyFont="1" applyFill="1" applyBorder="1" applyAlignment="1">
      <alignment horizontal="center" vertical="center"/>
    </xf>
    <xf numFmtId="166" fontId="42" fillId="0" borderId="5" xfId="4" applyNumberFormat="1" applyFont="1" applyBorder="1" applyAlignment="1">
      <alignment vertical="center"/>
    </xf>
    <xf numFmtId="0" fontId="42" fillId="0" borderId="18" xfId="2" applyFont="1" applyBorder="1" applyAlignment="1">
      <alignment vertical="center"/>
    </xf>
    <xf numFmtId="0" fontId="2" fillId="4" borderId="2" xfId="1" applyFont="1" applyFill="1" applyBorder="1" applyAlignment="1">
      <alignment horizontal="center" vertical="center" wrapText="1"/>
    </xf>
    <xf numFmtId="43" fontId="12" fillId="4" borderId="5" xfId="3" applyFont="1" applyFill="1" applyBorder="1" applyAlignment="1" applyProtection="1">
      <alignment horizontal="right" vertical="center" wrapText="1"/>
    </xf>
    <xf numFmtId="43" fontId="12" fillId="2" borderId="5" xfId="3" applyFont="1" applyFill="1" applyBorder="1" applyAlignment="1">
      <alignment horizontal="right" vertical="center"/>
    </xf>
    <xf numFmtId="43" fontId="12" fillId="0" borderId="5" xfId="3" applyFont="1" applyFill="1" applyBorder="1" applyAlignment="1" applyProtection="1">
      <alignment horizontal="right" vertical="center"/>
    </xf>
    <xf numFmtId="43" fontId="12" fillId="2" borderId="5" xfId="4" applyFont="1" applyFill="1" applyBorder="1" applyAlignment="1" applyProtection="1">
      <alignment horizontal="right" vertical="center"/>
    </xf>
    <xf numFmtId="43" fontId="12" fillId="2" borderId="4" xfId="4" applyFont="1" applyFill="1" applyBorder="1" applyAlignment="1" applyProtection="1">
      <alignment horizontal="right" vertical="center"/>
    </xf>
    <xf numFmtId="43" fontId="12" fillId="2" borderId="6" xfId="3" applyFont="1" applyFill="1" applyBorder="1" applyAlignment="1">
      <alignment horizontal="center" vertical="center"/>
    </xf>
    <xf numFmtId="0" fontId="42" fillId="2" borderId="5" xfId="1" applyFont="1" applyFill="1" applyBorder="1" applyAlignment="1">
      <alignment horizontal="right" vertical="center" wrapText="1"/>
    </xf>
    <xf numFmtId="0" fontId="43" fillId="3" borderId="8" xfId="1" applyFont="1" applyFill="1" applyBorder="1" applyAlignment="1">
      <alignment horizontal="center" vertical="center" wrapText="1"/>
    </xf>
    <xf numFmtId="0" fontId="43" fillId="3" borderId="9" xfId="1" applyFont="1" applyFill="1" applyBorder="1" applyAlignment="1">
      <alignment horizontal="center" vertical="center" wrapText="1"/>
    </xf>
    <xf numFmtId="43" fontId="44" fillId="3" borderId="9" xfId="3" applyFont="1" applyFill="1" applyBorder="1" applyAlignment="1" applyProtection="1">
      <alignment horizontal="center" vertical="center" wrapText="1"/>
    </xf>
    <xf numFmtId="0" fontId="43" fillId="3" borderId="9" xfId="4" applyNumberFormat="1" applyFont="1" applyFill="1" applyBorder="1" applyAlignment="1" applyProtection="1">
      <alignment horizontal="center" vertical="center" wrapText="1"/>
    </xf>
    <xf numFmtId="166" fontId="43" fillId="3" borderId="10" xfId="4" applyNumberFormat="1" applyFont="1" applyFill="1" applyBorder="1" applyAlignment="1" applyProtection="1">
      <alignment horizontal="center" vertical="center" wrapText="1"/>
    </xf>
    <xf numFmtId="0" fontId="9" fillId="13" borderId="11" xfId="13" applyFont="1" applyFill="1" applyBorder="1" applyAlignment="1">
      <alignment horizontal="center" vertical="center"/>
    </xf>
    <xf numFmtId="0" fontId="9" fillId="13" borderId="1" xfId="13" applyFont="1" applyFill="1" applyBorder="1" applyAlignment="1">
      <alignment horizontal="left" vertical="center" wrapText="1"/>
    </xf>
    <xf numFmtId="0" fontId="9" fillId="13" borderId="1" xfId="13" applyFont="1" applyFill="1" applyBorder="1" applyAlignment="1">
      <alignment horizontal="center" vertical="center" wrapText="1"/>
    </xf>
    <xf numFmtId="166" fontId="9" fillId="13" borderId="1" xfId="4" applyNumberFormat="1" applyFont="1" applyFill="1" applyBorder="1" applyAlignment="1">
      <alignment horizontal="center" vertical="center" wrapText="1"/>
    </xf>
    <xf numFmtId="166" fontId="9" fillId="13" borderId="12" xfId="4" applyNumberFormat="1" applyFont="1" applyFill="1" applyBorder="1" applyAlignment="1">
      <alignment horizontal="center" vertical="center" wrapText="1"/>
    </xf>
    <xf numFmtId="3" fontId="17" fillId="0" borderId="11" xfId="0" applyNumberFormat="1" applyFont="1" applyBorder="1" applyAlignment="1" applyProtection="1">
      <alignment horizontal="center" vertical="top" wrapText="1"/>
      <protection locked="0"/>
    </xf>
    <xf numFmtId="3" fontId="17" fillId="0" borderId="1" xfId="0" applyNumberFormat="1" applyFont="1" applyBorder="1" applyAlignment="1" applyProtection="1">
      <alignment horizontal="left" vertical="top" wrapText="1"/>
      <protection locked="0"/>
    </xf>
    <xf numFmtId="3" fontId="17" fillId="2" borderId="1" xfId="0" applyNumberFormat="1" applyFont="1" applyFill="1" applyBorder="1" applyAlignment="1" applyProtection="1">
      <alignment horizontal="center" vertical="top" wrapText="1"/>
      <protection locked="0"/>
    </xf>
    <xf numFmtId="3" fontId="17" fillId="0" borderId="1" xfId="3" applyNumberFormat="1" applyFont="1" applyFill="1" applyBorder="1" applyAlignment="1" applyProtection="1">
      <alignment horizontal="right" vertical="top" wrapText="1"/>
      <protection locked="0"/>
    </xf>
    <xf numFmtId="3" fontId="17" fillId="2" borderId="12" xfId="0" applyNumberFormat="1" applyFont="1" applyFill="1" applyBorder="1" applyAlignment="1" applyProtection="1">
      <alignment horizontal="center" vertical="top" wrapText="1"/>
      <protection locked="0"/>
    </xf>
    <xf numFmtId="3" fontId="17" fillId="0" borderId="0" xfId="0" applyNumberFormat="1" applyFont="1" applyAlignment="1" applyProtection="1">
      <alignment horizontal="center" vertical="top" wrapText="1"/>
      <protection locked="0"/>
    </xf>
    <xf numFmtId="3" fontId="17" fillId="2" borderId="1" xfId="0" applyNumberFormat="1" applyFont="1" applyFill="1" applyBorder="1" applyAlignment="1" applyProtection="1">
      <alignment horizontal="left" vertical="top" wrapText="1"/>
      <protection locked="0"/>
    </xf>
    <xf numFmtId="3" fontId="17" fillId="0" borderId="1" xfId="0" applyNumberFormat="1" applyFont="1" applyBorder="1" applyAlignment="1" applyProtection="1">
      <alignment horizontal="center" vertical="center" wrapText="1"/>
      <protection locked="0"/>
    </xf>
    <xf numFmtId="3" fontId="17" fillId="0" borderId="1" xfId="3" applyNumberFormat="1" applyFont="1" applyFill="1" applyBorder="1" applyAlignment="1" applyProtection="1">
      <alignment horizontal="right" vertical="center" wrapText="1"/>
      <protection locked="0"/>
    </xf>
    <xf numFmtId="3" fontId="45" fillId="0" borderId="1" xfId="0" applyNumberFormat="1" applyFont="1" applyBorder="1" applyAlignment="1">
      <alignment horizontal="left" vertical="top" wrapText="1"/>
    </xf>
    <xf numFmtId="3" fontId="17" fillId="0" borderId="1" xfId="0" applyNumberFormat="1" applyFont="1" applyBorder="1" applyAlignment="1" applyProtection="1">
      <alignment horizontal="center" vertical="top" wrapText="1"/>
      <protection locked="0"/>
    </xf>
    <xf numFmtId="0" fontId="45" fillId="0" borderId="11" xfId="0" applyFont="1" applyBorder="1" applyAlignment="1">
      <alignment horizontal="center" vertical="center" wrapText="1"/>
    </xf>
    <xf numFmtId="0" fontId="46" fillId="15" borderId="1" xfId="0" applyFont="1" applyFill="1" applyBorder="1" applyAlignment="1">
      <alignment vertical="center" wrapText="1"/>
    </xf>
    <xf numFmtId="0" fontId="46" fillId="15" borderId="1" xfId="0" applyFont="1" applyFill="1" applyBorder="1" applyAlignment="1">
      <alignment horizontal="center" vertical="center" wrapText="1"/>
    </xf>
    <xf numFmtId="3" fontId="45" fillId="0" borderId="1" xfId="0" applyNumberFormat="1" applyFont="1" applyBorder="1" applyAlignment="1">
      <alignment horizontal="right" vertical="center" wrapText="1"/>
    </xf>
    <xf numFmtId="0" fontId="17" fillId="15" borderId="12" xfId="0" applyFont="1" applyFill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15" borderId="12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3" fontId="17" fillId="5" borderId="1" xfId="0" applyNumberFormat="1" applyFont="1" applyFill="1" applyBorder="1" applyAlignment="1" applyProtection="1">
      <alignment horizontal="left" vertical="top" wrapText="1"/>
      <protection locked="0"/>
    </xf>
    <xf numFmtId="3" fontId="17" fillId="5" borderId="1" xfId="0" applyNumberFormat="1" applyFont="1" applyFill="1" applyBorder="1" applyAlignment="1" applyProtection="1">
      <alignment horizontal="center" vertical="top" wrapText="1"/>
      <protection locked="0"/>
    </xf>
    <xf numFmtId="166" fontId="45" fillId="0" borderId="1" xfId="0" applyNumberFormat="1" applyFont="1" applyBorder="1" applyAlignment="1">
      <alignment horizontal="center" vertical="center" wrapText="1"/>
    </xf>
    <xf numFmtId="0" fontId="9" fillId="10" borderId="22" xfId="13" applyFont="1" applyFill="1" applyBorder="1" applyAlignment="1">
      <alignment vertical="center" wrapText="1"/>
    </xf>
    <xf numFmtId="0" fontId="9" fillId="10" borderId="23" xfId="13" applyFont="1" applyFill="1" applyBorder="1" applyAlignment="1">
      <alignment vertical="center" wrapText="1"/>
    </xf>
    <xf numFmtId="166" fontId="9" fillId="10" borderId="23" xfId="4" applyNumberFormat="1" applyFont="1" applyFill="1" applyBorder="1" applyAlignment="1">
      <alignment vertical="center" wrapText="1"/>
    </xf>
    <xf numFmtId="166" fontId="9" fillId="10" borderId="24" xfId="4" applyNumberFormat="1" applyFont="1" applyFill="1" applyBorder="1" applyAlignment="1">
      <alignment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170" fontId="6" fillId="9" borderId="2" xfId="4" applyNumberFormat="1" applyFont="1" applyFill="1" applyBorder="1" applyAlignment="1">
      <alignment horizontal="center" vertical="center" wrapText="1"/>
    </xf>
    <xf numFmtId="0" fontId="9" fillId="0" borderId="0" xfId="5" applyFont="1" applyAlignment="1">
      <alignment horizontal="centerContinuous" vertical="center"/>
    </xf>
    <xf numFmtId="0" fontId="10" fillId="0" borderId="0" xfId="5" applyFont="1" applyAlignment="1">
      <alignment horizontal="center" vertical="center"/>
    </xf>
    <xf numFmtId="0" fontId="4" fillId="5" borderId="0" xfId="5" applyFont="1" applyFill="1" applyAlignment="1">
      <alignment horizontal="center" wrapText="1"/>
    </xf>
    <xf numFmtId="0" fontId="2" fillId="0" borderId="13" xfId="5" applyFont="1" applyBorder="1" applyAlignment="1">
      <alignment horizontal="center" vertical="center"/>
    </xf>
    <xf numFmtId="0" fontId="2" fillId="0" borderId="7" xfId="5" applyFont="1" applyBorder="1" applyAlignment="1">
      <alignment vertical="center"/>
    </xf>
    <xf numFmtId="0" fontId="11" fillId="0" borderId="7" xfId="5" applyFont="1" applyBorder="1" applyAlignment="1">
      <alignment horizontal="center" vertical="center"/>
    </xf>
    <xf numFmtId="4" fontId="12" fillId="0" borderId="7" xfId="5" applyNumberFormat="1" applyFont="1" applyBorder="1" applyAlignment="1">
      <alignment vertical="center"/>
    </xf>
    <xf numFmtId="0" fontId="12" fillId="0" borderId="15" xfId="5" applyFont="1" applyBorder="1" applyAlignment="1">
      <alignment vertical="center"/>
    </xf>
    <xf numFmtId="0" fontId="12" fillId="0" borderId="0" xfId="5" applyFont="1" applyAlignment="1">
      <alignment vertical="center"/>
    </xf>
    <xf numFmtId="0" fontId="12" fillId="0" borderId="16" xfId="5" applyFont="1" applyBorder="1" applyAlignment="1">
      <alignment horizontal="center" vertical="center"/>
    </xf>
    <xf numFmtId="0" fontId="12" fillId="0" borderId="5" xfId="5" applyFont="1" applyBorder="1" applyAlignment="1">
      <alignment horizontal="left" vertical="center" wrapText="1"/>
    </xf>
    <xf numFmtId="0" fontId="12" fillId="0" borderId="5" xfId="5" applyFont="1" applyBorder="1" applyAlignment="1">
      <alignment horizontal="center" vertical="center"/>
    </xf>
    <xf numFmtId="167" fontId="12" fillId="0" borderId="5" xfId="5" applyNumberFormat="1" applyFont="1" applyBorder="1" applyAlignment="1">
      <alignment vertical="center"/>
    </xf>
    <xf numFmtId="0" fontId="12" fillId="0" borderId="18" xfId="5" applyFont="1" applyBorder="1" applyAlignment="1">
      <alignment horizontal="center" vertical="center" wrapText="1"/>
    </xf>
    <xf numFmtId="166" fontId="12" fillId="9" borderId="5" xfId="4" applyNumberFormat="1" applyFont="1" applyFill="1" applyBorder="1" applyAlignment="1">
      <alignment vertical="center"/>
    </xf>
    <xf numFmtId="0" fontId="12" fillId="0" borderId="18" xfId="5" applyFont="1" applyBorder="1" applyAlignment="1">
      <alignment vertical="center" wrapText="1"/>
    </xf>
    <xf numFmtId="165" fontId="6" fillId="0" borderId="0" xfId="22" applyFont="1" applyAlignment="1">
      <alignment vertical="center"/>
    </xf>
    <xf numFmtId="165" fontId="6" fillId="0" borderId="0" xfId="22" applyNumberFormat="1" applyFont="1" applyAlignment="1">
      <alignment vertical="center"/>
    </xf>
    <xf numFmtId="0" fontId="47" fillId="0" borderId="16" xfId="5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left" vertical="center" wrapText="1"/>
    </xf>
    <xf numFmtId="0" fontId="47" fillId="0" borderId="5" xfId="5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right" vertical="center" wrapText="1"/>
    </xf>
    <xf numFmtId="43" fontId="47" fillId="2" borderId="5" xfId="3" applyFont="1" applyFill="1" applyBorder="1" applyAlignment="1" applyProtection="1">
      <alignment horizontal="right" vertical="center"/>
    </xf>
    <xf numFmtId="166" fontId="47" fillId="0" borderId="5" xfId="4" applyNumberFormat="1" applyFont="1" applyBorder="1" applyAlignment="1">
      <alignment vertical="center"/>
    </xf>
    <xf numFmtId="0" fontId="47" fillId="0" borderId="18" xfId="2" applyFont="1" applyBorder="1" applyAlignment="1">
      <alignment vertical="center"/>
    </xf>
    <xf numFmtId="0" fontId="12" fillId="2" borderId="4" xfId="2" applyFont="1" applyFill="1" applyBorder="1" applyAlignment="1">
      <alignment horizontal="center" vertical="center" wrapText="1"/>
    </xf>
    <xf numFmtId="165" fontId="22" fillId="0" borderId="0" xfId="22" applyFont="1"/>
    <xf numFmtId="165" fontId="4" fillId="2" borderId="0" xfId="22" applyFont="1" applyFill="1" applyAlignment="1">
      <alignment horizontal="centerContinuous" vertical="center"/>
    </xf>
    <xf numFmtId="165" fontId="2" fillId="2" borderId="0" xfId="22" applyFont="1" applyFill="1" applyAlignment="1">
      <alignment horizontal="centerContinuous" vertical="center"/>
    </xf>
    <xf numFmtId="165" fontId="18" fillId="3" borderId="9" xfId="22" applyFont="1" applyFill="1" applyBorder="1" applyAlignment="1">
      <alignment horizontal="center" vertical="center" wrapText="1"/>
    </xf>
    <xf numFmtId="165" fontId="18" fillId="3" borderId="1" xfId="22" applyFont="1" applyFill="1" applyBorder="1" applyAlignment="1">
      <alignment horizontal="center" vertical="center" wrapText="1"/>
    </xf>
    <xf numFmtId="165" fontId="20" fillId="4" borderId="2" xfId="22" applyFont="1" applyFill="1" applyBorder="1" applyAlignment="1">
      <alignment horizontal="center" vertical="center" wrapText="1"/>
    </xf>
    <xf numFmtId="165" fontId="12" fillId="0" borderId="5" xfId="22" applyFont="1" applyFill="1" applyBorder="1" applyAlignment="1">
      <alignment horizontal="center" vertical="center"/>
    </xf>
    <xf numFmtId="165" fontId="42" fillId="0" borderId="5" xfId="22" applyFont="1" applyFill="1" applyBorder="1" applyAlignment="1">
      <alignment horizontal="center" vertical="center"/>
    </xf>
    <xf numFmtId="165" fontId="8" fillId="2" borderId="5" xfId="22" applyFont="1" applyFill="1" applyBorder="1" applyAlignment="1">
      <alignment horizontal="center" vertical="center"/>
    </xf>
    <xf numFmtId="165" fontId="12" fillId="0" borderId="5" xfId="22" applyFont="1" applyFill="1" applyBorder="1" applyAlignment="1">
      <alignment horizontal="center" vertical="center" wrapText="1"/>
    </xf>
    <xf numFmtId="165" fontId="20" fillId="4" borderId="5" xfId="22" applyFont="1" applyFill="1" applyBorder="1" applyAlignment="1">
      <alignment horizontal="center" vertical="center" wrapText="1"/>
    </xf>
    <xf numFmtId="165" fontId="12" fillId="2" borderId="5" xfId="22" applyFont="1" applyFill="1" applyBorder="1" applyAlignment="1">
      <alignment horizontal="center" vertical="center"/>
    </xf>
    <xf numFmtId="165" fontId="8" fillId="0" borderId="5" xfId="22" applyFont="1" applyBorder="1" applyAlignment="1">
      <alignment horizontal="center" vertical="center"/>
    </xf>
    <xf numFmtId="165" fontId="12" fillId="2" borderId="4" xfId="22" applyFont="1" applyFill="1" applyBorder="1" applyAlignment="1">
      <alignment horizontal="center" vertical="center"/>
    </xf>
    <xf numFmtId="165" fontId="12" fillId="2" borderId="4" xfId="22" applyFont="1" applyFill="1" applyBorder="1" applyAlignment="1">
      <alignment horizontal="center" vertical="center" wrapText="1"/>
    </xf>
    <xf numFmtId="165" fontId="12" fillId="2" borderId="6" xfId="22" applyFont="1" applyFill="1" applyBorder="1" applyAlignment="1">
      <alignment horizontal="center" vertical="center"/>
    </xf>
    <xf numFmtId="165" fontId="2" fillId="3" borderId="23" xfId="22" applyFont="1" applyFill="1" applyBorder="1" applyAlignment="1">
      <alignment vertical="center"/>
    </xf>
    <xf numFmtId="165" fontId="4" fillId="2" borderId="0" xfId="22" applyNumberFormat="1" applyFont="1" applyFill="1" applyAlignment="1">
      <alignment horizontal="centerContinuous" vertical="center"/>
    </xf>
    <xf numFmtId="165" fontId="2" fillId="2" borderId="0" xfId="22" applyNumberFormat="1" applyFont="1" applyFill="1" applyAlignment="1">
      <alignment horizontal="centerContinuous" vertical="center"/>
    </xf>
    <xf numFmtId="165" fontId="18" fillId="3" borderId="9" xfId="22" applyNumberFormat="1" applyFont="1" applyFill="1" applyBorder="1" applyAlignment="1">
      <alignment horizontal="center" vertical="center" wrapText="1"/>
    </xf>
    <xf numFmtId="165" fontId="18" fillId="3" borderId="1" xfId="22" applyNumberFormat="1" applyFont="1" applyFill="1" applyBorder="1" applyAlignment="1">
      <alignment horizontal="center" vertical="center" wrapText="1"/>
    </xf>
    <xf numFmtId="165" fontId="20" fillId="4" borderId="2" xfId="22" applyNumberFormat="1" applyFont="1" applyFill="1" applyBorder="1" applyAlignment="1">
      <alignment horizontal="center" vertical="center" wrapText="1"/>
    </xf>
    <xf numFmtId="165" fontId="12" fillId="0" borderId="5" xfId="22" applyNumberFormat="1" applyFont="1" applyFill="1" applyBorder="1" applyAlignment="1">
      <alignment horizontal="center" vertical="center"/>
    </xf>
    <xf numFmtId="165" fontId="42" fillId="0" borderId="5" xfId="22" applyNumberFormat="1" applyFont="1" applyFill="1" applyBorder="1" applyAlignment="1">
      <alignment horizontal="center" vertical="center"/>
    </xf>
    <xf numFmtId="165" fontId="8" fillId="2" borderId="5" xfId="22" applyNumberFormat="1" applyFont="1" applyFill="1" applyBorder="1" applyAlignment="1">
      <alignment horizontal="center" vertical="center"/>
    </xf>
    <xf numFmtId="165" fontId="12" fillId="0" borderId="5" xfId="22" applyNumberFormat="1" applyFont="1" applyFill="1" applyBorder="1" applyAlignment="1">
      <alignment horizontal="center" vertical="center" wrapText="1"/>
    </xf>
    <xf numFmtId="165" fontId="20" fillId="4" borderId="5" xfId="22" applyNumberFormat="1" applyFont="1" applyFill="1" applyBorder="1" applyAlignment="1">
      <alignment horizontal="center" vertical="center" wrapText="1"/>
    </xf>
    <xf numFmtId="165" fontId="12" fillId="2" borderId="5" xfId="22" applyNumberFormat="1" applyFont="1" applyFill="1" applyBorder="1" applyAlignment="1">
      <alignment horizontal="center" vertical="center"/>
    </xf>
    <xf numFmtId="165" fontId="8" fillId="0" borderId="5" xfId="22" applyNumberFormat="1" applyFont="1" applyBorder="1" applyAlignment="1">
      <alignment horizontal="center" vertical="center"/>
    </xf>
    <xf numFmtId="165" fontId="12" fillId="2" borderId="4" xfId="22" applyNumberFormat="1" applyFont="1" applyFill="1" applyBorder="1" applyAlignment="1">
      <alignment horizontal="center" vertical="center"/>
    </xf>
    <xf numFmtId="165" fontId="12" fillId="2" borderId="4" xfId="22" applyNumberFormat="1" applyFont="1" applyFill="1" applyBorder="1" applyAlignment="1">
      <alignment horizontal="center" vertical="center" wrapText="1"/>
    </xf>
    <xf numFmtId="165" fontId="12" fillId="2" borderId="6" xfId="22" applyNumberFormat="1" applyFont="1" applyFill="1" applyBorder="1" applyAlignment="1">
      <alignment horizontal="center" vertical="center"/>
    </xf>
    <xf numFmtId="165" fontId="2" fillId="3" borderId="23" xfId="22" applyNumberFormat="1" applyFont="1" applyFill="1" applyBorder="1" applyAlignment="1">
      <alignment vertical="center"/>
    </xf>
    <xf numFmtId="165" fontId="22" fillId="0" borderId="0" xfId="22" applyNumberFormat="1" applyFont="1"/>
    <xf numFmtId="43" fontId="25" fillId="2" borderId="0" xfId="7" applyNumberFormat="1" applyFont="1" applyFill="1" applyAlignment="1">
      <alignment horizontal="centerContinuous" vertical="center" wrapText="1"/>
    </xf>
    <xf numFmtId="43" fontId="6" fillId="2" borderId="0" xfId="7" applyNumberFormat="1" applyFont="1" applyFill="1" applyAlignment="1">
      <alignment horizontal="centerContinuous" vertical="center" wrapText="1"/>
    </xf>
    <xf numFmtId="43" fontId="4" fillId="2" borderId="0" xfId="6" applyNumberFormat="1" applyFont="1" applyFill="1" applyAlignment="1">
      <alignment vertical="center"/>
    </xf>
    <xf numFmtId="43" fontId="18" fillId="3" borderId="9" xfId="1" applyNumberFormat="1" applyFont="1" applyFill="1" applyBorder="1" applyAlignment="1">
      <alignment horizontal="center" vertical="center" wrapText="1"/>
    </xf>
    <xf numFmtId="43" fontId="18" fillId="3" borderId="1" xfId="1" applyNumberFormat="1" applyFont="1" applyFill="1" applyBorder="1" applyAlignment="1">
      <alignment horizontal="center" vertical="center" wrapText="1"/>
    </xf>
    <xf numFmtId="43" fontId="20" fillId="4" borderId="5" xfId="1" applyNumberFormat="1" applyFont="1" applyFill="1" applyBorder="1" applyAlignment="1">
      <alignment horizontal="center" vertical="center" wrapText="1"/>
    </xf>
    <xf numFmtId="43" fontId="42" fillId="0" borderId="5" xfId="5" applyNumberFormat="1" applyFont="1" applyFill="1" applyBorder="1" applyAlignment="1">
      <alignment horizontal="center" vertical="center"/>
    </xf>
    <xf numFmtId="43" fontId="42" fillId="2" borderId="5" xfId="3" applyNumberFormat="1" applyFont="1" applyFill="1" applyBorder="1" applyAlignment="1" applyProtection="1">
      <alignment horizontal="right" vertical="center"/>
    </xf>
    <xf numFmtId="43" fontId="12" fillId="2" borderId="5" xfId="1" applyNumberFormat="1" applyFont="1" applyFill="1" applyBorder="1" applyAlignment="1">
      <alignment horizontal="center" vertical="center"/>
    </xf>
    <xf numFmtId="43" fontId="8" fillId="0" borderId="5" xfId="1" applyNumberFormat="1" applyFont="1" applyFill="1" applyBorder="1" applyAlignment="1">
      <alignment horizontal="center" vertical="center"/>
    </xf>
    <xf numFmtId="43" fontId="12" fillId="0" borderId="5" xfId="2" applyNumberFormat="1" applyFont="1" applyFill="1" applyBorder="1" applyAlignment="1">
      <alignment horizontal="center" vertical="center" wrapText="1"/>
    </xf>
    <xf numFmtId="43" fontId="12" fillId="2" borderId="5" xfId="2" applyNumberFormat="1" applyFont="1" applyFill="1" applyBorder="1" applyAlignment="1">
      <alignment horizontal="center" vertical="center" wrapText="1"/>
    </xf>
    <xf numFmtId="43" fontId="12" fillId="2" borderId="4" xfId="2" applyNumberFormat="1" applyFont="1" applyFill="1" applyBorder="1" applyAlignment="1">
      <alignment horizontal="center" vertical="center" wrapText="1"/>
    </xf>
    <xf numFmtId="43" fontId="12" fillId="0" borderId="4" xfId="2" applyNumberFormat="1" applyFont="1" applyFill="1" applyBorder="1" applyAlignment="1">
      <alignment horizontal="center" vertical="center" wrapText="1"/>
    </xf>
    <xf numFmtId="43" fontId="6" fillId="2" borderId="0" xfId="7" applyNumberFormat="1" applyFont="1" applyFill="1" applyBorder="1" applyAlignment="1">
      <alignment horizontal="center" vertical="center" wrapText="1"/>
    </xf>
    <xf numFmtId="43" fontId="6" fillId="2" borderId="0" xfId="7" applyNumberFormat="1" applyFont="1" applyFill="1" applyAlignment="1">
      <alignment horizontal="center" vertical="center" wrapText="1"/>
    </xf>
    <xf numFmtId="0" fontId="47" fillId="2" borderId="5" xfId="1" applyFont="1" applyFill="1" applyBorder="1" applyAlignment="1">
      <alignment horizontal="center" vertical="center" wrapText="1"/>
    </xf>
    <xf numFmtId="0" fontId="12" fillId="0" borderId="4" xfId="5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2" fillId="0" borderId="4" xfId="5" applyFont="1" applyFill="1" applyBorder="1" applyAlignment="1">
      <alignment horizontal="center" vertical="center" wrapText="1"/>
    </xf>
    <xf numFmtId="165" fontId="12" fillId="0" borderId="4" xfId="22" applyFont="1" applyFill="1" applyBorder="1" applyAlignment="1">
      <alignment horizontal="center" vertical="center"/>
    </xf>
    <xf numFmtId="165" fontId="8" fillId="2" borderId="4" xfId="22" applyFont="1" applyFill="1" applyBorder="1" applyAlignment="1">
      <alignment horizontal="center" vertical="center"/>
    </xf>
    <xf numFmtId="165" fontId="12" fillId="0" borderId="4" xfId="22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 vertical="center"/>
    </xf>
    <xf numFmtId="0" fontId="42" fillId="0" borderId="4" xfId="5" applyFont="1" applyFill="1" applyBorder="1" applyAlignment="1">
      <alignment horizontal="center" vertical="center"/>
    </xf>
    <xf numFmtId="165" fontId="42" fillId="0" borderId="4" xfId="22" applyFont="1" applyFill="1" applyBorder="1" applyAlignment="1">
      <alignment horizontal="center" vertical="center"/>
    </xf>
    <xf numFmtId="43" fontId="42" fillId="2" borderId="4" xfId="3" applyFont="1" applyFill="1" applyBorder="1" applyAlignment="1" applyProtection="1">
      <alignment horizontal="right" vertical="center"/>
    </xf>
    <xf numFmtId="166" fontId="42" fillId="0" borderId="4" xfId="4" applyNumberFormat="1" applyFont="1" applyBorder="1" applyAlignment="1">
      <alignment vertical="center"/>
    </xf>
    <xf numFmtId="0" fontId="42" fillId="0" borderId="21" xfId="2" applyFont="1" applyBorder="1" applyAlignment="1">
      <alignment vertical="center"/>
    </xf>
    <xf numFmtId="40" fontId="2" fillId="6" borderId="3" xfId="5" applyNumberFormat="1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2" fillId="3" borderId="1" xfId="3" applyFont="1" applyFill="1" applyBorder="1" applyAlignment="1" applyProtection="1">
      <alignment horizontal="center" vertical="center" wrapText="1"/>
    </xf>
    <xf numFmtId="43" fontId="12" fillId="0" borderId="5" xfId="5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17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0" xfId="5" applyFont="1"/>
    <xf numFmtId="0" fontId="51" fillId="0" borderId="42" xfId="9" applyFont="1" applyFill="1" applyBorder="1" applyAlignment="1">
      <alignment horizontal="center" vertical="center"/>
    </xf>
    <xf numFmtId="0" fontId="51" fillId="0" borderId="43" xfId="9" applyFont="1" applyFill="1" applyBorder="1" applyAlignment="1">
      <alignment vertical="center"/>
    </xf>
    <xf numFmtId="0" fontId="52" fillId="0" borderId="43" xfId="9" applyFont="1" applyFill="1" applyBorder="1" applyAlignment="1">
      <alignment horizontal="center" vertical="center"/>
    </xf>
    <xf numFmtId="43" fontId="52" fillId="0" borderId="43" xfId="4" applyFont="1" applyFill="1" applyBorder="1" applyAlignment="1">
      <alignment vertical="center"/>
    </xf>
    <xf numFmtId="166" fontId="52" fillId="0" borderId="43" xfId="4" applyNumberFormat="1" applyFont="1" applyFill="1" applyBorder="1" applyAlignment="1">
      <alignment vertical="center"/>
    </xf>
    <xf numFmtId="166" fontId="52" fillId="0" borderId="43" xfId="4" applyNumberFormat="1" applyFont="1" applyFill="1" applyBorder="1" applyAlignment="1">
      <alignment horizontal="center" vertical="center"/>
    </xf>
    <xf numFmtId="0" fontId="50" fillId="0" borderId="44" xfId="5" applyFont="1" applyFill="1" applyBorder="1"/>
    <xf numFmtId="0" fontId="50" fillId="0" borderId="0" xfId="5" applyFont="1" applyFill="1"/>
    <xf numFmtId="0" fontId="12" fillId="0" borderId="5" xfId="9" applyFont="1" applyBorder="1" applyAlignment="1">
      <alignment horizontal="left" vertical="center"/>
    </xf>
    <xf numFmtId="0" fontId="12" fillId="0" borderId="5" xfId="9" applyFont="1" applyBorder="1" applyAlignment="1">
      <alignment horizontal="center" vertical="center"/>
    </xf>
    <xf numFmtId="166" fontId="12" fillId="0" borderId="5" xfId="4" applyNumberFormat="1" applyFont="1" applyFill="1" applyBorder="1" applyAlignment="1">
      <alignment horizontal="center" vertical="center"/>
    </xf>
    <xf numFmtId="0" fontId="50" fillId="0" borderId="18" xfId="5" applyFont="1" applyBorder="1"/>
    <xf numFmtId="0" fontId="42" fillId="0" borderId="0" xfId="2" applyFont="1" applyAlignment="1">
      <alignment vertical="center"/>
    </xf>
    <xf numFmtId="37" fontId="12" fillId="0" borderId="5" xfId="4" applyNumberFormat="1" applyFont="1" applyFill="1" applyBorder="1" applyAlignment="1">
      <alignment horizontal="center" vertical="center"/>
    </xf>
    <xf numFmtId="9" fontId="1" fillId="0" borderId="18" xfId="10" applyFont="1" applyBorder="1"/>
    <xf numFmtId="0" fontId="51" fillId="0" borderId="16" xfId="9" applyFont="1" applyFill="1" applyBorder="1" applyAlignment="1">
      <alignment horizontal="center" vertical="center"/>
    </xf>
    <xf numFmtId="0" fontId="51" fillId="0" borderId="5" xfId="9" applyFont="1" applyFill="1" applyBorder="1" applyAlignment="1">
      <alignment vertical="center"/>
    </xf>
    <xf numFmtId="0" fontId="52" fillId="0" borderId="5" xfId="9" applyFont="1" applyFill="1" applyBorder="1" applyAlignment="1">
      <alignment horizontal="center" vertical="center"/>
    </xf>
    <xf numFmtId="43" fontId="52" fillId="0" borderId="5" xfId="4" applyFont="1" applyFill="1" applyBorder="1" applyAlignment="1">
      <alignment vertical="center"/>
    </xf>
    <xf numFmtId="166" fontId="52" fillId="0" borderId="5" xfId="4" applyNumberFormat="1" applyFont="1" applyFill="1" applyBorder="1" applyAlignment="1">
      <alignment vertical="center"/>
    </xf>
    <xf numFmtId="0" fontId="50" fillId="0" borderId="18" xfId="5" applyFont="1" applyFill="1" applyBorder="1"/>
    <xf numFmtId="0" fontId="12" fillId="0" borderId="4" xfId="9" applyFont="1" applyBorder="1" applyAlignment="1">
      <alignment horizontal="center" vertical="center"/>
    </xf>
    <xf numFmtId="0" fontId="12" fillId="0" borderId="4" xfId="9" applyFont="1" applyBorder="1" applyAlignment="1">
      <alignment horizontal="left" vertical="center"/>
    </xf>
    <xf numFmtId="37" fontId="12" fillId="0" borderId="4" xfId="4" applyNumberFormat="1" applyFont="1" applyFill="1" applyBorder="1" applyAlignment="1">
      <alignment horizontal="center" vertical="center"/>
    </xf>
    <xf numFmtId="166" fontId="12" fillId="0" borderId="4" xfId="4" applyNumberFormat="1" applyFont="1" applyFill="1" applyBorder="1" applyAlignment="1">
      <alignment horizontal="center" vertical="center"/>
    </xf>
    <xf numFmtId="0" fontId="50" fillId="0" borderId="21" xfId="5" applyFont="1" applyBorder="1"/>
    <xf numFmtId="0" fontId="12" fillId="0" borderId="19" xfId="9" applyFont="1" applyBorder="1" applyAlignment="1">
      <alignment horizontal="center" vertical="center"/>
    </xf>
    <xf numFmtId="0" fontId="52" fillId="12" borderId="28" xfId="9" applyFont="1" applyFill="1" applyBorder="1" applyAlignment="1">
      <alignment horizontal="center" vertical="center"/>
    </xf>
    <xf numFmtId="0" fontId="52" fillId="12" borderId="6" xfId="9" applyFont="1" applyFill="1" applyBorder="1" applyAlignment="1">
      <alignment horizontal="left" vertical="center"/>
    </xf>
    <xf numFmtId="0" fontId="52" fillId="12" borderId="6" xfId="9" applyFont="1" applyFill="1" applyBorder="1" applyAlignment="1">
      <alignment horizontal="center" vertical="center"/>
    </xf>
    <xf numFmtId="1" fontId="52" fillId="12" borderId="6" xfId="4" applyNumberFormat="1" applyFont="1" applyFill="1" applyBorder="1" applyAlignment="1">
      <alignment horizontal="center" vertical="center"/>
    </xf>
    <xf numFmtId="166" fontId="52" fillId="12" borderId="6" xfId="4" applyNumberFormat="1" applyFont="1" applyFill="1" applyBorder="1" applyAlignment="1">
      <alignment vertical="center"/>
    </xf>
    <xf numFmtId="166" fontId="52" fillId="12" borderId="6" xfId="4" applyNumberFormat="1" applyFont="1" applyFill="1" applyBorder="1" applyAlignment="1">
      <alignment horizontal="center" vertical="center"/>
    </xf>
    <xf numFmtId="0" fontId="50" fillId="0" borderId="30" xfId="5" applyFont="1" applyBorder="1"/>
    <xf numFmtId="0" fontId="51" fillId="0" borderId="5" xfId="9" applyFont="1" applyFill="1" applyBorder="1" applyAlignment="1">
      <alignment vertical="center" wrapText="1"/>
    </xf>
    <xf numFmtId="166" fontId="52" fillId="0" borderId="5" xfId="4" applyNumberFormat="1" applyFont="1" applyFill="1" applyBorder="1" applyAlignment="1">
      <alignment horizontal="center" vertical="center"/>
    </xf>
    <xf numFmtId="0" fontId="2" fillId="0" borderId="18" xfId="9" applyFont="1" applyFill="1" applyBorder="1" applyAlignment="1">
      <alignment vertical="center"/>
    </xf>
    <xf numFmtId="0" fontId="12" fillId="0" borderId="5" xfId="9" applyFont="1" applyFill="1" applyBorder="1" applyAlignment="1">
      <alignment horizontal="left" vertical="center" wrapText="1"/>
    </xf>
    <xf numFmtId="0" fontId="12" fillId="0" borderId="5" xfId="9" applyFont="1" applyFill="1" applyBorder="1" applyAlignment="1">
      <alignment horizontal="center" vertical="center"/>
    </xf>
    <xf numFmtId="0" fontId="12" fillId="0" borderId="5" xfId="11" applyFont="1" applyFill="1" applyBorder="1" applyAlignment="1">
      <alignment horizontal="left" vertical="center" wrapText="1"/>
    </xf>
    <xf numFmtId="0" fontId="12" fillId="0" borderId="5" xfId="11" applyFont="1" applyFill="1" applyBorder="1" applyAlignment="1">
      <alignment horizontal="center" vertical="center"/>
    </xf>
    <xf numFmtId="0" fontId="12" fillId="0" borderId="16" xfId="11" applyFont="1" applyFill="1" applyBorder="1" applyAlignment="1">
      <alignment horizontal="center" vertical="center"/>
    </xf>
    <xf numFmtId="0" fontId="12" fillId="0" borderId="4" xfId="9" applyFont="1" applyFill="1" applyBorder="1" applyAlignment="1">
      <alignment horizontal="left" vertical="center" wrapText="1"/>
    </xf>
    <xf numFmtId="0" fontId="12" fillId="0" borderId="4" xfId="9" applyFont="1" applyFill="1" applyBorder="1" applyAlignment="1">
      <alignment horizontal="center" vertical="center"/>
    </xf>
    <xf numFmtId="168" fontId="12" fillId="0" borderId="4" xfId="4" applyNumberFormat="1" applyFont="1" applyFill="1" applyBorder="1" applyAlignment="1">
      <alignment horizontal="center" vertical="center"/>
    </xf>
    <xf numFmtId="0" fontId="52" fillId="0" borderId="28" xfId="9" applyFont="1" applyFill="1" applyBorder="1" applyAlignment="1">
      <alignment horizontal="center" vertical="center"/>
    </xf>
    <xf numFmtId="0" fontId="52" fillId="0" borderId="6" xfId="9" applyFont="1" applyFill="1" applyBorder="1" applyAlignment="1">
      <alignment horizontal="left" vertical="center" wrapText="1"/>
    </xf>
    <xf numFmtId="0" fontId="52" fillId="0" borderId="6" xfId="9" applyFont="1" applyFill="1" applyBorder="1" applyAlignment="1">
      <alignment horizontal="center" vertical="center"/>
    </xf>
    <xf numFmtId="1" fontId="52" fillId="0" borderId="6" xfId="4" applyNumberFormat="1" applyFont="1" applyFill="1" applyBorder="1" applyAlignment="1">
      <alignment horizontal="center" vertical="center"/>
    </xf>
    <xf numFmtId="166" fontId="52" fillId="0" borderId="6" xfId="4" applyNumberFormat="1" applyFont="1" applyFill="1" applyBorder="1" applyAlignment="1">
      <alignment vertical="center"/>
    </xf>
    <xf numFmtId="166" fontId="52" fillId="0" borderId="6" xfId="4" applyNumberFormat="1" applyFont="1" applyFill="1" applyBorder="1" applyAlignment="1">
      <alignment horizontal="center" vertical="center"/>
    </xf>
    <xf numFmtId="165" fontId="12" fillId="0" borderId="5" xfId="11" applyNumberFormat="1" applyFont="1" applyFill="1" applyBorder="1" applyAlignment="1">
      <alignment horizontal="center" vertical="center"/>
    </xf>
    <xf numFmtId="165" fontId="42" fillId="0" borderId="4" xfId="22" applyNumberFormat="1" applyFont="1" applyFill="1" applyBorder="1" applyAlignment="1">
      <alignment horizontal="center" vertical="center"/>
    </xf>
    <xf numFmtId="165" fontId="12" fillId="0" borderId="18" xfId="22" applyFont="1" applyBorder="1" applyAlignment="1">
      <alignment vertical="center"/>
    </xf>
    <xf numFmtId="0" fontId="6" fillId="2" borderId="0" xfId="23" applyFont="1" applyFill="1"/>
    <xf numFmtId="0" fontId="53" fillId="2" borderId="0" xfId="1" applyFont="1" applyFill="1" applyAlignment="1">
      <alignment horizontal="center" vertical="center" wrapText="1"/>
    </xf>
    <xf numFmtId="0" fontId="12" fillId="2" borderId="0" xfId="23" applyFont="1" applyFill="1"/>
    <xf numFmtId="166" fontId="18" fillId="17" borderId="1" xfId="4" applyNumberFormat="1" applyFont="1" applyFill="1" applyBorder="1" applyAlignment="1" applyProtection="1">
      <alignment horizontal="center" vertical="center" wrapText="1"/>
    </xf>
    <xf numFmtId="0" fontId="18" fillId="17" borderId="11" xfId="1" applyFont="1" applyFill="1" applyBorder="1" applyAlignment="1">
      <alignment horizontal="center" vertical="center" wrapText="1"/>
    </xf>
    <xf numFmtId="0" fontId="18" fillId="17" borderId="1" xfId="1" applyFont="1" applyFill="1" applyBorder="1" applyAlignment="1">
      <alignment horizontal="center" vertical="center" wrapText="1"/>
    </xf>
    <xf numFmtId="0" fontId="54" fillId="17" borderId="1" xfId="1" applyFont="1" applyFill="1" applyBorder="1" applyAlignment="1">
      <alignment horizontal="center" vertical="center" wrapText="1"/>
    </xf>
    <xf numFmtId="43" fontId="18" fillId="17" borderId="1" xfId="3" applyFont="1" applyFill="1" applyBorder="1" applyAlignment="1" applyProtection="1">
      <alignment horizontal="center" vertical="center" wrapText="1"/>
    </xf>
    <xf numFmtId="0" fontId="2" fillId="17" borderId="12" xfId="1" applyFont="1" applyFill="1" applyBorder="1" applyAlignment="1">
      <alignment horizontal="center" vertical="center" wrapText="1"/>
    </xf>
    <xf numFmtId="0" fontId="12" fillId="2" borderId="0" xfId="23" applyFont="1" applyFill="1" applyAlignment="1">
      <alignment vertical="center"/>
    </xf>
    <xf numFmtId="0" fontId="12" fillId="20" borderId="16" xfId="5" applyFont="1" applyFill="1" applyBorder="1" applyAlignment="1">
      <alignment horizontal="center" vertical="center"/>
    </xf>
    <xf numFmtId="0" fontId="12" fillId="0" borderId="0" xfId="23" applyFont="1" applyAlignment="1">
      <alignment vertical="center"/>
    </xf>
    <xf numFmtId="0" fontId="22" fillId="0" borderId="16" xfId="5" applyFont="1" applyBorder="1" applyAlignment="1">
      <alignment horizontal="center" vertical="center"/>
    </xf>
    <xf numFmtId="0" fontId="12" fillId="0" borderId="46" xfId="5" applyFont="1" applyBorder="1" applyAlignment="1">
      <alignment horizontal="center" vertical="center"/>
    </xf>
    <xf numFmtId="0" fontId="8" fillId="2" borderId="0" xfId="23" applyFont="1" applyFill="1" applyAlignment="1">
      <alignment vertical="center"/>
    </xf>
    <xf numFmtId="0" fontId="47" fillId="2" borderId="0" xfId="23" applyFont="1" applyFill="1"/>
    <xf numFmtId="0" fontId="17" fillId="2" borderId="0" xfId="23" applyFont="1" applyFill="1"/>
    <xf numFmtId="0" fontId="24" fillId="2" borderId="0" xfId="23" applyFont="1" applyFill="1"/>
    <xf numFmtId="43" fontId="17" fillId="2" borderId="0" xfId="23" applyNumberFormat="1" applyFont="1" applyFill="1" applyAlignment="1">
      <alignment horizontal="right"/>
    </xf>
    <xf numFmtId="0" fontId="6" fillId="2" borderId="0" xfId="23" applyFont="1" applyFill="1" applyAlignment="1">
      <alignment horizontal="right"/>
    </xf>
    <xf numFmtId="0" fontId="28" fillId="2" borderId="0" xfId="23" applyFont="1" applyFill="1"/>
    <xf numFmtId="43" fontId="6" fillId="2" borderId="0" xfId="23" applyNumberFormat="1" applyFont="1" applyFill="1" applyAlignment="1">
      <alignment horizontal="right"/>
    </xf>
    <xf numFmtId="169" fontId="49" fillId="3" borderId="11" xfId="24" quotePrefix="1" applyNumberFormat="1" applyFont="1" applyFill="1" applyBorder="1" applyAlignment="1">
      <alignment horizontal="center" vertical="center"/>
    </xf>
    <xf numFmtId="164" fontId="49" fillId="3" borderId="1" xfId="24" applyFont="1" applyFill="1" applyBorder="1" applyAlignment="1">
      <alignment vertical="center" wrapText="1"/>
    </xf>
    <xf numFmtId="164" fontId="22" fillId="3" borderId="1" xfId="24" applyFont="1" applyFill="1" applyBorder="1" applyAlignment="1">
      <alignment horizontal="center" vertical="center"/>
    </xf>
    <xf numFmtId="164" fontId="47" fillId="3" borderId="1" xfId="24" applyFont="1" applyFill="1" applyBorder="1" applyAlignment="1">
      <alignment horizontal="center" vertical="center"/>
    </xf>
    <xf numFmtId="43" fontId="12" fillId="3" borderId="1" xfId="4" applyFont="1" applyFill="1" applyBorder="1" applyAlignment="1">
      <alignment horizontal="center" vertical="center" wrapText="1"/>
    </xf>
    <xf numFmtId="166" fontId="8" fillId="3" borderId="1" xfId="4" applyNumberFormat="1" applyFont="1" applyFill="1" applyBorder="1" applyAlignment="1" applyProtection="1">
      <alignment horizontal="center" vertical="center"/>
    </xf>
    <xf numFmtId="166" fontId="18" fillId="3" borderId="1" xfId="4" applyNumberFormat="1" applyFont="1" applyFill="1" applyBorder="1" applyAlignment="1">
      <alignment horizontal="center" vertical="center"/>
    </xf>
    <xf numFmtId="0" fontId="49" fillId="3" borderId="11" xfId="24" applyNumberFormat="1" applyFont="1" applyFill="1" applyBorder="1" applyAlignment="1">
      <alignment horizontal="center" vertical="center"/>
    </xf>
    <xf numFmtId="0" fontId="49" fillId="0" borderId="13" xfId="24" applyNumberFormat="1" applyFont="1" applyBorder="1" applyAlignment="1">
      <alignment horizontal="center" vertical="center"/>
    </xf>
    <xf numFmtId="164" fontId="49" fillId="2" borderId="7" xfId="24" applyFont="1" applyFill="1" applyBorder="1" applyAlignment="1">
      <alignment vertical="center" wrapText="1"/>
    </xf>
    <xf numFmtId="164" fontId="22" fillId="0" borderId="7" xfId="24" applyFont="1" applyBorder="1" applyAlignment="1">
      <alignment horizontal="center" vertical="center"/>
    </xf>
    <xf numFmtId="164" fontId="47" fillId="0" borderId="7" xfId="24" applyFont="1" applyBorder="1" applyAlignment="1">
      <alignment horizontal="center" vertical="center"/>
    </xf>
    <xf numFmtId="43" fontId="12" fillId="2" borderId="7" xfId="4" applyFont="1" applyFill="1" applyBorder="1" applyAlignment="1">
      <alignment horizontal="center" vertical="center" wrapText="1"/>
    </xf>
    <xf numFmtId="166" fontId="8" fillId="2" borderId="7" xfId="4" applyNumberFormat="1" applyFont="1" applyFill="1" applyBorder="1" applyAlignment="1" applyProtection="1">
      <alignment horizontal="center" vertical="center"/>
    </xf>
    <xf numFmtId="166" fontId="8" fillId="2" borderId="7" xfId="4" applyNumberFormat="1" applyFont="1" applyFill="1" applyBorder="1" applyAlignment="1">
      <alignment horizontal="center" vertical="center"/>
    </xf>
    <xf numFmtId="166" fontId="18" fillId="0" borderId="1" xfId="4" applyNumberFormat="1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166" fontId="8" fillId="2" borderId="5" xfId="4" applyNumberFormat="1" applyFont="1" applyFill="1" applyBorder="1" applyAlignment="1">
      <alignment horizontal="center" vertical="center"/>
    </xf>
    <xf numFmtId="0" fontId="49" fillId="0" borderId="16" xfId="24" applyNumberFormat="1" applyFont="1" applyBorder="1" applyAlignment="1">
      <alignment horizontal="center" vertical="center"/>
    </xf>
    <xf numFmtId="164" fontId="49" fillId="2" borderId="5" xfId="24" applyFont="1" applyFill="1" applyBorder="1" applyAlignment="1">
      <alignment vertical="center" wrapText="1"/>
    </xf>
    <xf numFmtId="164" fontId="22" fillId="0" borderId="5" xfId="24" applyFont="1" applyBorder="1" applyAlignment="1">
      <alignment horizontal="center" vertical="center"/>
    </xf>
    <xf numFmtId="164" fontId="47" fillId="0" borderId="5" xfId="24" applyFont="1" applyBorder="1" applyAlignment="1">
      <alignment horizontal="center" vertical="center"/>
    </xf>
    <xf numFmtId="43" fontId="12" fillId="2" borderId="5" xfId="4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54" xfId="0" applyFont="1" applyBorder="1" applyAlignment="1">
      <alignment horizontal="center" vertical="center"/>
    </xf>
    <xf numFmtId="0" fontId="47" fillId="0" borderId="54" xfId="0" applyFont="1" applyBorder="1" applyAlignment="1">
      <alignment horizontal="center" vertical="center"/>
    </xf>
    <xf numFmtId="0" fontId="2" fillId="0" borderId="16" xfId="24" applyNumberFormat="1" applyFont="1" applyFill="1" applyBorder="1" applyAlignment="1">
      <alignment horizontal="center" vertical="center"/>
    </xf>
    <xf numFmtId="164" fontId="2" fillId="0" borderId="5" xfId="24" applyFont="1" applyFill="1" applyBorder="1" applyAlignment="1">
      <alignment vertical="center" wrapText="1"/>
    </xf>
    <xf numFmtId="164" fontId="12" fillId="0" borderId="5" xfId="24" applyFont="1" applyFill="1" applyBorder="1" applyAlignment="1">
      <alignment horizontal="center" vertical="center"/>
    </xf>
    <xf numFmtId="164" fontId="47" fillId="0" borderId="5" xfId="24" applyFont="1" applyFill="1" applyBorder="1" applyAlignment="1">
      <alignment horizontal="center" vertical="center"/>
    </xf>
    <xf numFmtId="43" fontId="12" fillId="0" borderId="5" xfId="4" applyFont="1" applyFill="1" applyBorder="1" applyAlignment="1">
      <alignment horizontal="center" vertical="center" wrapText="1"/>
    </xf>
    <xf numFmtId="164" fontId="12" fillId="0" borderId="5" xfId="24" applyFont="1" applyFill="1" applyBorder="1" applyAlignment="1">
      <alignment vertical="center" wrapText="1"/>
    </xf>
    <xf numFmtId="0" fontId="12" fillId="0" borderId="51" xfId="0" applyFont="1" applyBorder="1" applyAlignment="1">
      <alignment horizontal="center" vertical="center"/>
    </xf>
    <xf numFmtId="164" fontId="12" fillId="0" borderId="5" xfId="24" quotePrefix="1" applyFont="1" applyFill="1" applyBorder="1" applyAlignment="1">
      <alignment vertical="center" wrapText="1"/>
    </xf>
    <xf numFmtId="164" fontId="47" fillId="0" borderId="5" xfId="26" applyFont="1" applyFill="1" applyBorder="1" applyAlignment="1">
      <alignment horizontal="center" vertical="center"/>
    </xf>
    <xf numFmtId="164" fontId="12" fillId="0" borderId="5" xfId="26" applyFont="1" applyFill="1" applyBorder="1" applyAlignment="1">
      <alignment horizontal="center" vertical="center"/>
    </xf>
    <xf numFmtId="3" fontId="12" fillId="0" borderId="5" xfId="4" applyNumberFormat="1" applyFont="1" applyFill="1" applyBorder="1" applyAlignment="1">
      <alignment horizontal="right" vertical="center" wrapText="1"/>
    </xf>
    <xf numFmtId="1" fontId="12" fillId="0" borderId="5" xfId="25" applyNumberFormat="1" applyFont="1" applyBorder="1" applyAlignment="1">
      <alignment horizontal="center" vertical="center" wrapText="1"/>
    </xf>
    <xf numFmtId="164" fontId="12" fillId="19" borderId="5" xfId="24" applyFont="1" applyFill="1" applyBorder="1" applyAlignment="1">
      <alignment vertical="center" wrapText="1"/>
    </xf>
    <xf numFmtId="164" fontId="12" fillId="20" borderId="5" xfId="24" applyFont="1" applyFill="1" applyBorder="1" applyAlignment="1">
      <alignment vertical="center" wrapText="1"/>
    </xf>
    <xf numFmtId="164" fontId="12" fillId="20" borderId="5" xfId="26" applyFont="1" applyFill="1" applyBorder="1" applyAlignment="1">
      <alignment horizontal="center" vertical="center"/>
    </xf>
    <xf numFmtId="164" fontId="47" fillId="20" borderId="5" xfId="26" applyFont="1" applyFill="1" applyBorder="1" applyAlignment="1">
      <alignment horizontal="center" vertical="center"/>
    </xf>
    <xf numFmtId="3" fontId="12" fillId="20" borderId="5" xfId="4" applyNumberFormat="1" applyFont="1" applyFill="1" applyBorder="1" applyAlignment="1">
      <alignment horizontal="right" vertical="center" wrapText="1"/>
    </xf>
    <xf numFmtId="166" fontId="8" fillId="20" borderId="5" xfId="4" applyNumberFormat="1" applyFont="1" applyFill="1" applyBorder="1" applyAlignment="1">
      <alignment horizontal="center" vertical="center"/>
    </xf>
    <xf numFmtId="164" fontId="2" fillId="0" borderId="5" xfId="26" applyFont="1" applyFill="1" applyBorder="1" applyAlignment="1">
      <alignment vertical="center" wrapText="1"/>
    </xf>
    <xf numFmtId="164" fontId="22" fillId="0" borderId="5" xfId="26" applyFont="1" applyFill="1" applyBorder="1" applyAlignment="1">
      <alignment vertical="center" wrapText="1"/>
    </xf>
    <xf numFmtId="164" fontId="22" fillId="0" borderId="5" xfId="26" applyFont="1" applyFill="1" applyBorder="1" applyAlignment="1">
      <alignment horizontal="center" vertical="center"/>
    </xf>
    <xf numFmtId="43" fontId="22" fillId="0" borderId="5" xfId="4" applyFont="1" applyFill="1" applyBorder="1" applyAlignment="1">
      <alignment horizontal="center" vertical="center" wrapText="1"/>
    </xf>
    <xf numFmtId="166" fontId="8" fillId="0" borderId="5" xfId="4" applyNumberFormat="1" applyFont="1" applyFill="1" applyBorder="1" applyAlignment="1">
      <alignment horizontal="center" vertical="center"/>
    </xf>
    <xf numFmtId="0" fontId="12" fillId="0" borderId="16" xfId="24" applyNumberFormat="1" applyFont="1" applyFill="1" applyBorder="1" applyAlignment="1">
      <alignment horizontal="center" vertical="center"/>
    </xf>
    <xf numFmtId="164" fontId="2" fillId="9" borderId="5" xfId="26" applyFont="1" applyFill="1" applyBorder="1" applyAlignment="1">
      <alignment vertical="center" wrapText="1"/>
    </xf>
    <xf numFmtId="164" fontId="12" fillId="9" borderId="5" xfId="26" applyFont="1" applyFill="1" applyBorder="1" applyAlignment="1">
      <alignment horizontal="center" vertical="center"/>
    </xf>
    <xf numFmtId="164" fontId="47" fillId="9" borderId="5" xfId="26" applyFont="1" applyFill="1" applyBorder="1" applyAlignment="1">
      <alignment horizontal="center" vertical="center"/>
    </xf>
    <xf numFmtId="164" fontId="22" fillId="0" borderId="1" xfId="26" applyFont="1" applyFill="1" applyBorder="1" applyAlignment="1">
      <alignment horizontal="center" vertical="center" wrapText="1"/>
    </xf>
    <xf numFmtId="164" fontId="22" fillId="0" borderId="1" xfId="26" applyFont="1" applyFill="1" applyBorder="1" applyAlignment="1">
      <alignment vertical="center" wrapText="1"/>
    </xf>
    <xf numFmtId="164" fontId="49" fillId="9" borderId="5" xfId="26" applyFont="1" applyFill="1" applyBorder="1" applyAlignment="1">
      <alignment vertical="center" wrapText="1"/>
    </xf>
    <xf numFmtId="164" fontId="22" fillId="9" borderId="5" xfId="26" applyFont="1" applyFill="1" applyBorder="1" applyAlignment="1">
      <alignment horizontal="center" vertical="center"/>
    </xf>
    <xf numFmtId="164" fontId="49" fillId="0" borderId="5" xfId="26" applyFont="1" applyFill="1" applyBorder="1" applyAlignment="1">
      <alignment vertical="center" wrapText="1"/>
    </xf>
    <xf numFmtId="164" fontId="49" fillId="9" borderId="1" xfId="24" applyFont="1" applyFill="1" applyBorder="1" applyAlignment="1">
      <alignment vertical="center" wrapText="1"/>
    </xf>
    <xf numFmtId="164" fontId="47" fillId="9" borderId="1" xfId="24" applyFont="1" applyFill="1" applyBorder="1" applyAlignment="1">
      <alignment horizontal="center" vertical="center"/>
    </xf>
    <xf numFmtId="43" fontId="22" fillId="9" borderId="1" xfId="4" applyFont="1" applyFill="1" applyBorder="1" applyAlignment="1">
      <alignment horizontal="center" vertical="center" wrapText="1"/>
    </xf>
    <xf numFmtId="166" fontId="22" fillId="9" borderId="1" xfId="4" applyNumberFormat="1" applyFont="1" applyFill="1" applyBorder="1" applyAlignment="1" applyProtection="1">
      <alignment horizontal="center" vertical="center"/>
    </xf>
    <xf numFmtId="166" fontId="12" fillId="2" borderId="5" xfId="4" applyNumberFormat="1" applyFont="1" applyFill="1" applyBorder="1" applyAlignment="1">
      <alignment horizontal="center" vertical="center"/>
    </xf>
    <xf numFmtId="43" fontId="22" fillId="0" borderId="1" xfId="4" applyFont="1" applyFill="1" applyBorder="1" applyAlignment="1">
      <alignment horizontal="center" vertical="center" wrapText="1"/>
    </xf>
    <xf numFmtId="43" fontId="22" fillId="3" borderId="1" xfId="4" applyFont="1" applyFill="1" applyBorder="1" applyAlignment="1">
      <alignment horizontal="center" vertical="center" wrapText="1"/>
    </xf>
    <xf numFmtId="169" fontId="49" fillId="0" borderId="16" xfId="24" applyNumberFormat="1" applyFont="1" applyBorder="1" applyAlignment="1">
      <alignment horizontal="center" vertical="center"/>
    </xf>
    <xf numFmtId="43" fontId="22" fillId="2" borderId="5" xfId="4" applyFont="1" applyFill="1" applyBorder="1" applyAlignment="1">
      <alignment horizontal="center" vertical="center" wrapText="1"/>
    </xf>
    <xf numFmtId="169" fontId="2" fillId="3" borderId="11" xfId="24" applyNumberFormat="1" applyFont="1" applyFill="1" applyBorder="1" applyAlignment="1">
      <alignment horizontal="center" vertical="center"/>
    </xf>
    <xf numFmtId="164" fontId="49" fillId="3" borderId="1" xfId="24" applyFont="1" applyFill="1" applyBorder="1" applyAlignment="1">
      <alignment horizontal="center" vertical="center"/>
    </xf>
    <xf numFmtId="164" fontId="54" fillId="3" borderId="1" xfId="24" applyFont="1" applyFill="1" applyBorder="1" applyAlignment="1">
      <alignment horizontal="center" vertical="center"/>
    </xf>
    <xf numFmtId="166" fontId="12" fillId="3" borderId="1" xfId="4" applyNumberFormat="1" applyFont="1" applyFill="1" applyBorder="1" applyAlignment="1" applyProtection="1">
      <alignment horizontal="center" vertical="center"/>
    </xf>
    <xf numFmtId="169" fontId="2" fillId="0" borderId="11" xfId="24" applyNumberFormat="1" applyFont="1" applyFill="1" applyBorder="1" applyAlignment="1">
      <alignment horizontal="center" vertical="center"/>
    </xf>
    <xf numFmtId="164" fontId="49" fillId="0" borderId="1" xfId="24" applyFont="1" applyFill="1" applyBorder="1" applyAlignment="1">
      <alignment vertical="center" wrapText="1"/>
    </xf>
    <xf numFmtId="164" fontId="49" fillId="0" borderId="1" xfId="24" applyFont="1" applyFill="1" applyBorder="1" applyAlignment="1">
      <alignment horizontal="center" vertical="center"/>
    </xf>
    <xf numFmtId="164" fontId="54" fillId="0" borderId="1" xfId="24" applyFont="1" applyFill="1" applyBorder="1" applyAlignment="1">
      <alignment horizontal="center" vertical="center"/>
    </xf>
    <xf numFmtId="166" fontId="12" fillId="0" borderId="1" xfId="4" applyNumberFormat="1" applyFont="1" applyFill="1" applyBorder="1" applyAlignment="1" applyProtection="1">
      <alignment horizontal="center" vertical="center"/>
    </xf>
    <xf numFmtId="164" fontId="49" fillId="21" borderId="1" xfId="24" applyFont="1" applyFill="1" applyBorder="1" applyAlignment="1">
      <alignment vertical="center" wrapText="1"/>
    </xf>
    <xf numFmtId="164" fontId="47" fillId="21" borderId="1" xfId="24" applyFont="1" applyFill="1" applyBorder="1" applyAlignment="1">
      <alignment horizontal="center" vertical="center"/>
    </xf>
    <xf numFmtId="43" fontId="22" fillId="21" borderId="1" xfId="4" applyFont="1" applyFill="1" applyBorder="1" applyAlignment="1">
      <alignment horizontal="center" vertical="center" wrapText="1"/>
    </xf>
    <xf numFmtId="166" fontId="22" fillId="21" borderId="1" xfId="4" applyNumberFormat="1" applyFont="1" applyFill="1" applyBorder="1" applyAlignment="1" applyProtection="1">
      <alignment horizontal="center" vertical="center"/>
    </xf>
    <xf numFmtId="164" fontId="22" fillId="0" borderId="4" xfId="26" applyFont="1" applyFill="1" applyBorder="1" applyAlignment="1">
      <alignment vertical="center" wrapText="1"/>
    </xf>
    <xf numFmtId="164" fontId="22" fillId="0" borderId="4" xfId="26" applyFont="1" applyFill="1" applyBorder="1" applyAlignment="1">
      <alignment horizontal="center" vertical="center"/>
    </xf>
    <xf numFmtId="43" fontId="22" fillId="0" borderId="4" xfId="4" applyFont="1" applyFill="1" applyBorder="1" applyAlignment="1">
      <alignment horizontal="center" vertical="center" wrapText="1"/>
    </xf>
    <xf numFmtId="164" fontId="49" fillId="9" borderId="5" xfId="24" applyFont="1" applyFill="1" applyBorder="1" applyAlignment="1">
      <alignment vertical="center" wrapText="1"/>
    </xf>
    <xf numFmtId="164" fontId="22" fillId="2" borderId="5" xfId="24" applyFont="1" applyFill="1" applyBorder="1" applyAlignment="1">
      <alignment horizontal="center" vertical="center" wrapText="1"/>
    </xf>
    <xf numFmtId="164" fontId="22" fillId="2" borderId="45" xfId="24" applyFont="1" applyFill="1" applyBorder="1" applyAlignment="1">
      <alignment vertical="center" wrapText="1"/>
    </xf>
    <xf numFmtId="164" fontId="22" fillId="2" borderId="45" xfId="24" applyFont="1" applyFill="1" applyBorder="1" applyAlignment="1">
      <alignment horizontal="center" vertical="center" wrapText="1"/>
    </xf>
    <xf numFmtId="164" fontId="22" fillId="0" borderId="5" xfId="24" applyFont="1" applyFill="1" applyBorder="1" applyAlignment="1">
      <alignment horizontal="left" vertical="center" wrapText="1"/>
    </xf>
    <xf numFmtId="164" fontId="22" fillId="2" borderId="1" xfId="24" applyFont="1" applyFill="1" applyBorder="1" applyAlignment="1">
      <alignment horizontal="center" vertical="center" wrapText="1"/>
    </xf>
    <xf numFmtId="166" fontId="47" fillId="2" borderId="1" xfId="4" applyNumberFormat="1" applyFont="1" applyFill="1" applyBorder="1" applyAlignment="1" applyProtection="1">
      <alignment horizontal="center" vertical="center"/>
    </xf>
    <xf numFmtId="164" fontId="22" fillId="0" borderId="1" xfId="26" applyFont="1" applyFill="1" applyBorder="1" applyAlignment="1">
      <alignment horizontal="center" vertical="center"/>
    </xf>
    <xf numFmtId="171" fontId="22" fillId="2" borderId="1" xfId="27" applyNumberFormat="1" applyFont="1" applyFill="1" applyBorder="1" applyAlignment="1">
      <alignment vertical="center" wrapText="1"/>
    </xf>
    <xf numFmtId="0" fontId="22" fillId="0" borderId="16" xfId="24" applyNumberFormat="1" applyFont="1" applyFill="1" applyBorder="1" applyAlignment="1">
      <alignment horizontal="center" vertical="center"/>
    </xf>
    <xf numFmtId="0" fontId="12" fillId="0" borderId="19" xfId="24" applyNumberFormat="1" applyFont="1" applyFill="1" applyBorder="1" applyAlignment="1">
      <alignment horizontal="center" vertical="center"/>
    </xf>
    <xf numFmtId="164" fontId="22" fillId="2" borderId="4" xfId="24" applyFont="1" applyFill="1" applyBorder="1" applyAlignment="1">
      <alignment vertical="center" wrapText="1"/>
    </xf>
    <xf numFmtId="164" fontId="12" fillId="0" borderId="4" xfId="26" applyFont="1" applyFill="1" applyBorder="1" applyAlignment="1">
      <alignment horizontal="center" vertical="center"/>
    </xf>
    <xf numFmtId="164" fontId="47" fillId="0" borderId="4" xfId="26" applyFont="1" applyFill="1" applyBorder="1" applyAlignment="1">
      <alignment horizontal="center" vertical="center"/>
    </xf>
    <xf numFmtId="43" fontId="12" fillId="0" borderId="4" xfId="4" applyFont="1" applyFill="1" applyBorder="1" applyAlignment="1">
      <alignment horizontal="center" vertical="center" wrapText="1"/>
    </xf>
    <xf numFmtId="166" fontId="8" fillId="2" borderId="4" xfId="4" applyNumberFormat="1" applyFont="1" applyFill="1" applyBorder="1" applyAlignment="1">
      <alignment horizontal="center" vertical="center"/>
    </xf>
    <xf numFmtId="0" fontId="2" fillId="3" borderId="11" xfId="24" applyNumberFormat="1" applyFont="1" applyFill="1" applyBorder="1" applyAlignment="1">
      <alignment horizontal="center" vertical="center"/>
    </xf>
    <xf numFmtId="164" fontId="2" fillId="3" borderId="1" xfId="24" applyFont="1" applyFill="1" applyBorder="1" applyAlignment="1">
      <alignment vertical="center" wrapText="1"/>
    </xf>
    <xf numFmtId="164" fontId="2" fillId="3" borderId="1" xfId="24" applyFont="1" applyFill="1" applyBorder="1" applyAlignment="1">
      <alignment horizontal="center" vertical="center"/>
    </xf>
    <xf numFmtId="0" fontId="2" fillId="0" borderId="11" xfId="24" applyNumberFormat="1" applyFont="1" applyFill="1" applyBorder="1" applyAlignment="1">
      <alignment horizontal="center" vertical="center"/>
    </xf>
    <xf numFmtId="164" fontId="2" fillId="0" borderId="1" xfId="24" applyFont="1" applyFill="1" applyBorder="1" applyAlignment="1">
      <alignment vertical="center" wrapText="1"/>
    </xf>
    <xf numFmtId="164" fontId="2" fillId="0" borderId="1" xfId="24" applyFont="1" applyFill="1" applyBorder="1" applyAlignment="1">
      <alignment horizontal="center" vertical="center"/>
    </xf>
    <xf numFmtId="43" fontId="12" fillId="0" borderId="1" xfId="4" applyFont="1" applyFill="1" applyBorder="1" applyAlignment="1">
      <alignment horizontal="center" vertical="center" wrapText="1"/>
    </xf>
    <xf numFmtId="166" fontId="8" fillId="0" borderId="1" xfId="4" applyNumberFormat="1" applyFont="1" applyFill="1" applyBorder="1" applyAlignment="1">
      <alignment horizontal="center" vertical="center"/>
    </xf>
    <xf numFmtId="0" fontId="12" fillId="0" borderId="7" xfId="28" applyNumberFormat="1" applyFont="1" applyFill="1" applyBorder="1" applyAlignment="1">
      <alignment horizontal="center" vertical="center" wrapText="1"/>
    </xf>
    <xf numFmtId="164" fontId="22" fillId="0" borderId="5" xfId="24" applyFont="1" applyFill="1" applyBorder="1" applyAlignment="1">
      <alignment vertical="center" wrapText="1"/>
    </xf>
    <xf numFmtId="164" fontId="47" fillId="0" borderId="5" xfId="24" applyFont="1" applyFill="1" applyBorder="1" applyAlignment="1">
      <alignment vertical="center" wrapText="1"/>
    </xf>
    <xf numFmtId="164" fontId="12" fillId="0" borderId="45" xfId="24" applyFont="1" applyFill="1" applyBorder="1" applyAlignment="1">
      <alignment vertical="center" wrapText="1"/>
    </xf>
    <xf numFmtId="164" fontId="12" fillId="0" borderId="45" xfId="24" applyFont="1" applyFill="1" applyBorder="1" applyAlignment="1">
      <alignment horizontal="center" vertical="center"/>
    </xf>
    <xf numFmtId="164" fontId="47" fillId="0" borderId="45" xfId="24" applyFont="1" applyFill="1" applyBorder="1" applyAlignment="1">
      <alignment horizontal="center" vertical="center"/>
    </xf>
    <xf numFmtId="43" fontId="12" fillId="0" borderId="45" xfId="4" applyFont="1" applyFill="1" applyBorder="1" applyAlignment="1">
      <alignment horizontal="center" vertical="center" wrapText="1"/>
    </xf>
    <xf numFmtId="166" fontId="8" fillId="2" borderId="45" xfId="4" applyNumberFormat="1" applyFont="1" applyFill="1" applyBorder="1" applyAlignment="1">
      <alignment horizontal="center" vertical="center"/>
    </xf>
    <xf numFmtId="164" fontId="12" fillId="2" borderId="5" xfId="24" applyFont="1" applyFill="1" applyBorder="1" applyAlignment="1">
      <alignment vertical="center" wrapText="1"/>
    </xf>
    <xf numFmtId="43" fontId="12" fillId="0" borderId="5" xfId="4" applyFont="1" applyBorder="1" applyAlignment="1">
      <alignment vertical="center" wrapText="1"/>
    </xf>
    <xf numFmtId="166" fontId="2" fillId="3" borderId="1" xfId="4" applyNumberFormat="1" applyFont="1" applyFill="1" applyBorder="1" applyAlignment="1">
      <alignment horizontal="center" vertical="center"/>
    </xf>
    <xf numFmtId="166" fontId="12" fillId="0" borderId="1" xfId="4" applyNumberFormat="1" applyFont="1" applyFill="1" applyBorder="1" applyAlignment="1">
      <alignment horizontal="center" vertical="center"/>
    </xf>
    <xf numFmtId="164" fontId="12" fillId="3" borderId="1" xfId="24" applyFont="1" applyFill="1" applyBorder="1" applyAlignment="1">
      <alignment horizontal="center" vertical="center"/>
    </xf>
    <xf numFmtId="0" fontId="12" fillId="0" borderId="5" xfId="29" applyFont="1" applyBorder="1" applyAlignment="1">
      <alignment horizontal="center" vertical="center" wrapText="1"/>
    </xf>
    <xf numFmtId="0" fontId="47" fillId="0" borderId="5" xfId="29" applyFont="1" applyBorder="1" applyAlignment="1">
      <alignment horizontal="center" vertical="center" wrapText="1"/>
    </xf>
    <xf numFmtId="0" fontId="2" fillId="3" borderId="23" xfId="23" applyFont="1" applyFill="1" applyBorder="1" applyAlignment="1">
      <alignment vertical="center" wrapText="1"/>
    </xf>
    <xf numFmtId="0" fontId="54" fillId="3" borderId="23" xfId="23" applyFont="1" applyFill="1" applyBorder="1" applyAlignment="1">
      <alignment vertical="center" wrapText="1"/>
    </xf>
    <xf numFmtId="166" fontId="2" fillId="3" borderId="23" xfId="4" applyNumberFormat="1" applyFont="1" applyFill="1" applyBorder="1" applyAlignment="1">
      <alignment vertical="center" wrapText="1"/>
    </xf>
    <xf numFmtId="0" fontId="2" fillId="3" borderId="24" xfId="23" applyFont="1" applyFill="1" applyBorder="1" applyAlignment="1">
      <alignment vertical="center" wrapText="1"/>
    </xf>
    <xf numFmtId="166" fontId="8" fillId="3" borderId="12" xfId="4" applyNumberFormat="1" applyFont="1" applyFill="1" applyBorder="1" applyAlignment="1" applyProtection="1">
      <alignment horizontal="center" vertical="center" wrapText="1"/>
    </xf>
    <xf numFmtId="166" fontId="8" fillId="2" borderId="15" xfId="4" applyNumberFormat="1" applyFont="1" applyFill="1" applyBorder="1" applyAlignment="1" applyProtection="1">
      <alignment horizontal="center" vertical="center" wrapText="1"/>
    </xf>
    <xf numFmtId="166" fontId="8" fillId="2" borderId="18" xfId="4" applyNumberFormat="1" applyFont="1" applyFill="1" applyBorder="1" applyAlignment="1" applyProtection="1">
      <alignment horizontal="center" vertical="center" wrapText="1"/>
    </xf>
    <xf numFmtId="166" fontId="22" fillId="20" borderId="18" xfId="4" applyNumberFormat="1" applyFont="1" applyFill="1" applyBorder="1" applyAlignment="1" applyProtection="1">
      <alignment horizontal="center" vertical="center" wrapText="1"/>
    </xf>
    <xf numFmtId="166" fontId="8" fillId="0" borderId="18" xfId="4" applyNumberFormat="1" applyFont="1" applyFill="1" applyBorder="1" applyAlignment="1" applyProtection="1">
      <alignment horizontal="center" vertical="center" wrapText="1"/>
    </xf>
    <xf numFmtId="166" fontId="12" fillId="2" borderId="18" xfId="4" applyNumberFormat="1" applyFont="1" applyFill="1" applyBorder="1" applyAlignment="1" applyProtection="1">
      <alignment horizontal="center" vertical="center" wrapText="1"/>
    </xf>
    <xf numFmtId="166" fontId="47" fillId="3" borderId="12" xfId="4" applyNumberFormat="1" applyFont="1" applyFill="1" applyBorder="1" applyAlignment="1" applyProtection="1">
      <alignment horizontal="center" vertical="center" wrapText="1"/>
    </xf>
    <xf numFmtId="166" fontId="8" fillId="0" borderId="12" xfId="4" applyNumberFormat="1" applyFont="1" applyFill="1" applyBorder="1" applyAlignment="1" applyProtection="1">
      <alignment horizontal="center" vertical="center" wrapText="1"/>
    </xf>
    <xf numFmtId="166" fontId="8" fillId="2" borderId="21" xfId="4" applyNumberFormat="1" applyFont="1" applyFill="1" applyBorder="1" applyAlignment="1" applyProtection="1">
      <alignment horizontal="center" vertical="center" wrapText="1"/>
    </xf>
    <xf numFmtId="166" fontId="8" fillId="2" borderId="41" xfId="4" applyNumberFormat="1" applyFont="1" applyFill="1" applyBorder="1" applyAlignment="1" applyProtection="1">
      <alignment horizontal="center" vertical="center" wrapText="1"/>
    </xf>
    <xf numFmtId="43" fontId="12" fillId="2" borderId="0" xfId="4" applyFont="1" applyFill="1" applyAlignment="1" applyProtection="1">
      <alignment vertical="center" wrapText="1"/>
    </xf>
    <xf numFmtId="0" fontId="17" fillId="2" borderId="0" xfId="23" applyFont="1" applyFill="1" applyAlignment="1">
      <alignment wrapText="1"/>
    </xf>
    <xf numFmtId="0" fontId="6" fillId="2" borderId="0" xfId="23" applyFont="1" applyFill="1" applyAlignment="1">
      <alignment wrapText="1"/>
    </xf>
    <xf numFmtId="164" fontId="22" fillId="3" borderId="1" xfId="24" applyFont="1" applyFill="1" applyBorder="1" applyAlignment="1">
      <alignment horizontal="center" vertical="center" wrapText="1"/>
    </xf>
    <xf numFmtId="164" fontId="22" fillId="0" borderId="7" xfId="24" applyFont="1" applyBorder="1" applyAlignment="1">
      <alignment horizontal="center" vertical="center" wrapText="1"/>
    </xf>
    <xf numFmtId="164" fontId="22" fillId="0" borderId="5" xfId="24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164" fontId="12" fillId="0" borderId="5" xfId="24" applyFont="1" applyFill="1" applyBorder="1" applyAlignment="1">
      <alignment horizontal="center" vertical="center" wrapText="1"/>
    </xf>
    <xf numFmtId="164" fontId="12" fillId="0" borderId="5" xfId="26" applyFont="1" applyFill="1" applyBorder="1" applyAlignment="1">
      <alignment horizontal="center" vertical="center" wrapText="1"/>
    </xf>
    <xf numFmtId="164" fontId="12" fillId="20" borderId="5" xfId="26" applyFont="1" applyFill="1" applyBorder="1" applyAlignment="1">
      <alignment horizontal="center" vertical="center" wrapText="1"/>
    </xf>
    <xf numFmtId="164" fontId="22" fillId="0" borderId="5" xfId="26" applyFont="1" applyFill="1" applyBorder="1" applyAlignment="1">
      <alignment horizontal="center" vertical="center" wrapText="1"/>
    </xf>
    <xf numFmtId="164" fontId="12" fillId="9" borderId="5" xfId="26" applyFont="1" applyFill="1" applyBorder="1" applyAlignment="1">
      <alignment horizontal="center" vertical="center" wrapText="1"/>
    </xf>
    <xf numFmtId="164" fontId="22" fillId="9" borderId="5" xfId="26" applyFont="1" applyFill="1" applyBorder="1" applyAlignment="1">
      <alignment horizontal="center" vertical="center" wrapText="1"/>
    </xf>
    <xf numFmtId="164" fontId="22" fillId="9" borderId="1" xfId="24" applyFont="1" applyFill="1" applyBorder="1" applyAlignment="1">
      <alignment horizontal="center" vertical="center" wrapText="1"/>
    </xf>
    <xf numFmtId="164" fontId="49" fillId="3" borderId="1" xfId="24" applyFont="1" applyFill="1" applyBorder="1" applyAlignment="1">
      <alignment horizontal="center" vertical="center" wrapText="1"/>
    </xf>
    <xf numFmtId="164" fontId="49" fillId="0" borderId="1" xfId="24" applyFont="1" applyFill="1" applyBorder="1" applyAlignment="1">
      <alignment horizontal="center" vertical="center" wrapText="1"/>
    </xf>
    <xf numFmtId="164" fontId="22" fillId="21" borderId="1" xfId="24" applyFont="1" applyFill="1" applyBorder="1" applyAlignment="1">
      <alignment horizontal="center" vertical="center" wrapText="1"/>
    </xf>
    <xf numFmtId="164" fontId="22" fillId="0" borderId="5" xfId="24" applyFont="1" applyFill="1" applyBorder="1" applyAlignment="1">
      <alignment horizontal="center" vertical="center" wrapText="1"/>
    </xf>
    <xf numFmtId="166" fontId="22" fillId="2" borderId="1" xfId="4" applyNumberFormat="1" applyFont="1" applyFill="1" applyBorder="1" applyAlignment="1" applyProtection="1">
      <alignment horizontal="center" vertical="center" wrapText="1"/>
    </xf>
    <xf numFmtId="164" fontId="12" fillId="0" borderId="4" xfId="26" applyFont="1" applyFill="1" applyBorder="1" applyAlignment="1">
      <alignment horizontal="center" vertical="center" wrapText="1"/>
    </xf>
    <xf numFmtId="164" fontId="2" fillId="3" borderId="1" xfId="24" applyFont="1" applyFill="1" applyBorder="1" applyAlignment="1">
      <alignment horizontal="center" vertical="center" wrapText="1"/>
    </xf>
    <xf numFmtId="164" fontId="2" fillId="0" borderId="1" xfId="24" applyFont="1" applyFill="1" applyBorder="1" applyAlignment="1">
      <alignment horizontal="center" vertical="center" wrapText="1"/>
    </xf>
    <xf numFmtId="164" fontId="47" fillId="0" borderId="5" xfId="24" applyFont="1" applyFill="1" applyBorder="1" applyAlignment="1">
      <alignment horizontal="center" vertical="center" wrapText="1"/>
    </xf>
    <xf numFmtId="164" fontId="12" fillId="0" borderId="45" xfId="24" applyFont="1" applyFill="1" applyBorder="1" applyAlignment="1">
      <alignment horizontal="center" vertical="center" wrapText="1"/>
    </xf>
    <xf numFmtId="164" fontId="12" fillId="3" borderId="1" xfId="24" applyFont="1" applyFill="1" applyBorder="1" applyAlignment="1">
      <alignment horizontal="center" vertical="center" wrapText="1"/>
    </xf>
    <xf numFmtId="0" fontId="12" fillId="2" borderId="0" xfId="23" applyFont="1" applyFill="1" applyAlignment="1">
      <alignment wrapText="1"/>
    </xf>
    <xf numFmtId="164" fontId="22" fillId="21" borderId="12" xfId="24" applyFont="1" applyFill="1" applyBorder="1" applyAlignment="1">
      <alignment horizontal="center" vertical="center" wrapText="1"/>
    </xf>
    <xf numFmtId="166" fontId="12" fillId="0" borderId="18" xfId="4" applyNumberFormat="1" applyFont="1" applyFill="1" applyBorder="1" applyAlignment="1" applyProtection="1">
      <alignment horizontal="center" vertical="center" wrapText="1"/>
    </xf>
    <xf numFmtId="164" fontId="49" fillId="21" borderId="11" xfId="24" applyFont="1" applyFill="1" applyBorder="1" applyAlignment="1">
      <alignment horizontal="center" vertical="center" wrapText="1"/>
    </xf>
    <xf numFmtId="0" fontId="2" fillId="3" borderId="22" xfId="23" applyFont="1" applyFill="1" applyBorder="1" applyAlignment="1">
      <alignment horizontal="center" vertical="center" wrapText="1"/>
    </xf>
    <xf numFmtId="0" fontId="12" fillId="2" borderId="0" xfId="23" applyFont="1" applyFill="1" applyAlignment="1">
      <alignment horizontal="center" vertical="center"/>
    </xf>
    <xf numFmtId="0" fontId="17" fillId="2" borderId="0" xfId="23" applyFont="1" applyFill="1" applyAlignment="1">
      <alignment horizontal="center" vertical="center"/>
    </xf>
    <xf numFmtId="0" fontId="6" fillId="2" borderId="0" xfId="23" applyFont="1" applyFill="1" applyAlignment="1">
      <alignment horizontal="center" vertical="center"/>
    </xf>
    <xf numFmtId="166" fontId="47" fillId="2" borderId="18" xfId="4" applyNumberFormat="1" applyFont="1" applyFill="1" applyBorder="1" applyAlignment="1" applyProtection="1">
      <alignment horizontal="center" vertical="center" wrapText="1"/>
    </xf>
    <xf numFmtId="0" fontId="2" fillId="2" borderId="0" xfId="6" applyFont="1" applyFill="1" applyAlignment="1">
      <alignment horizontal="center" vertical="center" wrapText="1"/>
    </xf>
    <xf numFmtId="0" fontId="12" fillId="2" borderId="0" xfId="6" applyFont="1" applyFill="1" applyAlignment="1">
      <alignment vertical="center" wrapText="1"/>
    </xf>
    <xf numFmtId="0" fontId="51" fillId="2" borderId="0" xfId="6" applyFont="1" applyFill="1" applyAlignment="1">
      <alignment vertical="center" wrapText="1"/>
    </xf>
    <xf numFmtId="166" fontId="12" fillId="2" borderId="5" xfId="7" applyNumberFormat="1" applyFont="1" applyFill="1" applyBorder="1" applyAlignment="1">
      <alignment vertical="center" wrapText="1"/>
    </xf>
    <xf numFmtId="166" fontId="12" fillId="2" borderId="5" xfId="7" applyNumberFormat="1" applyFont="1" applyFill="1" applyBorder="1" applyAlignment="1">
      <alignment horizontal="center" vertical="center" wrapText="1"/>
    </xf>
    <xf numFmtId="43" fontId="12" fillId="2" borderId="5" xfId="7" applyNumberFormat="1" applyFont="1" applyFill="1" applyBorder="1" applyAlignment="1">
      <alignment horizontal="center" vertical="center" wrapText="1"/>
    </xf>
    <xf numFmtId="166" fontId="12" fillId="2" borderId="18" xfId="7" applyNumberFormat="1" applyFont="1" applyFill="1" applyBorder="1" applyAlignment="1">
      <alignment horizontal="center" vertical="center" wrapText="1"/>
    </xf>
    <xf numFmtId="43" fontId="12" fillId="2" borderId="5" xfId="7" applyFont="1" applyFill="1" applyBorder="1" applyAlignment="1">
      <alignment horizontal="center" vertical="center" wrapText="1"/>
    </xf>
    <xf numFmtId="0" fontId="12" fillId="2" borderId="16" xfId="6" applyFont="1" applyFill="1" applyBorder="1" applyAlignment="1">
      <alignment horizontal="center" vertical="center" wrapText="1"/>
    </xf>
    <xf numFmtId="166" fontId="12" fillId="0" borderId="5" xfId="7" applyNumberFormat="1" applyFont="1" applyFill="1" applyBorder="1" applyAlignment="1">
      <alignment vertical="center" wrapText="1"/>
    </xf>
    <xf numFmtId="166" fontId="12" fillId="0" borderId="5" xfId="7" applyNumberFormat="1" applyFont="1" applyFill="1" applyBorder="1" applyAlignment="1">
      <alignment horizontal="center" vertical="center" wrapText="1"/>
    </xf>
    <xf numFmtId="43" fontId="12" fillId="0" borderId="5" xfId="7" applyNumberFormat="1" applyFont="1" applyFill="1" applyBorder="1" applyAlignment="1">
      <alignment horizontal="center" vertical="center" wrapText="1"/>
    </xf>
    <xf numFmtId="0" fontId="47" fillId="2" borderId="0" xfId="6" applyFont="1" applyFill="1" applyAlignment="1">
      <alignment vertical="center" wrapText="1"/>
    </xf>
    <xf numFmtId="0" fontId="47" fillId="0" borderId="0" xfId="6" applyFont="1" applyAlignment="1">
      <alignment vertical="center" wrapText="1"/>
    </xf>
    <xf numFmtId="0" fontId="47" fillId="0" borderId="0" xfId="2" applyFont="1" applyAlignment="1">
      <alignment vertical="center"/>
    </xf>
    <xf numFmtId="166" fontId="47" fillId="0" borderId="18" xfId="7" applyNumberFormat="1" applyFont="1" applyFill="1" applyBorder="1" applyAlignment="1">
      <alignment horizontal="center" vertical="center" wrapText="1"/>
    </xf>
    <xf numFmtId="0" fontId="47" fillId="0" borderId="16" xfId="6" applyFont="1" applyBorder="1" applyAlignment="1">
      <alignment horizontal="center" vertical="center" wrapText="1"/>
    </xf>
    <xf numFmtId="166" fontId="47" fillId="0" borderId="5" xfId="7" applyNumberFormat="1" applyFont="1" applyFill="1" applyBorder="1" applyAlignment="1">
      <alignment vertical="center" wrapText="1"/>
    </xf>
    <xf numFmtId="166" fontId="47" fillId="0" borderId="5" xfId="7" applyNumberFormat="1" applyFont="1" applyFill="1" applyBorder="1" applyAlignment="1">
      <alignment horizontal="center" vertical="center" wrapText="1"/>
    </xf>
    <xf numFmtId="43" fontId="47" fillId="0" borderId="5" xfId="7" applyNumberFormat="1" applyFont="1" applyFill="1" applyBorder="1" applyAlignment="1">
      <alignment horizontal="center" vertical="center" wrapText="1"/>
    </xf>
    <xf numFmtId="43" fontId="47" fillId="0" borderId="5" xfId="7" applyFont="1" applyFill="1" applyBorder="1" applyAlignment="1">
      <alignment horizontal="center" vertical="center" wrapText="1"/>
    </xf>
    <xf numFmtId="166" fontId="12" fillId="0" borderId="18" xfId="7" applyNumberFormat="1" applyFont="1" applyFill="1" applyBorder="1" applyAlignment="1">
      <alignment horizontal="center" vertical="center" wrapText="1"/>
    </xf>
    <xf numFmtId="0" fontId="12" fillId="0" borderId="16" xfId="6" applyFont="1" applyBorder="1" applyAlignment="1">
      <alignment horizontal="center" vertical="center" wrapText="1"/>
    </xf>
    <xf numFmtId="43" fontId="12" fillId="0" borderId="5" xfId="7" applyFont="1" applyFill="1" applyBorder="1" applyAlignment="1">
      <alignment horizontal="center" vertical="center" wrapText="1"/>
    </xf>
    <xf numFmtId="0" fontId="12" fillId="0" borderId="16" xfId="6" applyFont="1" applyFill="1" applyBorder="1" applyAlignment="1">
      <alignment horizontal="center" vertical="center" wrapText="1"/>
    </xf>
    <xf numFmtId="0" fontId="2" fillId="11" borderId="34" xfId="6" applyFont="1" applyFill="1" applyBorder="1" applyAlignment="1">
      <alignment horizontal="center" vertical="center" wrapText="1"/>
    </xf>
    <xf numFmtId="166" fontId="2" fillId="11" borderId="35" xfId="7" applyNumberFormat="1" applyFont="1" applyFill="1" applyBorder="1" applyAlignment="1">
      <alignment vertical="center" wrapText="1"/>
    </xf>
    <xf numFmtId="166" fontId="2" fillId="11" borderId="35" xfId="7" applyNumberFormat="1" applyFont="1" applyFill="1" applyBorder="1" applyAlignment="1">
      <alignment horizontal="center" vertical="center" wrapText="1"/>
    </xf>
    <xf numFmtId="43" fontId="2" fillId="11" borderId="35" xfId="7" applyNumberFormat="1" applyFont="1" applyFill="1" applyBorder="1" applyAlignment="1">
      <alignment horizontal="center" vertical="center" wrapText="1"/>
    </xf>
    <xf numFmtId="43" fontId="2" fillId="11" borderId="35" xfId="7" applyFont="1" applyFill="1" applyBorder="1" applyAlignment="1">
      <alignment horizontal="center" vertical="center" wrapText="1"/>
    </xf>
    <xf numFmtId="166" fontId="2" fillId="11" borderId="36" xfId="7" applyNumberFormat="1" applyFont="1" applyFill="1" applyBorder="1" applyAlignment="1">
      <alignment horizontal="center" vertical="center" wrapText="1"/>
    </xf>
    <xf numFmtId="49" fontId="56" fillId="2" borderId="18" xfId="19" applyNumberFormat="1" applyFont="1" applyFill="1" applyBorder="1" applyAlignment="1">
      <alignment horizontal="left" vertical="center" wrapText="1"/>
    </xf>
    <xf numFmtId="165" fontId="22" fillId="0" borderId="0" xfId="0" applyNumberFormat="1" applyFont="1"/>
    <xf numFmtId="0" fontId="12" fillId="4" borderId="7" xfId="29" applyFont="1" applyFill="1" applyBorder="1" applyAlignment="1">
      <alignment vertical="center"/>
    </xf>
    <xf numFmtId="0" fontId="12" fillId="4" borderId="15" xfId="29" applyFont="1" applyFill="1" applyBorder="1" applyAlignment="1">
      <alignment vertical="center"/>
    </xf>
    <xf numFmtId="0" fontId="12" fillId="0" borderId="18" xfId="29" applyFont="1" applyBorder="1" applyAlignment="1">
      <alignment vertical="center"/>
    </xf>
    <xf numFmtId="0" fontId="12" fillId="0" borderId="5" xfId="5" applyFont="1" applyBorder="1" applyAlignment="1">
      <alignment horizontal="center" vertical="center" wrapText="1"/>
    </xf>
    <xf numFmtId="0" fontId="12" fillId="4" borderId="18" xfId="29" applyFont="1" applyFill="1" applyBorder="1" applyAlignment="1">
      <alignment vertical="center"/>
    </xf>
    <xf numFmtId="0" fontId="12" fillId="0" borderId="18" xfId="29" applyFont="1" applyBorder="1" applyAlignment="1">
      <alignment vertical="center" wrapText="1"/>
    </xf>
    <xf numFmtId="0" fontId="12" fillId="2" borderId="5" xfId="29" applyFont="1" applyFill="1" applyBorder="1" applyAlignment="1">
      <alignment horizontal="left" vertical="center" wrapText="1"/>
    </xf>
    <xf numFmtId="0" fontId="12" fillId="2" borderId="5" xfId="29" applyFont="1" applyFill="1" applyBorder="1" applyAlignment="1">
      <alignment horizontal="center" vertical="center" wrapText="1"/>
    </xf>
    <xf numFmtId="0" fontId="12" fillId="0" borderId="5" xfId="29" applyFont="1" applyBorder="1" applyAlignment="1">
      <alignment horizontal="left" vertical="center" wrapText="1"/>
    </xf>
    <xf numFmtId="0" fontId="12" fillId="2" borderId="4" xfId="29" applyFont="1" applyFill="1" applyBorder="1" applyAlignment="1">
      <alignment horizontal="left" vertical="center" wrapText="1"/>
    </xf>
    <xf numFmtId="0" fontId="12" fillId="2" borderId="4" xfId="29" applyFont="1" applyFill="1" applyBorder="1" applyAlignment="1">
      <alignment horizontal="center" vertical="center" wrapText="1"/>
    </xf>
    <xf numFmtId="0" fontId="12" fillId="0" borderId="21" xfId="29" applyFont="1" applyBorder="1" applyAlignment="1">
      <alignment vertical="center"/>
    </xf>
    <xf numFmtId="0" fontId="12" fillId="0" borderId="19" xfId="5" applyFont="1" applyBorder="1" applyAlignment="1">
      <alignment horizontal="center" vertical="center"/>
    </xf>
    <xf numFmtId="0" fontId="12" fillId="9" borderId="4" xfId="29" applyFont="1" applyFill="1" applyBorder="1" applyAlignment="1">
      <alignment horizontal="left" vertical="center" wrapText="1"/>
    </xf>
    <xf numFmtId="166" fontId="18" fillId="3" borderId="1" xfId="4" applyNumberFormat="1" applyFont="1" applyFill="1" applyBorder="1" applyAlignment="1" applyProtection="1">
      <alignment horizontal="center" vertical="center"/>
    </xf>
    <xf numFmtId="0" fontId="57" fillId="0" borderId="16" xfId="5" applyFont="1" applyBorder="1" applyAlignment="1">
      <alignment horizontal="center" vertical="center"/>
    </xf>
    <xf numFmtId="0" fontId="57" fillId="2" borderId="5" xfId="1" applyFont="1" applyFill="1" applyBorder="1" applyAlignment="1">
      <alignment horizontal="left" vertical="center" wrapText="1"/>
    </xf>
    <xf numFmtId="0" fontId="57" fillId="2" borderId="5" xfId="1" applyFont="1" applyFill="1" applyBorder="1" applyAlignment="1">
      <alignment horizontal="center" vertical="center"/>
    </xf>
    <xf numFmtId="43" fontId="57" fillId="2" borderId="5" xfId="3" applyFont="1" applyFill="1" applyBorder="1" applyAlignment="1" applyProtection="1">
      <alignment horizontal="right" vertical="center"/>
    </xf>
    <xf numFmtId="166" fontId="57" fillId="0" borderId="5" xfId="4" applyNumberFormat="1" applyFont="1" applyBorder="1" applyAlignment="1">
      <alignment vertical="center"/>
    </xf>
    <xf numFmtId="0" fontId="57" fillId="0" borderId="18" xfId="29" applyFont="1" applyBorder="1" applyAlignment="1">
      <alignment vertical="center"/>
    </xf>
    <xf numFmtId="0" fontId="58" fillId="0" borderId="0" xfId="0" applyFont="1"/>
    <xf numFmtId="0" fontId="47" fillId="0" borderId="18" xfId="29" applyFont="1" applyBorder="1" applyAlignment="1">
      <alignment vertical="center"/>
    </xf>
    <xf numFmtId="0" fontId="12" fillId="0" borderId="0" xfId="2" applyFont="1" applyAlignment="1">
      <alignment vertical="center"/>
    </xf>
    <xf numFmtId="0" fontId="2" fillId="0" borderId="0" xfId="5" applyFont="1" applyAlignment="1">
      <alignment vertical="center"/>
    </xf>
    <xf numFmtId="0" fontId="2" fillId="0" borderId="0" xfId="5" applyFont="1" applyFill="1" applyAlignment="1">
      <alignment vertical="center"/>
    </xf>
    <xf numFmtId="0" fontId="12" fillId="0" borderId="0" xfId="5" applyFont="1" applyFill="1" applyAlignment="1">
      <alignment vertical="center" wrapText="1"/>
    </xf>
    <xf numFmtId="0" fontId="12" fillId="0" borderId="0" xfId="5" applyFont="1" applyAlignment="1">
      <alignment vertical="center" wrapText="1"/>
    </xf>
    <xf numFmtId="0" fontId="21" fillId="0" borderId="16" xfId="5" applyFont="1" applyFill="1" applyBorder="1" applyAlignment="1">
      <alignment horizontal="center" vertical="center" wrapText="1"/>
    </xf>
    <xf numFmtId="0" fontId="21" fillId="0" borderId="5" xfId="5" applyFont="1" applyFill="1" applyBorder="1" applyAlignment="1">
      <alignment horizontal="justify" vertical="center" wrapText="1"/>
    </xf>
    <xf numFmtId="0" fontId="21" fillId="0" borderId="5" xfId="5" applyFont="1" applyFill="1" applyBorder="1" applyAlignment="1">
      <alignment horizontal="center" vertical="center" wrapText="1"/>
    </xf>
    <xf numFmtId="40" fontId="21" fillId="0" borderId="5" xfId="4" applyNumberFormat="1" applyFont="1" applyFill="1" applyBorder="1" applyAlignment="1">
      <alignment horizontal="right" vertical="center" wrapText="1"/>
    </xf>
    <xf numFmtId="166" fontId="21" fillId="0" borderId="5" xfId="4" applyNumberFormat="1" applyFont="1" applyFill="1" applyBorder="1" applyAlignment="1">
      <alignment horizontal="right" vertical="center" wrapText="1"/>
    </xf>
    <xf numFmtId="166" fontId="21" fillId="0" borderId="17" xfId="4" applyNumberFormat="1" applyFont="1" applyFill="1" applyBorder="1" applyAlignment="1">
      <alignment horizontal="right" vertical="center" wrapText="1"/>
    </xf>
    <xf numFmtId="41" fontId="21" fillId="0" borderId="18" xfId="4" applyNumberFormat="1" applyFont="1" applyFill="1" applyBorder="1" applyAlignment="1">
      <alignment horizontal="center" vertical="center" wrapText="1"/>
    </xf>
    <xf numFmtId="0" fontId="21" fillId="0" borderId="0" xfId="5" applyFont="1" applyFill="1" applyAlignment="1">
      <alignment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0" fontId="6" fillId="0" borderId="0" xfId="29" applyFont="1" applyAlignment="1">
      <alignment vertical="center"/>
    </xf>
    <xf numFmtId="0" fontId="12" fillId="4" borderId="2" xfId="29" applyFont="1" applyFill="1" applyBorder="1" applyAlignment="1">
      <alignment vertical="center"/>
    </xf>
    <xf numFmtId="0" fontId="12" fillId="4" borderId="37" xfId="29" applyFont="1" applyFill="1" applyBorder="1" applyAlignment="1">
      <alignment vertical="center"/>
    </xf>
    <xf numFmtId="0" fontId="42" fillId="0" borderId="16" xfId="5" applyFont="1" applyBorder="1" applyAlignment="1">
      <alignment horizontal="center" vertical="center"/>
    </xf>
    <xf numFmtId="0" fontId="42" fillId="0" borderId="5" xfId="5" applyFont="1" applyBorder="1" applyAlignment="1">
      <alignment horizontal="center" vertical="center"/>
    </xf>
    <xf numFmtId="0" fontId="42" fillId="0" borderId="18" xfId="29" applyFont="1" applyBorder="1" applyAlignment="1">
      <alignment vertical="center"/>
    </xf>
    <xf numFmtId="0" fontId="41" fillId="0" borderId="0" xfId="29" applyFont="1" applyAlignment="1">
      <alignment vertical="center"/>
    </xf>
    <xf numFmtId="0" fontId="12" fillId="0" borderId="21" xfId="29" applyFont="1" applyBorder="1" applyAlignment="1">
      <alignment horizontal="center" vertical="center" wrapText="1"/>
    </xf>
    <xf numFmtId="0" fontId="12" fillId="0" borderId="30" xfId="29" applyFont="1" applyBorder="1" applyAlignment="1">
      <alignment vertical="center"/>
    </xf>
    <xf numFmtId="170" fontId="9" fillId="2" borderId="0" xfId="22" applyNumberFormat="1" applyFont="1" applyFill="1" applyAlignment="1">
      <alignment horizontal="center" vertical="center"/>
    </xf>
    <xf numFmtId="170" fontId="9" fillId="2" borderId="0" xfId="22" applyNumberFormat="1" applyFont="1" applyFill="1" applyAlignment="1">
      <alignment horizontal="center" vertical="center" wrapText="1"/>
    </xf>
    <xf numFmtId="170" fontId="17" fillId="2" borderId="0" xfId="22" applyNumberFormat="1" applyFont="1" applyFill="1" applyAlignment="1">
      <alignment horizontal="center" vertical="center" wrapText="1"/>
    </xf>
    <xf numFmtId="170" fontId="17" fillId="0" borderId="0" xfId="22" applyNumberFormat="1" applyFont="1" applyAlignment="1">
      <alignment horizontal="center" vertical="center" wrapText="1"/>
    </xf>
    <xf numFmtId="170" fontId="17" fillId="2" borderId="0" xfId="22" applyNumberFormat="1" applyFont="1" applyFill="1" applyAlignment="1">
      <alignment horizontal="center" vertical="center"/>
    </xf>
    <xf numFmtId="170" fontId="36" fillId="0" borderId="0" xfId="22" applyNumberFormat="1" applyFont="1" applyAlignment="1">
      <alignment horizontal="center" vertical="center"/>
    </xf>
    <xf numFmtId="43" fontId="22" fillId="0" borderId="0" xfId="0" applyNumberFormat="1" applyFont="1"/>
    <xf numFmtId="0" fontId="12" fillId="0" borderId="18" xfId="2" applyFont="1" applyBorder="1" applyAlignment="1">
      <alignment vertical="center" wrapText="1"/>
    </xf>
    <xf numFmtId="3" fontId="2" fillId="6" borderId="10" xfId="5" applyNumberFormat="1" applyFont="1" applyFill="1" applyBorder="1" applyAlignment="1">
      <alignment horizontal="center" vertical="center"/>
    </xf>
    <xf numFmtId="3" fontId="2" fillId="6" borderId="12" xfId="5" applyNumberFormat="1" applyFont="1" applyFill="1" applyBorder="1" applyAlignment="1">
      <alignment horizontal="center" vertical="center"/>
    </xf>
    <xf numFmtId="2" fontId="9" fillId="0" borderId="0" xfId="5" applyNumberFormat="1" applyFont="1" applyAlignment="1">
      <alignment horizontal="center" vertical="center" wrapText="1"/>
    </xf>
    <xf numFmtId="0" fontId="4" fillId="5" borderId="0" xfId="5" applyFont="1" applyFill="1" applyAlignment="1">
      <alignment horizontal="center" wrapText="1"/>
    </xf>
    <xf numFmtId="0" fontId="2" fillId="6" borderId="8" xfId="5" applyFont="1" applyFill="1" applyBorder="1" applyAlignment="1">
      <alignment horizontal="center" vertical="center"/>
    </xf>
    <xf numFmtId="0" fontId="2" fillId="6" borderId="11" xfId="5" applyFont="1" applyFill="1" applyBorder="1" applyAlignment="1">
      <alignment horizontal="center" vertical="center"/>
    </xf>
    <xf numFmtId="0" fontId="2" fillId="6" borderId="9" xfId="5" applyFont="1" applyFill="1" applyBorder="1" applyAlignment="1">
      <alignment horizontal="center" vertical="center"/>
    </xf>
    <xf numFmtId="0" fontId="2" fillId="6" borderId="1" xfId="5" applyFont="1" applyFill="1" applyBorder="1" applyAlignment="1">
      <alignment horizontal="center" vertical="center"/>
    </xf>
    <xf numFmtId="0" fontId="2" fillId="6" borderId="9" xfId="5" applyFont="1" applyFill="1" applyBorder="1" applyAlignment="1">
      <alignment horizontal="center" vertical="center" wrapText="1"/>
    </xf>
    <xf numFmtId="0" fontId="2" fillId="6" borderId="1" xfId="5" applyFont="1" applyFill="1" applyBorder="1" applyAlignment="1">
      <alignment horizontal="center" vertical="center" wrapText="1"/>
    </xf>
    <xf numFmtId="4" fontId="2" fillId="6" borderId="9" xfId="5" applyNumberFormat="1" applyFont="1" applyFill="1" applyBorder="1" applyAlignment="1">
      <alignment horizontal="center" vertical="center" wrapText="1"/>
    </xf>
    <xf numFmtId="4" fontId="2" fillId="6" borderId="1" xfId="5" applyNumberFormat="1" applyFont="1" applyFill="1" applyBorder="1" applyAlignment="1">
      <alignment horizontal="center" vertical="center" wrapText="1"/>
    </xf>
    <xf numFmtId="0" fontId="2" fillId="6" borderId="25" xfId="5" applyFont="1" applyFill="1" applyBorder="1" applyAlignment="1">
      <alignment horizontal="center" vertical="center" wrapText="1"/>
    </xf>
    <xf numFmtId="0" fontId="2" fillId="6" borderId="3" xfId="5" applyFont="1" applyFill="1" applyBorder="1" applyAlignment="1">
      <alignment horizontal="center" vertical="center" wrapText="1"/>
    </xf>
    <xf numFmtId="40" fontId="2" fillId="6" borderId="25" xfId="5" applyNumberFormat="1" applyFont="1" applyFill="1" applyBorder="1" applyAlignment="1">
      <alignment horizontal="center" vertical="center" wrapText="1"/>
    </xf>
    <xf numFmtId="40" fontId="2" fillId="6" borderId="3" xfId="5" applyNumberFormat="1" applyFont="1" applyFill="1" applyBorder="1" applyAlignment="1">
      <alignment horizontal="center" vertical="center" wrapText="1"/>
    </xf>
    <xf numFmtId="40" fontId="2" fillId="6" borderId="26" xfId="5" applyNumberFormat="1" applyFont="1" applyFill="1" applyBorder="1" applyAlignment="1">
      <alignment horizontal="center" vertical="center" wrapText="1"/>
    </xf>
    <xf numFmtId="40" fontId="2" fillId="6" borderId="27" xfId="5" applyNumberFormat="1" applyFont="1" applyFill="1" applyBorder="1" applyAlignment="1">
      <alignment horizontal="center" vertical="center" wrapText="1"/>
    </xf>
    <xf numFmtId="166" fontId="12" fillId="0" borderId="21" xfId="4" applyNumberFormat="1" applyFont="1" applyBorder="1" applyAlignment="1">
      <alignment horizontal="center" vertical="center"/>
    </xf>
    <xf numFmtId="166" fontId="12" fillId="0" borderId="41" xfId="4" applyNumberFormat="1" applyFont="1" applyBorder="1" applyAlignment="1">
      <alignment horizontal="center" vertical="center"/>
    </xf>
    <xf numFmtId="166" fontId="12" fillId="0" borderId="37" xfId="4" applyNumberFormat="1" applyFont="1" applyBorder="1" applyAlignment="1">
      <alignment horizontal="center" vertical="center"/>
    </xf>
    <xf numFmtId="43" fontId="8" fillId="2" borderId="4" xfId="4" applyFont="1" applyFill="1" applyBorder="1" applyAlignment="1" applyProtection="1">
      <alignment horizontal="center" vertical="center"/>
    </xf>
    <xf numFmtId="43" fontId="8" fillId="2" borderId="45" xfId="4" applyFont="1" applyFill="1" applyBorder="1" applyAlignment="1" applyProtection="1">
      <alignment horizontal="center" vertical="center"/>
    </xf>
    <xf numFmtId="43" fontId="8" fillId="2" borderId="2" xfId="4" applyFont="1" applyFill="1" applyBorder="1" applyAlignment="1" applyProtection="1">
      <alignment horizontal="center" vertical="center"/>
    </xf>
    <xf numFmtId="166" fontId="12" fillId="0" borderId="4" xfId="4" applyNumberFormat="1" applyFont="1" applyBorder="1" applyAlignment="1">
      <alignment horizontal="center" vertical="center"/>
    </xf>
    <xf numFmtId="166" fontId="12" fillId="0" borderId="45" xfId="4" applyNumberFormat="1" applyFont="1" applyBorder="1" applyAlignment="1">
      <alignment horizontal="center" vertical="center"/>
    </xf>
    <xf numFmtId="166" fontId="12" fillId="0" borderId="2" xfId="4" applyNumberFormat="1" applyFont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8" fillId="3" borderId="25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43" fontId="19" fillId="3" borderId="9" xfId="3" applyFont="1" applyFill="1" applyBorder="1" applyAlignment="1" applyProtection="1">
      <alignment horizontal="center" vertical="center" wrapText="1"/>
    </xf>
    <xf numFmtId="43" fontId="18" fillId="3" borderId="1" xfId="3" applyFont="1" applyFill="1" applyBorder="1" applyAlignment="1" applyProtection="1">
      <alignment horizontal="center" vertical="center" wrapText="1"/>
    </xf>
    <xf numFmtId="0" fontId="18" fillId="3" borderId="9" xfId="4" applyNumberFormat="1" applyFont="1" applyFill="1" applyBorder="1" applyAlignment="1" applyProtection="1">
      <alignment horizontal="center" vertical="center" wrapText="1"/>
    </xf>
    <xf numFmtId="166" fontId="18" fillId="3" borderId="9" xfId="4" applyNumberFormat="1" applyFont="1" applyFill="1" applyBorder="1" applyAlignment="1" applyProtection="1">
      <alignment horizontal="center" vertical="center" wrapText="1"/>
    </xf>
    <xf numFmtId="166" fontId="18" fillId="3" borderId="1" xfId="4" applyNumberFormat="1" applyFont="1" applyFill="1" applyBorder="1" applyAlignment="1" applyProtection="1">
      <alignment horizontal="center" vertical="center" wrapText="1"/>
    </xf>
    <xf numFmtId="43" fontId="2" fillId="3" borderId="9" xfId="3" applyFont="1" applyFill="1" applyBorder="1" applyAlignment="1" applyProtection="1">
      <alignment horizontal="center" vertical="center" wrapText="1"/>
    </xf>
    <xf numFmtId="43" fontId="2" fillId="3" borderId="1" xfId="3" applyFont="1" applyFill="1" applyBorder="1" applyAlignment="1" applyProtection="1">
      <alignment horizontal="center" vertical="center" wrapText="1"/>
    </xf>
    <xf numFmtId="0" fontId="18" fillId="3" borderId="48" xfId="1" applyFont="1" applyFill="1" applyBorder="1" applyAlignment="1">
      <alignment horizontal="center" vertical="center" wrapText="1"/>
    </xf>
    <xf numFmtId="0" fontId="18" fillId="3" borderId="49" xfId="1" applyFont="1" applyFill="1" applyBorder="1" applyAlignment="1">
      <alignment horizontal="center" vertical="center" wrapText="1"/>
    </xf>
    <xf numFmtId="0" fontId="18" fillId="3" borderId="50" xfId="1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2" fillId="2" borderId="45" xfId="2" applyFont="1" applyFill="1" applyBorder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43" fontId="12" fillId="2" borderId="4" xfId="4" applyFont="1" applyFill="1" applyBorder="1" applyAlignment="1" applyProtection="1">
      <alignment horizontal="center" vertical="center"/>
    </xf>
    <xf numFmtId="43" fontId="12" fillId="2" borderId="45" xfId="4" applyFont="1" applyFill="1" applyBorder="1" applyAlignment="1" applyProtection="1">
      <alignment horizontal="center" vertical="center"/>
    </xf>
    <xf numFmtId="43" fontId="12" fillId="2" borderId="2" xfId="4" applyFont="1" applyFill="1" applyBorder="1" applyAlignment="1" applyProtection="1">
      <alignment horizontal="center" vertical="center"/>
    </xf>
    <xf numFmtId="43" fontId="19" fillId="3" borderId="25" xfId="3" applyFont="1" applyFill="1" applyBorder="1" applyAlignment="1" applyProtection="1">
      <alignment horizontal="center" vertical="center" wrapText="1"/>
    </xf>
    <xf numFmtId="43" fontId="19" fillId="3" borderId="3" xfId="3" applyFont="1" applyFill="1" applyBorder="1" applyAlignment="1" applyProtection="1">
      <alignment horizontal="center" vertical="center" wrapText="1"/>
    </xf>
    <xf numFmtId="165" fontId="18" fillId="3" borderId="48" xfId="22" applyNumberFormat="1" applyFont="1" applyFill="1" applyBorder="1" applyAlignment="1">
      <alignment horizontal="center" vertical="center" wrapText="1"/>
    </xf>
    <xf numFmtId="165" fontId="18" fillId="3" borderId="49" xfId="22" applyNumberFormat="1" applyFont="1" applyFill="1" applyBorder="1" applyAlignment="1">
      <alignment horizontal="center" vertical="center" wrapText="1"/>
    </xf>
    <xf numFmtId="165" fontId="18" fillId="3" borderId="50" xfId="22" applyNumberFormat="1" applyFont="1" applyFill="1" applyBorder="1" applyAlignment="1">
      <alignment horizontal="center" vertical="center" wrapText="1"/>
    </xf>
    <xf numFmtId="165" fontId="18" fillId="3" borderId="48" xfId="22" applyFont="1" applyFill="1" applyBorder="1" applyAlignment="1">
      <alignment horizontal="center" vertical="center" wrapText="1"/>
    </xf>
    <xf numFmtId="165" fontId="18" fillId="3" borderId="49" xfId="22" applyFont="1" applyFill="1" applyBorder="1" applyAlignment="1">
      <alignment horizontal="center" vertical="center" wrapText="1"/>
    </xf>
    <xf numFmtId="165" fontId="18" fillId="3" borderId="50" xfId="22" applyFont="1" applyFill="1" applyBorder="1" applyAlignment="1">
      <alignment horizontal="center" vertical="center" wrapText="1"/>
    </xf>
    <xf numFmtId="0" fontId="4" fillId="2" borderId="0" xfId="23" applyFont="1" applyFill="1" applyAlignment="1">
      <alignment horizontal="center" vertical="center"/>
    </xf>
    <xf numFmtId="0" fontId="9" fillId="2" borderId="0" xfId="23" applyFont="1" applyFill="1" applyAlignment="1">
      <alignment horizontal="center" vertical="center"/>
    </xf>
    <xf numFmtId="0" fontId="18" fillId="17" borderId="9" xfId="4" applyNumberFormat="1" applyFont="1" applyFill="1" applyBorder="1" applyAlignment="1" applyProtection="1">
      <alignment horizontal="center" vertical="center" wrapText="1"/>
    </xf>
    <xf numFmtId="0" fontId="18" fillId="17" borderId="9" xfId="1" applyFont="1" applyFill="1" applyBorder="1" applyAlignment="1">
      <alignment horizontal="center" vertical="center" wrapText="1"/>
    </xf>
    <xf numFmtId="166" fontId="18" fillId="17" borderId="9" xfId="4" applyNumberFormat="1" applyFont="1" applyFill="1" applyBorder="1" applyAlignment="1" applyProtection="1">
      <alignment horizontal="center" vertical="center" wrapText="1"/>
    </xf>
    <xf numFmtId="166" fontId="18" fillId="17" borderId="1" xfId="4" applyNumberFormat="1" applyFont="1" applyFill="1" applyBorder="1" applyAlignment="1" applyProtection="1">
      <alignment horizontal="center" vertical="center" wrapText="1"/>
    </xf>
    <xf numFmtId="0" fontId="2" fillId="17" borderId="10" xfId="1" applyFont="1" applyFill="1" applyBorder="1" applyAlignment="1">
      <alignment horizontal="center" vertical="center" wrapText="1"/>
    </xf>
    <xf numFmtId="0" fontId="2" fillId="17" borderId="12" xfId="1" applyFont="1" applyFill="1" applyBorder="1" applyAlignment="1">
      <alignment horizontal="center" vertical="center" wrapText="1"/>
    </xf>
    <xf numFmtId="0" fontId="18" fillId="17" borderId="8" xfId="1" applyFont="1" applyFill="1" applyBorder="1" applyAlignment="1">
      <alignment horizontal="center" vertical="center" wrapText="1"/>
    </xf>
    <xf numFmtId="0" fontId="18" fillId="17" borderId="11" xfId="1" applyFont="1" applyFill="1" applyBorder="1" applyAlignment="1">
      <alignment horizontal="center" vertical="center" wrapText="1"/>
    </xf>
    <xf numFmtId="0" fontId="18" fillId="17" borderId="1" xfId="1" applyFont="1" applyFill="1" applyBorder="1" applyAlignment="1">
      <alignment horizontal="center" vertical="center" wrapText="1"/>
    </xf>
    <xf numFmtId="0" fontId="54" fillId="17" borderId="9" xfId="1" applyFont="1" applyFill="1" applyBorder="1" applyAlignment="1">
      <alignment horizontal="center" vertical="center" wrapText="1"/>
    </xf>
    <xf numFmtId="0" fontId="54" fillId="17" borderId="1" xfId="1" applyFont="1" applyFill="1" applyBorder="1" applyAlignment="1">
      <alignment horizontal="center" vertical="center" wrapText="1"/>
    </xf>
    <xf numFmtId="43" fontId="19" fillId="17" borderId="9" xfId="3" applyFont="1" applyFill="1" applyBorder="1" applyAlignment="1" applyProtection="1">
      <alignment horizontal="center" vertical="center" wrapText="1"/>
    </xf>
    <xf numFmtId="43" fontId="18" fillId="17" borderId="1" xfId="3" applyFont="1" applyFill="1" applyBorder="1" applyAlignment="1" applyProtection="1">
      <alignment horizontal="center" vertical="center" wrapText="1"/>
    </xf>
    <xf numFmtId="0" fontId="4" fillId="2" borderId="0" xfId="12" applyFont="1" applyFill="1" applyAlignment="1">
      <alignment horizontal="center" vertical="center" readingOrder="1"/>
    </xf>
    <xf numFmtId="0" fontId="9" fillId="2" borderId="0" xfId="12" applyFont="1" applyFill="1" applyAlignment="1">
      <alignment horizontal="center" vertical="center" readingOrder="1"/>
    </xf>
    <xf numFmtId="1" fontId="9" fillId="2" borderId="0" xfId="1" applyNumberFormat="1" applyFont="1" applyFill="1" applyAlignment="1">
      <alignment horizontal="centerContinuous" vertical="center"/>
    </xf>
  </cellXfs>
  <cellStyles count="30">
    <cellStyle name="20% - Accent2 2" xfId="28"/>
    <cellStyle name="Comma" xfId="22" builtinId="3"/>
    <cellStyle name="Comma [0] 2" xfId="14"/>
    <cellStyle name="Comma [0] 2 2" xfId="24"/>
    <cellStyle name="Comma [0] 41" xfId="15"/>
    <cellStyle name="Comma [0] 41 2" xfId="26"/>
    <cellStyle name="Comma 10" xfId="4"/>
    <cellStyle name="Comma 11 2" xfId="20"/>
    <cellStyle name="Comma 2" xfId="7"/>
    <cellStyle name="Comma 7" xfId="3"/>
    <cellStyle name="Normal" xfId="0" builtinId="0"/>
    <cellStyle name="Normal - Style1 2" xfId="12"/>
    <cellStyle name="Normal 10" xfId="19"/>
    <cellStyle name="Normal 2" xfId="2"/>
    <cellStyle name="Normal 2 10 2" xfId="29"/>
    <cellStyle name="Normal 2 2" xfId="5"/>
    <cellStyle name="Normal 2 2 2 2" xfId="17"/>
    <cellStyle name="Normal 2 3" xfId="6"/>
    <cellStyle name="Normal 2 8" xfId="8"/>
    <cellStyle name="Normal 3 3" xfId="1"/>
    <cellStyle name="Normal 3 4" xfId="13"/>
    <cellStyle name="Normal 3 4 2" xfId="18"/>
    <cellStyle name="Normal 3 4 3" xfId="23"/>
    <cellStyle name="Normal 35 4" xfId="27"/>
    <cellStyle name="Normal_01a. XUONG" xfId="9"/>
    <cellStyle name="Normal_01a. XUONG 2" xfId="11"/>
    <cellStyle name="Percent 2" xfId="10"/>
    <cellStyle name="Percent 3" xfId="16"/>
    <cellStyle name="Style 1" xfId="25"/>
    <cellStyle name="常规 4 2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50.xml"/><Relationship Id="rId84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7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5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80" Type="http://schemas.openxmlformats.org/officeDocument/2006/relationships/externalLink" Target="externalLinks/externalLink62.xml"/><Relationship Id="rId85" Type="http://schemas.openxmlformats.org/officeDocument/2006/relationships/externalLink" Target="externalLinks/externalLink67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49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65.xml"/><Relationship Id="rId88" Type="http://schemas.openxmlformats.org/officeDocument/2006/relationships/externalLink" Target="externalLinks/externalLink70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6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3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6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87" Type="http://schemas.openxmlformats.org/officeDocument/2006/relationships/externalLink" Target="externalLinks/externalLink69.xml"/><Relationship Id="rId61" Type="http://schemas.openxmlformats.org/officeDocument/2006/relationships/externalLink" Target="externalLinks/externalLink43.xml"/><Relationship Id="rId82" Type="http://schemas.openxmlformats.org/officeDocument/2006/relationships/externalLink" Target="externalLinks/externalLink64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38.xml"/><Relationship Id="rId77" Type="http://schemas.openxmlformats.org/officeDocument/2006/relationships/externalLink" Target="externalLinks/externalLink5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544929</xdr:colOff>
      <xdr:row>4</xdr:row>
      <xdr:rowOff>0</xdr:rowOff>
    </xdr:to>
    <xdr:pic>
      <xdr:nvPicPr>
        <xdr:cNvPr id="2" name="Picture 2" descr="Y:\logo cty CHI THANH (29-10-2012)\logo chi thanh.jpg">
          <a:extLst>
            <a:ext uri="{FF2B5EF4-FFF2-40B4-BE49-F238E27FC236}">
              <a16:creationId xmlns:a16="http://schemas.microsoft.com/office/drawing/2014/main" id="{B8667BE3-C92D-42FF-9157-3DD51C0C0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725" y="857250"/>
          <a:ext cx="796490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15</xdr:col>
      <xdr:colOff>0</xdr:colOff>
      <xdr:row>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8575" y="0"/>
          <a:ext cx="943048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o-158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P\&#20491;&#20154;F&#20849;&#26377;\&#20869;&#30000;&#21338;&#24693;\&#28165;&#27700;\&#35336;&#31639;&#26360;&#24335;\&#35373;&#35336;&#26989;&#21209;\10543&#24859;&#30693;&#35069;&#37628;&#24658;&#28201;&#23460;\&#36000;&#33655;&#38598;&#35336;&#65288;&#24859;&#30693;&#35069;&#37628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kret\c\Documents%20and%20Settings\&#37428;&#26408;&#12288;&#36948;&#21705;\Local%20Settings\Temporary%20Internet%20Files\Content.IE5\XV65FD25\BOURJOIS\BOURJBQ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5.5.14.83\00%20&#54644;&#50808;&#44148;&#52629;&#44204;&#51201;\Documents%20and%20Settings\&#49340;&#49457;\My%20Documents\works\project\&#49905;&#44032;&#54260;\farrer\&#52280;&#44256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ifico-newoffice,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Vinaconexec\Datas%20Sewif\FAHLEVI\PROJECT\Kaneta\Tifico-newoffice,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728;&#45812;\&#54801;&#47141;&#50629;&#52404;&#49688;&#481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49328;&#50629;&#44284;&#54617;&#44288;\&#44148;&#5262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quotation\yurtec%20Project\TAKAGI\SUMITOMO%2020-6\08.06.19\nISSEI%20eLECTRIC%20hANOI%20quotation%20form%20Constrexim\SCHED\schedule%20for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nISSEI%20eLECTRIC%20hANOI%20quotation%20form%20Constrexim/SCHED/schedule%20for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tcom\work\MY\RETAIN\&#50745;&#48317;&#51312;&#44552;&#49688;&#5122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33;&#54788;&#51109;\&#54788;&#51109;\&#44277;&#51452;&#45824;&#54617;&#44368;\&#49328;&#50629;&#44284;&#54617;&#44288;\&#44148;&#5262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actor\Toda\2015\6.%20Dynapac\Phase%202\M\nISSEI%20eLECTRIC%20hANOI%20quotation%20form%20Constrexim\SCHED\schedule%20for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P\&#20491;&#20154;F&#20849;&#26377;\&#20869;&#30000;&#21338;&#24693;\&#28165;&#27700;\&#35336;&#31639;&#26360;&#24335;\&#35373;&#35336;&#26989;&#21209;\10543&#24859;&#30693;&#35069;&#37628;&#24658;&#28201;&#23460;\&#36000;&#33655;&#38598;&#35336;&#65288;&#24859;&#30693;&#35069;&#37628;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5.5.14.83\00%20&#54644;&#50808;&#44148;&#52629;&#44204;&#51201;\mySingle\Temp\&#51032;&#47308;&#50896;&#51452;&#52264;&#51109;&#44208;&#51116;(0418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608;&#54217;&#54840;\C\'&#52572;&#50980;&#50689;\&#51060;&#49244;&#50980;&#50689;\&#50696;&#49328;&#44288;&#47532;\98FAB&#44228;&#54925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MPI-II-J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C&#225;c%20D&#7921;%20&#193;n\53\3.%20B&#225;o%20Gi&#225;%20USC\DH5%20-%20BOQ%20of%20Electrical%20system-ANTAC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blesch-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Downloads\Documents%20and%20Settings\Windows\Desktop\thu\Du%20toan%2029.05.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49;&#50896;\&#44277;&#47924;\WWORK\SURYANG\&#53664;&#51201;&#54364;I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49;&#50896;\&#44277;&#47924;\WWORK\1997\&#51204;&#52404;&#48320;&#44221;\&#50672;&#50557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/Olympus/BoQ/Kien/Lienn/Lien2004/General/Progress%20Claim%20Form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Thap%20KTDT%2039B\Cang%20sai%20gon\Thanh%20toan\QTCT%20Sua%20chua%20bai%20RT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PHONG/DU%20TOAN/TONG%20DOI%201/lan%205%20-%20TONG%20DOI%201/Banggiamau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\&#12501;&#12472;&#12463;&#12521;\&#26908;&#26619;&#26847;\2016&#12288;0330\file:\Sekret\c\Documents%20and%20Settings\&#37428;&#26408;&#12288;&#36948;&#21705;\Local%20Settings\Temporary%20Internet%20Files\Content.IE5\XV65FD25\BOURJOIS\BOURJBQ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hau%202015/Deheus-VL/Package%20-3/DH5%20-%20BOQ%20of%20Construction%20and%20Civil-Tua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520thau%25202015/Deheus-VL/Package%2520-3/DH5%2520-%2520BOQ%2520of%2520Construction%2520and%2520Civil-Tua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608;&#48124;&#49440;\SPUTTER%20&#54217;&#54840;\NYJ\JMN\PLAN\97PLAN\0924\&#51228;&#54408;&#4832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49;&#50896;\&#44277;&#47924;\DATA\WWORK\1997\9&#54924;&#48320;&#44221;\&#49688;&#47049;T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&#44608;&#50857;&#44592;\&#50641;&#49472;\GUMI4B2\&#44396;&#48120;4&#45800;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149;&#48120;&#46976;\&#48120;&#46976;&#50896;&#44032;&#44228;&#49328;\2004\2&#50900;\ATM(&#52397;&#54840;,LG&#50644;&#49884;&#49828;)\&#50672;&#4420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Yen/Ct%20dauthau%202008/ETP%20Tanuyen/ESD/P3(Qg-Bao)/Kiemtr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\D\MINHHUNG\Truyentai\Phong-A-TPHCM\HTM\CANHAN\MUNG\THOP9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hnn\d\Baocao\Xnanm\DAUTHAU\DANG_TRIEN_KHAI\diendamcamau\ammonia%20storage\6823%20PS%2017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Vinaconexec\Costacct\National\Closing00\Pams%20&amp;%20Comments%20FY00\Edenpa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728;&#45812;\&#54801;&#47141;&#50629;&#52404;&#49688;&#481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728;&#45812;\&#54801;&#47141;&#50629;&#52404;&#49688;&#481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5.5.14.83\00%20&#54644;&#50808;&#44148;&#52629;&#44204;&#51201;\My%20Documents\&#54644;&#50808;&#44148;&#52629;\&#44204;&#51201;&#51088;&#47308;\&#44397;&#44032;&#48324;&#51088;&#47308;\08%20UAE\Project\14.%20Palm%20Jumeirah%20Village%20Center\Post%20Tender\&#48376;&#44277;&#49324;&#49900;&#51032;&#54924;\mySingle\Temp\&#51032;&#47308;&#50896;&#51452;&#52264;&#51109;&#44208;&#51116;(0418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5.5.14.83\00%20&#54644;&#50808;&#44148;&#52629;&#44204;&#51201;\My%20Documents\&#54644;&#50808;&#44148;&#52629;\&#44204;&#51201;&#51088;&#47308;\&#44397;&#44032;&#48324;&#51088;&#47308;\08%20UAE\Project\14.%20Palm%20Jumeirah%20Village%20Center\Post%20Tender\&#48376;&#44277;&#49324;&#49900;&#51032;&#54924;\Project\Data\&#47568;&#47112;&#51060;&#49884;&#50500;\Ncc\AEc&#51077;&#52272;&#44204;&#51201;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724;&#49464;&#54620;\C\EXCEL\DATAPCS\DD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728;&#45812;\&#54801;&#47141;&#50629;&#52404;&#49688;&#481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608;&#48124;&#49440;\C\NYJ\JMN\PLAN\97PLAN\0924\&#51228;&#54408;&#4832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116;&#50857;\&#45800;&#51648;&#48512;\hb\&#49340;&#49328;1&#51648;&#44396;(&#49892;&#49884;)\&#51452;&#44277;&#49688;&#47049;\&#51068;&#50948;&#45824;&#44032;980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VAN%20TIEN/1.TRADECO/2.Bao%20cao/4.LLG%20VINA/110415-Phan%20Tich%20Bao%20cao%20CL%20LLG%20(A.Phat)%20-%20lan%202/DOCUME~1/gfcsw/LOCALS~1/Temp/2008&#45380;/02-KUMWOO/BOQ/&#47700;&#52852;&#53581;%20&#51088;&#51116;&#51228;&#50808;%20&#52397;&#50868;(&#54028;&#51068;&#53664;&#47785;)&#44228;&#50557;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149;&#45432;&#49888;\MY%20DOCUMENTS\EXCEL\JCK\&#49892;&#54665;\&#54868;&#51116;&#45824;&#44396;\&#44208;&#51116;&#49436;&#4744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652;&#50500;1\C\EXCEL\DATAPCS\DDD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4018\c\ESTI96\&#44053;&#51652;&#51109;&#55141;\&#54980;&#45796;&#45236;&#5066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97040\C&#46300;&#46972;&#51060;&#48652;\&#51077;&#52272;&#45236;&#50669;\&#44592;&#50500;&#45824;&#44368;\&#44592;&#50500;&#45824;&#443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1775\c\ESTI96\&#44053;&#51652;&#51109;&#55141;\&#54980;&#45796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orking\Nicon\Tender%20project\Fabric%20Factory\02.%20VN%20Fabric-BOQ-19072025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.%20FABRIC\BOQ\250724-Fabric-BOQ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.%20FABRIC\BOQ\VN%20Fabric-BOQ-MEP%20%2024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Sheet1"/>
      <sheetName val="AOP Summary-2"/>
      <sheetName val="공사내역"/>
      <sheetName val="#REF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TP"/>
      <sheetName val="PNT-QUOT-#3"/>
      <sheetName val="COAT&amp;WRAP-QIOT-#3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Earthwork"/>
      <sheetName val="Master"/>
      <sheetName val="A2 (4)"/>
      <sheetName val="VL"/>
      <sheetName val="TN"/>
      <sheetName val="ND"/>
      <sheetName val="Compar_28_12_17"/>
      <sheetName val="Electrical"/>
      <sheetName val="escon"/>
      <sheetName val="負荷集計（断熱不燃）"/>
      <sheetName val="Sheet2"/>
      <sheetName val="XL4Poppy"/>
      <sheetName val="SUM-AIR-Submit"/>
      <sheetName val="MTO REV_2_ARMOR_"/>
      <sheetName val="노임단가"/>
      <sheetName val="Quantity"/>
      <sheetName val="AQA"/>
      <sheetName val="SPT vs PHI"/>
      <sheetName val="Currency"/>
      <sheetName val="B3A - TOWER A"/>
      <sheetName val="TTL"/>
      <sheetName val="Gia vat tu"/>
      <sheetName val="Electrical Works"/>
      <sheetName val="H_T_ INCOMING SYSTEM"/>
      <sheetName val="Sheet4"/>
      <sheetName val="도급양식"/>
      <sheetName val="gVL"/>
      <sheetName val="PL 01"/>
      <sheetName val="PCCC"/>
      <sheetName val="10현장조직"/>
      <sheetName val="DESBASTE"/>
      <sheetName val="FA-LISTING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BAG-2"/>
      <sheetName val="Currency Rate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MAIN GATE HOUSE"/>
      <sheetName val="Dwg. Transmittal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환산표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자재단가"/>
      <sheetName val="36신설수량"/>
      <sheetName val="물가대비표"/>
      <sheetName val="Sheet6"/>
      <sheetName val="CondPol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h-013211-2"/>
      <sheetName val="대비표"/>
      <sheetName val="공문"/>
      <sheetName val="as boq list up"/>
      <sheetName val="95삼성급(본사)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TBVL"/>
      <sheetName val="$TEXT1$"/>
      <sheetName val="DuToan"/>
      <sheetName val="Code"/>
      <sheetName val="GIAVLIEU"/>
      <sheetName val="6PILE  (돌출)"/>
      <sheetName val="CTEMCOST"/>
      <sheetName val="조명시설"/>
      <sheetName val="SITE-E"/>
      <sheetName val="Gia VLNCMTC"/>
      <sheetName val="LEGEND"/>
      <sheetName val="sheet3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E-Price"/>
      <sheetName val="BG"/>
      <sheetName val="宏1"/>
      <sheetName val="EQP"/>
      <sheetName val="BD1"/>
      <sheetName val="8-31-98"/>
      <sheetName val="Đức Huệ - GV gốc"/>
      <sheetName val="1. ABPLAZA COST"/>
      <sheetName val="2. ABPLAZA INVENTORY"/>
      <sheetName val="3. ICID CASHFLOW"/>
      <sheetName val="GZ.TG"/>
      <sheetName val="GZ.TP"/>
      <sheetName val="GZ.VT"/>
      <sheetName val="SOURCE"/>
      <sheetName val="nha bao ve"/>
      <sheetName val="7_MEP"/>
      <sheetName val="NOTE"/>
      <sheetName val="Analisa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SW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STR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Cash Flow"/>
      <sheetName val="Yield"/>
      <sheetName val="Draft"/>
      <sheetName val="THAP"/>
      <sheetName val="Btra"/>
      <sheetName val="Div26 - Elect"/>
      <sheetName val="BKL"/>
      <sheetName val="1.1 BOQ 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차액보증"/>
      <sheetName val="변화치수"/>
      <sheetName val="DATA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토공"/>
      <sheetName val="설계내역서"/>
      <sheetName val="THVT"/>
      <sheetName val="대비"/>
      <sheetName val="基本"/>
      <sheetName val="BQ-E20-02(Rp)"/>
      <sheetName val="TVLIEU"/>
      <sheetName val="PS-Labour_M"/>
      <sheetName val="Config"/>
      <sheetName val="Tong du toan"/>
      <sheetName val="mw"/>
      <sheetName val="Eq. Mobilization"/>
      <sheetName val="MASTER_RATE ANALYSIS"/>
      <sheetName val="Gravel in pond"/>
      <sheetName val="item_#13__Structur"/>
      <sheetName val="Item_#_20_Structure"/>
      <sheetName val="MASTER_RATE_ANALYSIS"/>
      <sheetName val="Gravel_in_pond"/>
      <sheetName val="Eq__Mobilization"/>
      <sheetName val="(Not to print)"/>
      <sheetName val="upa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BYBU96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Rate Analysis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报价费率计算表"/>
      <sheetName val="Headings"/>
      <sheetName val="Basement Budget"/>
      <sheetName val="11"/>
      <sheetName val="COLUMN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MS08-01 S"/>
      <sheetName val="MS08-01 P"/>
      <sheetName val="Cashflow Analysis"/>
      <sheetName val="mapping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ICE-SUMMARY"/>
      <sheetName val="C5.M-Cover"/>
      <sheetName val="SL NHAP"/>
      <sheetName val="1-G1"/>
      <sheetName val="CLAY"/>
      <sheetName val="Form 6"/>
      <sheetName val="#REF!"/>
      <sheetName val="RC Pipe"/>
      <sheetName val="外気負荷"/>
      <sheetName val="금액내역서"/>
      <sheetName val="inter"/>
      <sheetName val="PRECAST lightconc-II"/>
      <sheetName val="Pile-Br-Capacity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HD-XUAT"/>
      <sheetName val="Electrical Breakdown"/>
      <sheetName val="BK04"/>
      <sheetName val="Móng, nền "/>
      <sheetName val="pp1p"/>
      <sheetName val="pp3p_NC"/>
      <sheetName val="pp3p "/>
      <sheetName val="TONGKE3p "/>
      <sheetName val="BQMPALOC"/>
      <sheetName val="Sheet 3"/>
      <sheetName val="F4-F7"/>
      <sheetName val="수량3"/>
      <sheetName val="Step1 1st"/>
      <sheetName val="COMPLEXALL"/>
      <sheetName val="품셈TABLE"/>
      <sheetName val="금호"/>
      <sheetName val="기준정보"/>
      <sheetName val="upa of boq"/>
      <sheetName val="inWords"/>
      <sheetName val="equipment"/>
      <sheetName val="Summary Foreign Comp"/>
      <sheetName val="wordsdata"/>
      <sheetName val="dýsýplýn"/>
      <sheetName val="15 문제점"/>
      <sheetName val="Doha Farm"/>
      <sheetName val="Ra  stair"/>
      <sheetName val="fORMAT"/>
      <sheetName val="Certificate "/>
      <sheetName val="Valn Cover"/>
      <sheetName val="Contract Part"/>
      <sheetName val="Preliminaries-REVISED"/>
      <sheetName val="p&amp;m"/>
      <sheetName val="INDIRECTS"/>
      <sheetName val="Name"/>
      <sheetName val="Master Data Sheet"/>
      <sheetName val="Contents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Design"/>
      <sheetName val="BT3-Package 05"/>
      <sheetName val="BOQ-Civil"/>
      <sheetName val="CASHFLOWS"/>
      <sheetName val="Schedule(4)"/>
      <sheetName val="APP. B"/>
      <sheetName val="App. A(contd)"/>
      <sheetName val="SUM"/>
      <sheetName val="Sheet8"/>
      <sheetName val="VENTILATIE"/>
      <sheetName val="MALZEME"/>
      <sheetName val="SIVA"/>
      <sheetName val="PRICES"/>
      <sheetName val="SW (2)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개산공사비"/>
      <sheetName val="Fut_Perf"/>
      <sheetName val="HaoPhi"/>
      <sheetName val="D. Mechanical"/>
      <sheetName val="D &amp; W sizes"/>
      <sheetName val="Markup"/>
      <sheetName val="경비2내역"/>
      <sheetName val="63 Tỉnh"/>
      <sheetName val="Mã BDS"/>
      <sheetName val="Company code"/>
      <sheetName val="LIST DATA"/>
      <sheetName val="RTW4"/>
      <sheetName val="Filter Block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Base_BM-rebar4"/>
      <sheetName val="Raw_Data4"/>
      <sheetName val="Fit_Out_B2a3"/>
      <sheetName val="FOL_-_Bar3"/>
      <sheetName val="Co_Eff3"/>
      <sheetName val="Day_work3"/>
      <sheetName val="Payments_and_Cash_Calls3"/>
      <sheetName val="item_#13__Structur2"/>
      <sheetName val="Item_#_20_Structure2"/>
      <sheetName val="MASTER_RATE_ANALYSIS2"/>
      <sheetName val="Gravel_in_pond2"/>
      <sheetName val="AOP_Summary-22"/>
      <sheetName val="Chiet_tinh_dz222"/>
      <sheetName val="입찰내역_발주처_양식2"/>
      <sheetName val="Eq__Mobilization2"/>
      <sheetName val="(Not_to_print)1"/>
      <sheetName val="Summary_1"/>
      <sheetName val="BOQ-FD_PA1"/>
      <sheetName val="Price_List_FD_PA1"/>
      <sheetName val="SPT_vs_PHI2"/>
      <sheetName val="1_11_b1"/>
      <sheetName val="Basic_Material_Costs1"/>
      <sheetName val="MS08-01_S"/>
      <sheetName val="MS08-01_P"/>
      <sheetName val="Cashflow_Analysis"/>
      <sheetName val="upa_of_boq"/>
      <sheetName val="Summary_Foreign_Comp"/>
      <sheetName val="grand_summary"/>
      <sheetName val="_GULF"/>
      <sheetName val="Doha_Farm"/>
      <sheetName val="15_문제점"/>
      <sheetName val="Ra__stair"/>
      <sheetName val="Master_Data_Sheet"/>
      <sheetName val="PRICE_INFO"/>
      <sheetName val="RC_SUMMARY"/>
      <sheetName val="LABOUR_PRODUCTIVITY-TAV"/>
      <sheetName val="MATERIAL_PRICES"/>
      <sheetName val="CONCRETE_ANALYSIS"/>
      <sheetName val="Certificate_"/>
      <sheetName val="Valn_Cover"/>
      <sheetName val="Contract_Part"/>
      <sheetName val="_N_Finansal_Eğri"/>
      <sheetName val="HKED_KEŞFİ_İmalat"/>
      <sheetName val="YEŞİL_DEFTER-İmalat"/>
      <sheetName val="SERVICES_I"/>
      <sheetName val="34__BLOK_EK_ISLER-NO1_HAKEDIS"/>
      <sheetName val="imput_costi_par_"/>
      <sheetName val="Form_6"/>
      <sheetName val="APP__B"/>
      <sheetName val="App__A(contd)"/>
      <sheetName val="15_131"/>
      <sheetName val="????_???_??"/>
      <sheetName val="Bill_No__3"/>
      <sheetName val="--- Liste ---"/>
      <sheetName val="____ ___ __"/>
      <sheetName val="KL thanh toan-Xuan Dao"/>
      <sheetName val="KINH PHI TONG HOP"/>
      <sheetName val="TEN HANG MUC "/>
      <sheetName val="Tongke"/>
      <sheetName val="B9_MEP"/>
      <sheetName val="Selection"/>
      <sheetName val="THONG SO KICH THUOC"/>
      <sheetName val="Kế hoạch bổ sung"/>
      <sheetName val="전기"/>
      <sheetName val="MTO REV.2(ARMOR)"/>
      <sheetName val="M_Budget3"/>
      <sheetName val="Material_of_Quantities3"/>
      <sheetName val="unit_price_list3"/>
      <sheetName val="Project_Data3"/>
      <sheetName val="Ｎｏ_133"/>
      <sheetName val="아파트_3"/>
      <sheetName val="Compar_28_12_172"/>
      <sheetName val="Labor_(HA)1"/>
      <sheetName val="Equiment_(HA)1"/>
      <sheetName val="RAB_AR&amp;STR1"/>
      <sheetName val="A2_(4)1"/>
      <sheetName val="MTO_REV_2_ARMOR_1"/>
      <sheetName val="BLR_13"/>
      <sheetName val="Utility_and_Fire_flange3"/>
      <sheetName val="해외_연수비용_계산-삭제3"/>
      <sheetName val="해외_기술훈련비_(합계)3"/>
      <sheetName val="as_boq_list_up1"/>
      <sheetName val="Gia_vat_tu1"/>
      <sheetName val="B3A_-_TOWER_A1"/>
      <sheetName val="Electrical_Works1"/>
      <sheetName val="H_T__INCOMING_SYSTEM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L_011"/>
      <sheetName val="MAIN_GATE_HOUSE1"/>
      <sheetName val="Chiet_tinh_dz351"/>
      <sheetName val="설산1_나1"/>
      <sheetName val="Cost_Sheet1"/>
      <sheetName val="fire_detection_offer1"/>
      <sheetName val="fire_detection_cost1"/>
      <sheetName val="Price_Lis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Dwg__Transmittal1"/>
      <sheetName val="Currency_Rate1"/>
      <sheetName val="Điện_Nhẹ1"/>
      <sheetName val="6__Chieu_sang_&amp;_cap_nguon1"/>
      <sheetName val="8__Thiet_bi_dien_nhe1"/>
      <sheetName val="10__Bao_chay,_ex,_sc1"/>
      <sheetName val="11__Chua_chay1"/>
      <sheetName val="13__Thong_gio1"/>
      <sheetName val="14__Cap_thoat_nuoc1"/>
      <sheetName val="GZ_TG1"/>
      <sheetName val="GZ_TP1"/>
      <sheetName val="GZ_VT1"/>
      <sheetName val="Retrofit_contract"/>
      <sheetName val="ML-부품4동_정산내역"/>
      <sheetName val="ML-CUB2_정산내역"/>
      <sheetName val="Retrofit_정산"/>
      <sheetName val="6PILE__(돌출)1"/>
      <sheetName val="Gia_VLNCMTC1"/>
      <sheetName val="HD_HS_NGHIỆM_THU"/>
      <sheetName val="1__LỊCH_NTHN"/>
      <sheetName val="LIST_BT_lót"/>
      <sheetName val="LIST_BT"/>
      <sheetName val="3_PHÊ_DUYÊT_THAU_PHỤ"/>
      <sheetName val="4_PHÊ_DUYÊT_VẬT_LIỆU"/>
      <sheetName val="5__LAY_MAU_VL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47__BBNT_PHÁ_DỠ"/>
      <sheetName val="18__BBNT_CKBT"/>
      <sheetName val="16_Theo_doi_do_BT"/>
      <sheetName val="17__BBLM_BT_"/>
      <sheetName val="29__BBNT_KHOAN_CẤY_THÉP"/>
      <sheetName val="20__BBNT_CT_XÂY"/>
      <sheetName val="21__BBNT_CT_TRÁT"/>
      <sheetName val="22_BBNT_BPCT"/>
      <sheetName val="23_BBNT_HT_BG"/>
      <sheetName val="2__YCNT_LIST_4"/>
      <sheetName val="4__BBNT_ÉP_CỌC_TRE"/>
      <sheetName val="5__BBNT_GIA_CỐ,SAN_LẤP"/>
      <sheetName val="6__BBNT_ĐỔ_BT_LÓT"/>
      <sheetName val="10__BBNT_CT_XÂY"/>
      <sheetName val="11__BBNT_CT_TRÁT"/>
      <sheetName val="INDIRECT_COST"/>
      <sheetName val="HRG_BHN"/>
      <sheetName val="Đức_Huệ_-_GV_gốc"/>
      <sheetName val="1__ABPLAZA_COST"/>
      <sheetName val="2__ABPLAZA_INVENTORY"/>
      <sheetName val="3__ICID_CASHFLOW"/>
      <sheetName val="nha_bao_ve1"/>
      <sheetName val="1_Quotation(見積決裁書）_"/>
      <sheetName val="3_Summary_of_Cost_"/>
      <sheetName val="4_Ｓｐｅｃｉａｌ_Material"/>
      <sheetName val="6_Ｃｏｍｍｏｎ_Material"/>
      <sheetName val="9_Indirect_budget"/>
      <sheetName val="IGETA_Elec_BOQ"/>
      <sheetName val="Maker_List"/>
      <sheetName val="Request_Builder"/>
      <sheetName val="INFO_"/>
      <sheetName val="Div26_-_Elect"/>
      <sheetName val="1_1_BOQ_"/>
      <sheetName val="Móng,_nền_"/>
      <sheetName val="pp3p_"/>
      <sheetName val="TONGKE3p_"/>
      <sheetName val="Cash_Flow"/>
      <sheetName val="Building_T1,2,3,4,5_(2)"/>
      <sheetName val="Bang_gia_NC_"/>
      <sheetName val="MTO_REV_0"/>
      <sheetName val="1_Requisition(E)"/>
      <sheetName val="Nhan_cong"/>
      <sheetName val="PHU_LUC2"/>
      <sheetName val="ESTI_"/>
      <sheetName val="2_1_受電設備棟"/>
      <sheetName val="2_2_受・防火水槽"/>
      <sheetName val="2_3_排水処理設備棟"/>
      <sheetName val="2_4_倉庫棟"/>
      <sheetName val="2_5_守衛棟"/>
      <sheetName val="總表"/>
      <sheetName val="Total for Check"/>
      <sheetName val="TVCV"/>
      <sheetName val="1_0_Section_1_Cover"/>
      <sheetName val="기성내역"/>
      <sheetName val="프랜트면허"/>
      <sheetName val="토목주소"/>
      <sheetName val="CAPVC"/>
      <sheetName val="공사비 내역 (가)"/>
      <sheetName val="BUTCE KURLARI"/>
      <sheetName val="GBA"/>
      <sheetName val="Finansal tamamlanma Eğrisi"/>
      <sheetName val="BUS BAR"/>
      <sheetName val="Sayfa2"/>
      <sheetName val="2-Sunum"/>
      <sheetName val="Sign (2)"/>
      <sheetName val="pencere merkezi ys ab"/>
      <sheetName val="kule pencere merk"/>
      <sheetName val="B09.1"/>
      <sheetName val="B03"/>
      <sheetName val="yeşil-01"/>
      <sheetName val="YEŞİL DEFTER (2)"/>
      <sheetName val="total"/>
      <sheetName val="bfk2000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Cost Codes "/>
      <sheetName val="Prodinox MA R1"/>
      <sheetName val="Prodinox ET R1"/>
      <sheetName val="Papirüs"/>
      <sheetName val="Satir Bazli Odeme Listesi"/>
      <sheetName val="KAPAK"/>
      <sheetName val="FATURA KEŞFİ"/>
      <sheetName val="nw4"/>
      <sheetName val="nw4 (2)"/>
      <sheetName val="TELBAĞ_KUR"/>
      <sheetName val="ISTDUV_KUR"/>
      <sheetName val="BRIM_ICMAL"/>
      <sheetName val="yoca_kur"/>
      <sheetName val="TESKAN_KUR"/>
      <sheetName val="ISITES_KUR"/>
      <sheetName val="YOLOT_KUR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STAFFSCHED "/>
      <sheetName val="S3 Architectural"/>
      <sheetName val="MAIN"/>
      <sheetName val="Competitors"/>
      <sheetName val="Table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MATERIA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PLT-SUM"/>
      <sheetName val="DLC DIEN AP"/>
      <sheetName val="SL dau tien"/>
      <sheetName val="HSKVUC"/>
      <sheetName val="Raw_Data5"/>
      <sheetName val="Base_BM-rebar5"/>
      <sheetName val="FOL_-_Bar4"/>
      <sheetName val="Co_Eff4"/>
      <sheetName val="Fit_Out_B2a4"/>
      <sheetName val="Payments_and_Cash_Calls4"/>
      <sheetName val="Day_work4"/>
      <sheetName val="AOP_Summary-23"/>
      <sheetName val="Chiet_tinh_dz223"/>
      <sheetName val="입찰내역_발주처_양식3"/>
      <sheetName val="SPT_vs_PHI3"/>
      <sheetName val="Summary_2"/>
      <sheetName val="BOQ-FD_PA2"/>
      <sheetName val="Price_List_FD_PA2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TỔNG_HỢP_THÉP_BELHOMES1"/>
      <sheetName val="TỔNG_HỢP_1_CĂN_THEO_LOẠI_NHÀ1"/>
      <sheetName val="SH_CT_CỔ_CỘT1"/>
      <sheetName val="SH__ĐÀI_MÓNG1"/>
      <sheetName val="SH__CỘT_T11"/>
      <sheetName val="SH__CỘT_T21"/>
      <sheetName val="SH_CỘT_T31"/>
      <sheetName val="SH__GIẰNG_MÓNG1"/>
      <sheetName val="SH__DẦM_T21"/>
      <sheetName val="SH__DẦM_T31"/>
      <sheetName val="SH_DẦM_TM1"/>
      <sheetName val="SH__SÀN_T21"/>
      <sheetName val="SH__SÀN_T31"/>
      <sheetName val="SH__SÀN_TMÁI1"/>
      <sheetName val="SH_KHAC1"/>
      <sheetName val="SH__HANG_RAO1"/>
      <sheetName val="_T1_ĐÀI_MÓNG_AF1"/>
      <sheetName val="T1_CỔ_CỘT_AF1"/>
      <sheetName val="T1_CỘT_T1_AF1"/>
      <sheetName val="T1_CỘT_T2_AF1"/>
      <sheetName val="T1_CỘT_T3_AF1"/>
      <sheetName val="T1__DẦM_MÓNG_AF1"/>
      <sheetName val="T1_DẦM_T2_AF1"/>
      <sheetName val="T1_DẦM_T3_AF1"/>
      <sheetName val="T1_DẦM_TM_AF1"/>
      <sheetName val="T1_SAN_F2_AF1"/>
      <sheetName val="T1__SAN_F3_AF1"/>
      <sheetName val="T1_SAN_FR_AF1"/>
      <sheetName val="T1__KHAC_AF1"/>
      <sheetName val="T1__HANG_RAO_AF1"/>
      <sheetName val="_T1_ĐÀI_MÓNG_A'F'BE1"/>
      <sheetName val="T1_CỔ_CỘT_A'F'BE1"/>
      <sheetName val="T1_CỘT_T1_A'F'BE1"/>
      <sheetName val="T1_CỘT_T2_A'F'BE1"/>
      <sheetName val="T1_CỘT_T3_A'F'BE1"/>
      <sheetName val="T1__DẦM_MÓNG_A'F'BE1"/>
      <sheetName val="T1_DẦM_T2_A'F'BE1"/>
      <sheetName val="T1_DẦM_T3_A'F'BE1"/>
      <sheetName val="T1_DẦM_TM_A'F'BE1"/>
      <sheetName val="T1__SAN_F1_A'F'BE1"/>
      <sheetName val="T1_SAN_F2_A'F'BE1"/>
      <sheetName val="T1__SAN_F3_A'F'BE1"/>
      <sheetName val="T1_SAN_FR_A'F'BE1"/>
      <sheetName val="T1_KHAC_A'F'BE1"/>
      <sheetName val="T1_HANG_RAO_A'F'BE1"/>
      <sheetName val="_T1_ĐÀI_CD1"/>
      <sheetName val="T1_CỔ_CỘT_CD1"/>
      <sheetName val="T1_CỘT_T1_CD1"/>
      <sheetName val="T1_CỘT_T2_CD1"/>
      <sheetName val="T1_CỘT_T3_CD1"/>
      <sheetName val="T1__DẦM_MÓNG_CD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Noname_110"/>
      <sheetName val="Noname_21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1_11_b2"/>
      <sheetName val="Basic_Material_Costs2"/>
      <sheetName val="_N_Finansal_Eğri1"/>
      <sheetName val="HKED_KEŞFİ_İmalat1"/>
      <sheetName val="YEŞİL_DEFTER-İmalat1"/>
      <sheetName val="34__BLOK_EK_ISLER-NO1_HAKEDIS1"/>
      <sheetName val="SERVICES_I1"/>
      <sheetName val="item_#13__Structur3"/>
      <sheetName val="Item_#_20_Structure3"/>
      <sheetName val="imput_costi_par_1"/>
      <sheetName val="A1_CN"/>
      <sheetName val="Pasir_Panjang_100J"/>
      <sheetName val="C5_M-Cover"/>
      <sheetName val="RC_Pipe"/>
      <sheetName val="Eq__Mobilization3"/>
      <sheetName val="MASTER_RATE_ANALYSIS3"/>
      <sheetName val="Gravel_in_pond3"/>
      <sheetName val="(Not_to_print)2"/>
      <sheetName val="MS08-01_S1"/>
      <sheetName val="MS08-01_P1"/>
      <sheetName val="Cashflow_Analysis1"/>
      <sheetName val="Rate_Analysis1"/>
      <sheetName val="Form_61"/>
      <sheetName val="Sheet_3"/>
      <sheetName val="SL_NHAP"/>
      <sheetName val="Electrical_Breakdown"/>
      <sheetName val="PRECAST_lightconc-II"/>
      <sheetName val="Step1_1st"/>
      <sheetName val="PRICE_INFO1"/>
      <sheetName val="RC_SUMMARY1"/>
      <sheetName val="LABOUR_PRODUCTIVITY-TAV1"/>
      <sheetName val="MATERIAL_PRICES1"/>
      <sheetName val="CONCRETE_ANALYSIS1"/>
      <sheetName val="Certificate_1"/>
      <sheetName val="Valn_Cover1"/>
      <sheetName val="Contract_Part1"/>
      <sheetName val="Ra__stair1"/>
      <sheetName val="upa_of_boq1"/>
      <sheetName val="Summary_Foreign_Comp1"/>
      <sheetName val="grand_summary1"/>
      <sheetName val="_GULF1"/>
      <sheetName val="Doha_Farm1"/>
      <sheetName val="15_문제점1"/>
      <sheetName val="Master_Data_Sheet1"/>
      <sheetName val="APP__B1"/>
      <sheetName val="App__A(contd)1"/>
      <sheetName val="15_132"/>
      <sheetName val="SW_(2)"/>
      <sheetName val="Filter_Block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E_H_-_H__W_P_"/>
      <sheetName val="E__H__Treatment_for_pile_cap"/>
      <sheetName val="BT3-Package_05"/>
      <sheetName val="????_???_??1"/>
      <sheetName val="Bill_No__31"/>
      <sheetName val="New_Rates1"/>
      <sheetName val="HAKEDİŞ_"/>
      <sheetName val="keşif_özeti"/>
      <sheetName val="intr_stool_brkup"/>
      <sheetName val="Bill_10"/>
      <sheetName val="Basement_Budget"/>
      <sheetName val="Area_Analysis1"/>
      <sheetName val="DETAILED__BOQ1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BILL_1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Tong_du_toan"/>
      <sheetName val="Data_Sheet1"/>
      <sheetName val="B_1001"/>
      <sheetName val="2_05_Sprinkler1"/>
      <sheetName val="2_01_Electrical_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8_1-8_21"/>
      <sheetName val="8_3-8_41"/>
      <sheetName val="INPUT_-_Revenue_&amp;_CGS1"/>
      <sheetName val="Category_Lookup_Table1"/>
      <sheetName val="Part_A1"/>
      <sheetName val="Staff_Acco_"/>
      <sheetName val="Summary_Transformers"/>
      <sheetName val="PROJECT_BRIEF_EX_NEW_"/>
      <sheetName val="D__Mechanical"/>
      <sheetName val="---_Liste_---"/>
      <sheetName val="D_&amp;_W_sizes"/>
      <sheetName val="63_Tỉnh"/>
      <sheetName val="Mã_BDS"/>
      <sheetName val="Company_code"/>
      <sheetName val="LIST_DATA"/>
      <sheetName val="M_Budget4"/>
      <sheetName val="Material_of_Quantities4"/>
      <sheetName val="unit_price_list4"/>
      <sheetName val="Project_Data4"/>
      <sheetName val="아파트_4"/>
      <sheetName val="Ｎｏ_134"/>
      <sheetName val="Raw_Data6"/>
      <sheetName val="Base_BM-rebar6"/>
      <sheetName val="FOL_-_Bar5"/>
      <sheetName val="Co_Eff5"/>
      <sheetName val="Fit_Out_B2a5"/>
      <sheetName val="Payments_and_Cash_Calls5"/>
      <sheetName val="Day_work5"/>
      <sheetName val="Compar_28_12_173"/>
      <sheetName val="A2_(4)2"/>
      <sheetName val="Labor_(HA)2"/>
      <sheetName val="Equiment_(HA)2"/>
      <sheetName val="AOP_Summary-24"/>
      <sheetName val="Chiet_tinh_dz224"/>
      <sheetName val="입찰내역_발주처_양식4"/>
      <sheetName val="RAB_AR&amp;STR2"/>
      <sheetName val="MTO_REV_2_ARMOR_2"/>
      <sheetName val="B3A_-_TOWER_A2"/>
      <sheetName val="Electrical_Works2"/>
      <sheetName val="H_T__INCOMING_SYSTEM2"/>
      <sheetName val="Gia_vat_tu2"/>
      <sheetName val="SPT_vs_PHI4"/>
      <sheetName val="PL_012"/>
      <sheetName val="BLR_14"/>
      <sheetName val="Utility_and_Fire_flange4"/>
      <sheetName val="해외_연수비용_계산-삭제4"/>
      <sheetName val="해외_기술훈련비_(합계)4"/>
      <sheetName val="as_boq_list_up2"/>
      <sheetName val="Summary_3"/>
      <sheetName val="BOQ-FD_PA3"/>
      <sheetName val="Price_List_FD_PA3"/>
      <sheetName val="Cost_Sheet2"/>
      <sheetName val="fire_detection_offer2"/>
      <sheetName val="fire_detection_cost2"/>
      <sheetName val="Price_List2"/>
      <sheetName val="Currency_Rate2"/>
      <sheetName val="MAIN_GATE_HOUSE2"/>
      <sheetName val="Dwg__Transmitta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Điện_Nhẹ2"/>
      <sheetName val="6__Chieu_sang_&amp;_cap_nguon2"/>
      <sheetName val="8__Thiet_bi_dien_nhe2"/>
      <sheetName val="10__Bao_chay,_ex,_sc2"/>
      <sheetName val="11__Chua_chay2"/>
      <sheetName val="13__Thong_gio2"/>
      <sheetName val="14__Cap_thoat_nuoc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TỔNG_HỢP_THÉP_BELHOMES2"/>
      <sheetName val="TỔNG_HỢP_1_CĂN_THEO_LOẠI_NHÀ2"/>
      <sheetName val="SH_CT_CỔ_CỘT2"/>
      <sheetName val="SH__ĐÀI_MÓNG2"/>
      <sheetName val="SH__CỘT_T12"/>
      <sheetName val="SH__CỘT_T22"/>
      <sheetName val="SH_CỘT_T32"/>
      <sheetName val="SH__GIẰNG_MÓNG2"/>
      <sheetName val="SH__DẦM_T22"/>
      <sheetName val="SH__DẦM_T32"/>
      <sheetName val="SH_DẦM_TM2"/>
      <sheetName val="SH__SÀN_T22"/>
      <sheetName val="SH__SÀN_T32"/>
      <sheetName val="SH__SÀN_TMÁI2"/>
      <sheetName val="SH_KHAC2"/>
      <sheetName val="SH__HANG_RAO2"/>
      <sheetName val="_T1_ĐÀI_MÓNG_AF2"/>
      <sheetName val="T1_CỔ_CỘT_AF2"/>
      <sheetName val="T1_CỘT_T1_AF2"/>
      <sheetName val="T1_CỘT_T2_AF2"/>
      <sheetName val="T1_CỘT_T3_AF2"/>
      <sheetName val="T1__DẦM_MÓNG_AF2"/>
      <sheetName val="T1_DẦM_T2_AF2"/>
      <sheetName val="T1_DẦM_T3_AF2"/>
      <sheetName val="T1_DẦM_TM_AF2"/>
      <sheetName val="T1_SAN_F2_AF2"/>
      <sheetName val="T1__SAN_F3_AF2"/>
      <sheetName val="T1_SAN_FR_AF2"/>
      <sheetName val="T1__KHAC_AF2"/>
      <sheetName val="T1__HANG_RAO_AF2"/>
      <sheetName val="_T1_ĐÀI_MÓNG_A'F'BE2"/>
      <sheetName val="T1_CỔ_CỘT_A'F'BE2"/>
      <sheetName val="T1_CỘT_T1_A'F'BE2"/>
      <sheetName val="T1_CỘT_T2_A'F'BE2"/>
      <sheetName val="T1_CỘT_T3_A'F'BE2"/>
      <sheetName val="T1__DẦM_MÓNG_A'F'BE2"/>
      <sheetName val="T1_DẦM_T2_A'F'BE2"/>
      <sheetName val="T1_DẦM_T3_A'F'BE2"/>
      <sheetName val="T1_DẦM_TM_A'F'BE2"/>
      <sheetName val="T1__SAN_F1_A'F'BE2"/>
      <sheetName val="T1_SAN_F2_A'F'BE2"/>
      <sheetName val="T1__SAN_F3_A'F'BE2"/>
      <sheetName val="T1_SAN_FR_A'F'BE2"/>
      <sheetName val="T1_KHAC_A'F'BE2"/>
      <sheetName val="T1_HANG_RAO_A'F'BE2"/>
      <sheetName val="_T1_ĐÀI_CD2"/>
      <sheetName val="T1_CỔ_CỘT_CD2"/>
      <sheetName val="T1_CỘT_T1_CD2"/>
      <sheetName val="T1_CỘT_T2_CD2"/>
      <sheetName val="T1_CỘT_T3_CD2"/>
      <sheetName val="T1__DẦM_MÓNG_CD2"/>
      <sheetName val="1_LIST_NTCV2"/>
      <sheetName val="2_BB_LÂY_MẪU2"/>
      <sheetName val="3__YCNT_CV2"/>
      <sheetName val="4__BBNT_VLĐV2"/>
      <sheetName val="Muc_luc2"/>
      <sheetName val="61__Lan_can_an_toàn_NB2"/>
      <sheetName val="62__Lan_can_an_toan2"/>
      <sheetName val="Nhat_ky_thi_cong_chong_tham2"/>
      <sheetName val="56_3_BBNTNB_MÓNG_CT2"/>
      <sheetName val="56_4_BBNT_MÓNG_CT2"/>
      <sheetName val="Noname_112"/>
      <sheetName val="Noname_22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HD_HS_NGHIỆM_THU1"/>
      <sheetName val="1__LỊCH_NTHN1"/>
      <sheetName val="LIST_BT_lót1"/>
      <sheetName val="LIST_BT1"/>
      <sheetName val="3_PHÊ_DUYÊT_THAU_PHỤ1"/>
      <sheetName val="4_PHÊ_DUYÊT_VẬT_LIỆU1"/>
      <sheetName val="5__LAY_MAU_VL1"/>
      <sheetName val="6__BBNT_VLĐV1"/>
      <sheetName val="7__BBNT_TRAC_DAC1"/>
      <sheetName val="1_LIST_NGHIỆM_THU1"/>
      <sheetName val="1_1_LIST_BT1"/>
      <sheetName val="2__YCNT_LIST_1"/>
      <sheetName val="3__BBNT_ĐÀO_ĐẤT1"/>
      <sheetName val="4__BBNT_ĐỔ_BT_LÓT1"/>
      <sheetName val="4_1__BBNT_CẮT_CỌC1"/>
      <sheetName val="4_2__BBNT_ĐỔ_BT_ĐẦU_CỌC1"/>
      <sheetName val="5__BBNT_ĐẮP_ĐÁT,CÁT,ĐÁ,BASE1"/>
      <sheetName val="6__BBNT_TRAI_PVC1"/>
      <sheetName val="7__BBNT_CỐT_THÉP1"/>
      <sheetName val="8__BBNT_VÁN_KHUÔN1"/>
      <sheetName val="9__BBNT_ĐỔ_BT1"/>
      <sheetName val="10__BBNT_KHOAN_CẤY_THÉP1"/>
      <sheetName val="11__BBNT_chống_thấm1"/>
      <sheetName val="12__BBNT_CKBT1"/>
      <sheetName val="13__BBNT_GIA_CÔNG_KCT1"/>
      <sheetName val="14__BBNT_SƠN_KCT1"/>
      <sheetName val="15__BBNT_LẮP_DỰNG_KCT1"/>
      <sheetName val="16__BBNT_CT_XÂY1"/>
      <sheetName val="17__BBNT_CT_TRÁT1"/>
      <sheetName val="18__BBNT_ĐMHT1"/>
      <sheetName val="11__BBNT_ÉP_CỌC_TRE(LIST_4)1"/>
      <sheetName val="12_Theo_doi_do_BT_LÓT1"/>
      <sheetName val="47__BBNT_PHÁ_DỠ1"/>
      <sheetName val="18__BBNT_CKBT1"/>
      <sheetName val="16_Theo_doi_do_BT1"/>
      <sheetName val="17__BBLM_BT_1"/>
      <sheetName val="29__BBNT_KHOAN_CẤY_THÉP1"/>
      <sheetName val="20__BBNT_CT_XÂY1"/>
      <sheetName val="21__BBNT_CT_TRÁT1"/>
      <sheetName val="22_BBNT_BPCT1"/>
      <sheetName val="23_BBNT_HT_BG1"/>
      <sheetName val="2__YCNT_LIST_41"/>
      <sheetName val="4__BBNT_ÉP_CỌC_TRE1"/>
      <sheetName val="5__BBNT_GIA_CỐ,SAN_LẤP1"/>
      <sheetName val="6__BBNT_ĐỔ_BT_LÓT1"/>
      <sheetName val="10__BBNT_CT_XÂY1"/>
      <sheetName val="11__BBNT_CT_TRÁT1"/>
      <sheetName val="Chiet_tinh_dz352"/>
      <sheetName val="설산1_나2"/>
      <sheetName val="1_Quotation(見積決裁書）_1"/>
      <sheetName val="3_Summary_of_Cost_1"/>
      <sheetName val="4_Ｓｐｅｃｉａｌ_Material1"/>
      <sheetName val="6_Ｃｏｍｍｏｎ_Material1"/>
      <sheetName val="9_Indirect_budget1"/>
      <sheetName val="IGETA_Elec_BOQ1"/>
      <sheetName val="Maker_List1"/>
      <sheetName val="Request_Builder1"/>
      <sheetName val="INFO_1"/>
      <sheetName val="GZ_TG2"/>
      <sheetName val="GZ_TP2"/>
      <sheetName val="GZ_VT2"/>
      <sheetName val="6PILE__(돌출)2"/>
      <sheetName val="Gia_VLNCMTC2"/>
      <sheetName val="nha_bao_ve2"/>
      <sheetName val="1_11_b3"/>
      <sheetName val="Basic_Material_Costs3"/>
      <sheetName val="_N_Finansal_Eğri2"/>
      <sheetName val="HKED_KEŞFİ_İmalat2"/>
      <sheetName val="YEŞİL_DEFTER-İmalat2"/>
      <sheetName val="INDIRECT_COST1"/>
      <sheetName val="34__BLOK_EK_ISLER-NO1_HAKEDIS2"/>
      <sheetName val="SERVICES_I2"/>
      <sheetName val="item_#13__Structur4"/>
      <sheetName val="Item_#_20_Structure4"/>
      <sheetName val="imput_costi_par_2"/>
      <sheetName val="HRG_BHN1"/>
      <sheetName val="Đức_Huệ_-_GV_gốc1"/>
      <sheetName val="1__ABPLAZA_COST1"/>
      <sheetName val="2__ABPLAZA_INVENTORY1"/>
      <sheetName val="3__ICID_CASHFLOW1"/>
      <sheetName val="Retrofit_contract1"/>
      <sheetName val="ML-부품4동_정산내역1"/>
      <sheetName val="ML-CUB2_정산내역1"/>
      <sheetName val="Retrofit_정산1"/>
      <sheetName val="Building_T1,2,3,4,5_(2)1"/>
      <sheetName val="Bang_gia_NC_1"/>
      <sheetName val="MTO_REV_01"/>
      <sheetName val="1_Requisition(E)1"/>
      <sheetName val="Nhan_cong1"/>
      <sheetName val="PHU_LUC21"/>
      <sheetName val="ESTI_1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1_1_BOQ_1"/>
      <sheetName val="Cash_Flow1"/>
      <sheetName val="A1_CN1"/>
      <sheetName val="Pasir_Panjang_100J1"/>
      <sheetName val="C5_M-Cover1"/>
      <sheetName val="RC_Pipe1"/>
      <sheetName val="Eq__Mobilization4"/>
      <sheetName val="MASTER_RATE_ANALYSIS4"/>
      <sheetName val="Gravel_in_pond4"/>
      <sheetName val="(Not_to_print)3"/>
      <sheetName val="MS08-01_S2"/>
      <sheetName val="MS08-01_P2"/>
      <sheetName val="Cashflow_Analysis2"/>
      <sheetName val="Rate_Analysis2"/>
      <sheetName val="Form_62"/>
      <sheetName val="Sheet_31"/>
      <sheetName val="Electrical_Breakdown1"/>
      <sheetName val="SL_NHAP1"/>
      <sheetName val="Step1_1st1"/>
      <sheetName val="PRECAST_lightconc-II1"/>
      <sheetName val="Móng,_nền_1"/>
      <sheetName val="pp3p_1"/>
      <sheetName val="TONGKE3p_1"/>
      <sheetName val="PRICE_INFO2"/>
      <sheetName val="RC_SUMMARY2"/>
      <sheetName val="LABOUR_PRODUCTIVITY-TAV2"/>
      <sheetName val="MATERIAL_PRICES2"/>
      <sheetName val="CONCRETE_ANALYSIS2"/>
      <sheetName val="Certificate_2"/>
      <sheetName val="Valn_Cover2"/>
      <sheetName val="Contract_Part2"/>
      <sheetName val="Ra__stair2"/>
      <sheetName val="upa_of_boq2"/>
      <sheetName val="Summary_Foreign_Comp2"/>
      <sheetName val="grand_summary2"/>
      <sheetName val="_GULF2"/>
      <sheetName val="Doha_Farm2"/>
      <sheetName val="15_문제점2"/>
      <sheetName val="Master_Data_Sheet2"/>
      <sheetName val="APP__B2"/>
      <sheetName val="App__A(contd)2"/>
      <sheetName val="15_133"/>
      <sheetName val="SW_(2)1"/>
      <sheetName val="Filter_Block1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E_H_-_H__W_P_1"/>
      <sheetName val="E__H__Treatment_for_pile_cap1"/>
      <sheetName val="BT3-Package_051"/>
      <sheetName val="????_???_??2"/>
      <sheetName val="Bill_No__32"/>
      <sheetName val="New_Rates2"/>
      <sheetName val="HAKEDİŞ_1"/>
      <sheetName val="keşif_özeti1"/>
      <sheetName val="intr_stool_brkup1"/>
      <sheetName val="Bill_101"/>
      <sheetName val="Basement_Budget1"/>
      <sheetName val="1_0_Section_1_Cover1"/>
      <sheetName val="Area_Analysis2"/>
      <sheetName val="DETAILED__BOQ2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BILL_11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Tong_du_toan1"/>
      <sheetName val="Data_Sheet2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8_1-8_22"/>
      <sheetName val="8_3-8_42"/>
      <sheetName val="INPUT_-_Revenue_&amp;_CGS2"/>
      <sheetName val="Category_Lookup_Table2"/>
      <sheetName val="Part_A2"/>
      <sheetName val="Staff_Acco_1"/>
      <sheetName val="Summary_Transformers1"/>
      <sheetName val="PROJECT_BRIEF_EX_NEW_1"/>
      <sheetName val="D__Mechanical1"/>
      <sheetName val="---_Liste_---1"/>
      <sheetName val="D_&amp;_W_sizes1"/>
      <sheetName val="63_Tỉnh1"/>
      <sheetName val="Mã_BDS1"/>
      <sheetName val="Company_code1"/>
      <sheetName val="LIST_DATA1"/>
      <sheetName val="MTP1"/>
      <sheetName val="금융비용"/>
      <sheetName val="연돌일위집계"/>
      <sheetName val="PI"/>
      <sheetName val="PWA"/>
      <sheetName val="TH(A1+A2)"/>
      <sheetName val="TH(A3)"/>
      <sheetName val="TH(A4)"/>
      <sheetName val="pivot"/>
      <sheetName val="집계표"/>
      <sheetName val="개시대사 (2)"/>
      <sheetName val="石炭性状"/>
      <sheetName val="Executive Summary"/>
      <sheetName val="수량산출"/>
      <sheetName val="BCulSch"/>
      <sheetName val="Hao hut, CK"/>
      <sheetName val="PLUMBING WORK ADDITIONS"/>
      <sheetName val="B-3"/>
      <sheetName val=" Factor  "/>
      <sheetName val="Histry Price"/>
      <sheetName val="#3E1_GCR"/>
      <sheetName val="B-3.2 EB"/>
      <sheetName val="B-2"/>
      <sheetName val="SECTION 10-TSE"/>
      <sheetName val="Factor Sheet"/>
      <sheetName val="Price Sheet"/>
      <sheetName val="RESOURCES"/>
      <sheetName val="BASIC RATES"/>
      <sheetName val="Room Type"/>
      <sheetName val="Basement2 DB"/>
      <sheetName val="Ragama"/>
      <sheetName val="JOB COSTING SHEET HVAC"/>
      <sheetName val="BN 01"/>
      <sheetName val="Rate analysis 1"/>
      <sheetName val="MATERIAL'S PRICE"/>
      <sheetName val="TABLE-A"/>
      <sheetName val="Đầu vào"/>
      <sheetName val="SL cước"/>
      <sheetName val="TEST1"/>
      <sheetName val="Tổng hợp"/>
      <sheetName val="ctdg"/>
      <sheetName val="TLDV"/>
      <sheetName val="concrete"/>
      <sheetName val=" RFQ for BOP Bldgs(No.51,53,58)"/>
      <sheetName val="설비"/>
      <sheetName val="일위대가"/>
      <sheetName val="간접비내역-1"/>
      <sheetName val="2.2 띠장의 설계"/>
      <sheetName val="Air Cooler-E"/>
      <sheetName val="간접인원 급료산출"/>
      <sheetName val="DHEQSUPT"/>
      <sheetName val="백분율"/>
      <sheetName val="TB-내역서"/>
      <sheetName val="TinhGiaNC"/>
      <sheetName val="VCBo"/>
      <sheetName val="DMCP"/>
      <sheetName val="BocXep"/>
      <sheetName val="TinhGiaMTC"/>
      <sheetName val="TH N.Cong"/>
      <sheetName val="VCThuy"/>
      <sheetName val="INFOR-ST"/>
      <sheetName val="NNgung"/>
      <sheetName val="Elektrikal"/>
      <sheetName val="IPC"/>
      <sheetName val="Cước VC + ĐM CP Tư vấn"/>
      <sheetName val="Hệ số"/>
      <sheetName val="HS"/>
      <sheetName val="수금기초"/>
      <sheetName val="SPL4"/>
      <sheetName val="BSPL"/>
      <sheetName val="품셈"/>
      <sheetName val="상반기손익차2총괄"/>
      <sheetName val="연습"/>
      <sheetName val="물량표"/>
      <sheetName val="DRAIN DRUM PIT D-301"/>
      <sheetName val="N賃率-職"/>
      <sheetName val="ocean voyage"/>
      <sheetName val="coverusrp"/>
      <sheetName val="escond"/>
      <sheetName val="Tonghop"/>
      <sheetName val="SOR"/>
      <sheetName val="DATI_CONS"/>
      <sheetName val="钢筋"/>
      <sheetName val="C P A Blinding"/>
      <sheetName val="GRSummary"/>
      <sheetName val="3,000"/>
      <sheetName val="5,000"/>
      <sheetName val="6,000"/>
      <sheetName val="8,000"/>
      <sheetName val="9,000"/>
      <sheetName val="Base_BM-rebar7"/>
      <sheetName val="Raw_Data7"/>
      <sheetName val="Fit_Out_B2a6"/>
      <sheetName val="FOL_-_Bar6"/>
      <sheetName val="Co_Eff6"/>
      <sheetName val="Payments_and_Cash_Calls6"/>
      <sheetName val="Day_work6"/>
      <sheetName val="Chiet_tinh_dz225"/>
      <sheetName val="입찰내역_발주처_양식5"/>
      <sheetName val="item_#13__Structur5"/>
      <sheetName val="Item_#_20_Structure5"/>
      <sheetName val="(Not_to_print)4"/>
      <sheetName val="MASTER_RATE_ANALYSIS5"/>
      <sheetName val="Gravel_in_pond5"/>
      <sheetName val="Eq__Mobilization5"/>
      <sheetName val="AOP_Summary-25"/>
      <sheetName val="Summary_4"/>
      <sheetName val="BOQ-FD_PA4"/>
      <sheetName val="Price_List_FD_PA4"/>
      <sheetName val="SPT_vs_PHI5"/>
      <sheetName val="1_11_b4"/>
      <sheetName val="Basic_Material_Costs4"/>
      <sheetName val="MS08-01_S3"/>
      <sheetName val="MS08-01_P3"/>
      <sheetName val="Cashflow_Analysis3"/>
      <sheetName val="Rate_Analysis3"/>
      <sheetName val="Cost_Sheet3"/>
      <sheetName val="fire_detection_offer3"/>
      <sheetName val="fire_detection_cost3"/>
      <sheetName val="Price_List3"/>
      <sheetName val="upa_of_boq3"/>
      <sheetName val="Summary_Foreign_Comp3"/>
      <sheetName val="grand_summary3"/>
      <sheetName val="Doha_Farm3"/>
      <sheetName val="_GULF3"/>
      <sheetName val="Master_Data_Sheet3"/>
      <sheetName val="15_문제점3"/>
      <sheetName val="SERVICES_I3"/>
      <sheetName val="_N_Finansal_Eğri3"/>
      <sheetName val="HKED_KEŞFİ_İmalat3"/>
      <sheetName val="YEŞİL_DEFTER-İmalat3"/>
      <sheetName val="34__BLOK_EK_ISLER-NO1_HAKEDIS3"/>
      <sheetName val="imput_costi_par_3"/>
      <sheetName val="PRICE_INFO3"/>
      <sheetName val="RC_SUMMARY3"/>
      <sheetName val="LABOUR_PRODUCTIVITY-TAV3"/>
      <sheetName val="MATERIAL_PRICES3"/>
      <sheetName val="CONCRETE_ANALYSIS3"/>
      <sheetName val="Ra__stair3"/>
      <sheetName val="Filter_Block3"/>
      <sheetName val="BT3-Package_053"/>
      <sheetName val="Certificate_3"/>
      <sheetName val="Valn_Cover3"/>
      <sheetName val="Contract_Part3"/>
      <sheetName val="SW_(2)3"/>
      <sheetName val="Form_63"/>
      <sheetName val="APP__B3"/>
      <sheetName val="App__A(contd)3"/>
      <sheetName val="15_134"/>
      <sheetName val="BT3-Package_052"/>
      <sheetName val="SW_(2)2"/>
      <sheetName val="Filter_Block2"/>
      <sheetName val="Base_BM-rebar8"/>
      <sheetName val="Raw_Data8"/>
      <sheetName val="Fit_Out_B2a7"/>
      <sheetName val="FOL_-_Bar7"/>
      <sheetName val="Co_Eff7"/>
      <sheetName val="Payments_and_Cash_Calls7"/>
      <sheetName val="Day_work7"/>
      <sheetName val="Chiet_tinh_dz226"/>
      <sheetName val="입찰내역_발주처_양식6"/>
      <sheetName val="item_#13__Structur6"/>
      <sheetName val="Item_#_20_Structure6"/>
      <sheetName val="(Not_to_print)5"/>
      <sheetName val="MASTER_RATE_ANALYSIS6"/>
      <sheetName val="Gravel_in_pond6"/>
      <sheetName val="Eq__Mobilization6"/>
      <sheetName val="AOP_Summary-26"/>
      <sheetName val="Summary_5"/>
      <sheetName val="BOQ-FD_PA5"/>
      <sheetName val="Price_List_FD_PA5"/>
      <sheetName val="SPT_vs_PHI6"/>
      <sheetName val="1_11_b5"/>
      <sheetName val="Basic_Material_Costs5"/>
      <sheetName val="MS08-01_S4"/>
      <sheetName val="MS08-01_P4"/>
      <sheetName val="Cashflow_Analysis4"/>
      <sheetName val="Rate_Analysis4"/>
      <sheetName val="Cost_Sheet4"/>
      <sheetName val="fire_detection_offer4"/>
      <sheetName val="fire_detection_cost4"/>
      <sheetName val="Price_List4"/>
      <sheetName val="upa_of_boq4"/>
      <sheetName val="Summary_Foreign_Comp4"/>
      <sheetName val="grand_summary4"/>
      <sheetName val="Doha_Farm4"/>
      <sheetName val="_GULF4"/>
      <sheetName val="Master_Data_Sheet4"/>
      <sheetName val="15_문제점4"/>
      <sheetName val="SERVICES_I4"/>
      <sheetName val="_N_Finansal_Eğri4"/>
      <sheetName val="HKED_KEŞFİ_İmalat4"/>
      <sheetName val="YEŞİL_DEFTER-İmalat4"/>
      <sheetName val="34__BLOK_EK_ISLER-NO1_HAKEDIS4"/>
      <sheetName val="imput_costi_par_4"/>
      <sheetName val="PRICE_INFO4"/>
      <sheetName val="RC_SUMMARY4"/>
      <sheetName val="LABOUR_PRODUCTIVITY-TAV4"/>
      <sheetName val="MATERIAL_PRICES4"/>
      <sheetName val="CONCRETE_ANALYSIS4"/>
      <sheetName val="Ra__stair4"/>
      <sheetName val="Filter_Block4"/>
      <sheetName val="BT3-Package_054"/>
      <sheetName val="Certificate_4"/>
      <sheetName val="Valn_Cover4"/>
      <sheetName val="Contract_Part4"/>
      <sheetName val="Form_64"/>
      <sheetName val="APP__B4"/>
      <sheetName val="App__A(contd)4"/>
      <sheetName val="15_135"/>
      <sheetName val="SW_(2)4"/>
      <sheetName val="A4 Register"/>
      <sheetName val="GWC"/>
      <sheetName val="NWC"/>
      <sheetName val="SS MH"/>
      <sheetName val="MANP"/>
      <sheetName val="BILL-6"/>
      <sheetName val="Specs"/>
      <sheetName val="hvac"/>
      <sheetName val="Basis"/>
      <sheetName val="CBDG"/>
      <sheetName val="CREEL"/>
      <sheetName val="0RESULT"/>
      <sheetName val="EEV(Prilim)"/>
      <sheetName val="DETAIL"/>
      <sheetName val="PRODL297"/>
      <sheetName val="worksheet inchican"/>
      <sheetName val="combined 9-30"/>
      <sheetName val="Funding Drwdn"/>
      <sheetName val="01-RESOURCE LIST"/>
      <sheetName val="2"/>
      <sheetName val="Doha WBS Clean"/>
      <sheetName val="QualityDeliv."/>
      <sheetName val="G2- Ground works"/>
      <sheetName val="PLUMBING&amp;FF"/>
      <sheetName val="Bldg Wise Summaries 20-10-09"/>
      <sheetName val="Ingresos"/>
      <sheetName val="office"/>
      <sheetName val="Lab"/>
      <sheetName val="MOU"/>
      <sheetName val="Contra"/>
      <sheetName val="LetterofComf"/>
      <sheetName val="Forecast"/>
      <sheetName val="VO"/>
      <sheetName val="NegVO"/>
      <sheetName val="CrNotes"/>
      <sheetName val="AEAGraph"/>
      <sheetName val="Materials "/>
      <sheetName val="MAchinery(R1)"/>
      <sheetName val="1. Summary Sheet (R01_Oct.2019)"/>
      <sheetName val="FORM5"/>
      <sheetName val="macros"/>
      <sheetName val="PROJECT BRIEF(EX.NEW)"/>
      <sheetName val="2.0 Section 2 Cover"/>
      <sheetName val="NEW0121"/>
      <sheetName val="Control Sheet Header"/>
      <sheetName val="B0 Plant Stations - Manpower"/>
      <sheetName val="Lists"/>
      <sheetName val="02. THONG_TIN_CHUNG"/>
      <sheetName val="07. DINH_MUC HBC"/>
      <sheetName val="BR1000x2800, Hs=1,5m"/>
      <sheetName val="BR1000x4200"/>
      <sheetName val="BR1000x5600"/>
      <sheetName val="PT(2)"/>
      <sheetName val="Unitmass"/>
      <sheetName val="1_MV"/>
      <sheetName val="Setup"/>
      <sheetName val="___________"/>
      <sheetName val="INSTR"/>
      <sheetName val="단가산출1"/>
      <sheetName val="단가산출2"/>
      <sheetName val="器具数からの受水槽容量算出"/>
      <sheetName val="TNHCHINH"/>
      <sheetName val="VCV-BE-TONG"/>
      <sheetName val="PNTEXT"/>
      <sheetName val="Paramètres"/>
      <sheetName val="01-RESOURCE_LIST"/>
      <sheetName val="cal"/>
      <sheetName val="PROJECT_BRIEF_EX_NEW_2"/>
      <sheetName val="9618UH"/>
      <sheetName val="New Issue Pipeline"/>
      <sheetName val="sc"/>
      <sheetName val="OnSchedule"/>
      <sheetName val="Budget"/>
      <sheetName val="Curve"/>
      <sheetName val="Main Log"/>
      <sheetName val="FAB별"/>
      <sheetName val="India F&amp;S Template"/>
      <sheetName val="HQ-TO"/>
      <sheetName val="200205C"/>
      <sheetName val="C_P_A_Blinding"/>
      <sheetName val="BILL_12"/>
      <sheetName val="HAKEDİŞ_2"/>
      <sheetName val="keşif_özeti2"/>
      <sheetName val="Bill_102"/>
      <sheetName val="1_0_Section_1_Cover2"/>
      <sheetName val="Col-Schedule"/>
      <sheetName val="BORDGC"/>
      <sheetName val="Scatter"/>
      <sheetName val="Area_Analysis3"/>
      <sheetName val="DETAILED__BOQ3"/>
      <sheetName val="Category_Lookup_Table3"/>
      <sheetName val="01-RESOURCE_LIST1"/>
      <sheetName val="Materials_"/>
      <sheetName val="B_1003"/>
      <sheetName val="schedule_nos3"/>
      <sheetName val="3_13"/>
      <sheetName val="2_23"/>
      <sheetName val="3_43"/>
      <sheetName val="5_43"/>
      <sheetName val="8_13"/>
      <sheetName val="5_13"/>
      <sheetName val="6_33"/>
      <sheetName val="2_33"/>
      <sheetName val="3_63"/>
      <sheetName val="2_53"/>
      <sheetName val="8_33"/>
      <sheetName val="3_23"/>
      <sheetName val="2_43"/>
      <sheetName val="2_13"/>
      <sheetName val="5_73"/>
      <sheetName val="3_33"/>
      <sheetName val="3_53"/>
      <sheetName val="2_83"/>
      <sheetName val="2_63"/>
      <sheetName val="2_05_Sprinkler3"/>
      <sheetName val="2_01_Electrical_3"/>
      <sheetName val="8_1-8_23"/>
      <sheetName val="8_3-8_43"/>
      <sheetName val="Bldg_Wise_Summaries_20-10-09"/>
      <sheetName val="A4_Register"/>
      <sheetName val="Sign_(2)"/>
      <sheetName val="Funding_Drwdn"/>
      <sheetName val="PROJECT_BRIEF_EX_NEW_3"/>
      <sheetName val="INPUT_-_Revenue_&amp;_CGS3"/>
      <sheetName val="Part_A3"/>
      <sheetName val="PROJECT_BRIEF(EX_NEW)"/>
      <sheetName val="New_Issue_Pipeline"/>
      <sheetName val="1__Summary_Sheet_(R01_Oct_2019)"/>
      <sheetName val="2_0_Section_2_Cover"/>
      <sheetName val="Schedule of Material Submittals"/>
      <sheetName val="2.2 STAFF Scedule"/>
      <sheetName val="E_H_Blinding2"/>
      <sheetName val="E_H_Excavation2"/>
      <sheetName val="Pc_name2"/>
      <sheetName val="C_P_A_Blinding1"/>
      <sheetName val="BILL_13"/>
      <sheetName val="New_Rates3"/>
      <sheetName val="????_???_??3"/>
      <sheetName val="US_Ship_Repair_Industry_Growth2"/>
      <sheetName val="Market_Overview2"/>
      <sheetName val="US_Shipyard_Repair_Output2"/>
      <sheetName val="Summary_Financials2"/>
      <sheetName val="HAKEDİŞ_3"/>
      <sheetName val="keşif_özeti3"/>
      <sheetName val="Bill_103"/>
      <sheetName val="1_0_Section_1_Cover3"/>
      <sheetName val="Bill_No__33"/>
      <sheetName val="E_H_-_H__W_P_2"/>
      <sheetName val="E__H__Treatment_for_pile_cap2"/>
      <sheetName val="E_H_Blinding3"/>
      <sheetName val="E_H_Excavation3"/>
      <sheetName val="Pc_name3"/>
      <sheetName val="C_P_A_Blinding2"/>
      <sheetName val="BILL_14"/>
      <sheetName val="New_Rates4"/>
      <sheetName val="Basement_Budget2"/>
      <sheetName val="????_???_??4"/>
      <sheetName val="US_Ship_Repair_Industry_Growth3"/>
      <sheetName val="Market_Overview3"/>
      <sheetName val="US_Shipyard_Repair_Output3"/>
      <sheetName val="Summary_Financials3"/>
      <sheetName val="HAKEDİŞ_4"/>
      <sheetName val="keşif_özeti4"/>
      <sheetName val="Bill_104"/>
      <sheetName val="Sec_1_BOQ2"/>
      <sheetName val="Sec_2_BOQ-MRO2"/>
      <sheetName val="Sec_3_BOQ-FBO2"/>
      <sheetName val="Sec_4_BOQ-CUP2"/>
      <sheetName val="Adsorption_-_MRO2"/>
      <sheetName val="Adsorption_-_CUP2"/>
      <sheetName val="Sec_5_BOQ-ASG2"/>
      <sheetName val="Sec_6_BOQ-SUBSTN2"/>
      <sheetName val="Sec_8_BOQ-dayworks2"/>
      <sheetName val="1_0_Section_1_Cover4"/>
      <sheetName val="Bill_No__34"/>
      <sheetName val="intr_stool_brkup2"/>
      <sheetName val="E_H_-_H__W_P_3"/>
      <sheetName val="E__H__Treatment_for_pile_cap3"/>
      <sheetName val="Sign_(2)1"/>
      <sheetName val="1__Summary_Sheet_(R01_Oct_20191"/>
      <sheetName val="Funding_Drwdn1"/>
      <sheetName val="slipsumpR"/>
      <sheetName val="Graph"/>
      <sheetName val="Area_Analysis4"/>
      <sheetName val="DETAILED__BOQ4"/>
      <sheetName val="PROJECT_BRIEF_EX_NEW_4"/>
      <sheetName val="B_1004"/>
      <sheetName val="schedule_nos4"/>
      <sheetName val="3_14"/>
      <sheetName val="2_24"/>
      <sheetName val="3_44"/>
      <sheetName val="5_44"/>
      <sheetName val="8_14"/>
      <sheetName val="5_14"/>
      <sheetName val="6_34"/>
      <sheetName val="2_34"/>
      <sheetName val="3_64"/>
      <sheetName val="2_54"/>
      <sheetName val="8_34"/>
      <sheetName val="3_24"/>
      <sheetName val="2_44"/>
      <sheetName val="2_14"/>
      <sheetName val="5_74"/>
      <sheetName val="3_34"/>
      <sheetName val="3_54"/>
      <sheetName val="2_84"/>
      <sheetName val="2_64"/>
      <sheetName val="8_1-8_24"/>
      <sheetName val="8_3-8_44"/>
      <sheetName val="2_05_Sprinkler4"/>
      <sheetName val="2_01_Electrical_4"/>
      <sheetName val="INPUT_-_Revenue_&amp;_CGS4"/>
      <sheetName val="Category_Lookup_Table4"/>
      <sheetName val="Part_A4"/>
      <sheetName val="PROJECT_BRIEF(EX_NEW)1"/>
      <sheetName val="Cable Codes"/>
      <sheetName val="5"/>
      <sheetName val="Bill Summary"/>
      <sheetName val="N FURNITURE EQUIPMENT "/>
      <sheetName val="R DISPOSAL SYSTEM"/>
      <sheetName val="SbStn-FLTANK"/>
      <sheetName val="S PIPED SUPPLY SYSTEM"/>
      <sheetName val="Extwrk-FoulWater"/>
      <sheetName val="Extwrk-Firefighting"/>
      <sheetName val="Tender Adjustment"/>
      <sheetName val="Extwrk-Irrigation"/>
      <sheetName val="Ancillary Bldgs."/>
      <sheetName val="11-Guardhouse(New)"/>
      <sheetName val="12-ETS Room(New)"/>
      <sheetName val="13-Driver-cleaner room(New)"/>
      <sheetName val="DB"/>
      <sheetName val="proj"/>
      <sheetName val="DATATV"/>
      <sheetName val="inox"/>
      <sheetName val="HE SO"/>
      <sheetName val="MTO REV.0"/>
      <sheetName val="PG TT"/>
      <sheetName val="KINH_PHI_TONG_HOP"/>
      <sheetName val="TEN_HANG_MUC_"/>
      <sheetName val="THONG_SO_KICH_THUOC"/>
      <sheetName val="Kế_hoạch_bổ_sung"/>
      <sheetName val="Tổng_hợp"/>
      <sheetName val="공사비_내역_(가)"/>
      <sheetName val="KL_thanh_toan-Xuan_Dao"/>
      <sheetName val="DLC_DIEN_AP"/>
      <sheetName val="SL_dau_tien"/>
      <sheetName val="ABB_Trans"/>
      <sheetName val="Main Feeder"/>
      <sheetName val="Capacitor"/>
      <sheetName val="Input_Data-1"/>
      <sheetName val="PE Wire"/>
      <sheetName val="XLPE_Cable"/>
      <sheetName val="Erection &quot; S&quot; - Curve"/>
      <sheetName val="dg tphcm"/>
      <sheetName val="GAEYO"/>
      <sheetName val="Benchmark"/>
      <sheetName val="Unit"/>
      <sheetName val="SP10"/>
      <sheetName val="Unt rate"/>
      <sheetName val="Original"/>
      <sheetName val="Unit Rate(non print)"/>
      <sheetName val="침하계"/>
      <sheetName val="Vat tu XD"/>
      <sheetName val="EARTH WORKS"/>
      <sheetName val="총괄"/>
      <sheetName val="BQ"/>
      <sheetName val="chiettinh"/>
      <sheetName val="TONG HOP GIA"/>
      <sheetName val="Elemental Breakdown+20%"/>
      <sheetName val="Bacluong"/>
      <sheetName val="갑지(추정)"/>
      <sheetName val="날개벽수량표"/>
      <sheetName val="264"/>
      <sheetName val="SGC RATE"/>
      <sheetName val="Define finishing"/>
      <sheetName val="FORM_NO7(eng)"/>
      <sheetName val="PH 5"/>
      <sheetName val="CHITIET VL-NC-TT1p"/>
      <sheetName val="학생내역"/>
      <sheetName val="Daf 1"/>
      <sheetName val="gia vt,nc,may"/>
      <sheetName val="LKVL-CK-HT-GD1"/>
      <sheetName val="TONG HOP VL-NC"/>
      <sheetName val="TH VL, NC, DDHT Thanhphuoc"/>
      <sheetName val="M_Budget5"/>
      <sheetName val="Material_of_Quantities5"/>
      <sheetName val="unit_price_list5"/>
      <sheetName val="Project_Data5"/>
      <sheetName val="아파트_5"/>
      <sheetName val="Ｎｏ_135"/>
      <sheetName val="Labor_(HA)3"/>
      <sheetName val="Equiment_(HA)3"/>
      <sheetName val="Compar_28_12_174"/>
      <sheetName val="RAB_AR&amp;STR3"/>
      <sheetName val="A2_(4)3"/>
      <sheetName val="MTO_REV_2_ARMOR_3"/>
      <sheetName val="Retrofit_contract2"/>
      <sheetName val="ML-부품4동_정산내역2"/>
      <sheetName val="ML-CUB2_정산내역2"/>
      <sheetName val="Retrofit_정산2"/>
      <sheetName val="BLR_15"/>
      <sheetName val="Utility_and_Fire_flange5"/>
      <sheetName val="해외_연수비용_계산-삭제5"/>
      <sheetName val="해외_기술훈련비_(합계)5"/>
      <sheetName val="as_boq_list_up3"/>
      <sheetName val="Gia_vat_tu3"/>
      <sheetName val="B3A_-_TOWER_A3"/>
      <sheetName val="Electrical_Works3"/>
      <sheetName val="H_T__INCOMING_SYSTEM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PL_013"/>
      <sheetName val="MAIN_GATE_HOUSE3"/>
      <sheetName val="Chiet_tinh_dz353"/>
      <sheetName val="설산1_나3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Dwg__Transmittal3"/>
      <sheetName val="Currency_Rate3"/>
      <sheetName val="Điện_Nhẹ3"/>
      <sheetName val="6__Chieu_sang_&amp;_cap_nguon3"/>
      <sheetName val="8__Thiet_bi_dien_nhe3"/>
      <sheetName val="10__Bao_chay,_ex,_sc3"/>
      <sheetName val="11__Chua_chay3"/>
      <sheetName val="13__Thong_gio3"/>
      <sheetName val="14__Cap_thoat_nuoc3"/>
      <sheetName val="GZ_TG3"/>
      <sheetName val="GZ_TP3"/>
      <sheetName val="GZ_VT3"/>
      <sheetName val="HD_HS_NGHIỆM_THU2"/>
      <sheetName val="1__LỊCH_NTHN2"/>
      <sheetName val="LIST_BT_lót2"/>
      <sheetName val="LIST_BT2"/>
      <sheetName val="3_PHÊ_DUYÊT_THAU_PHỤ2"/>
      <sheetName val="4_PHÊ_DUYÊT_VẬT_LIỆU2"/>
      <sheetName val="5__LAY_MAU_VL2"/>
      <sheetName val="6__BBNT_VLĐV2"/>
      <sheetName val="7__BBNT_TRAC_DAC2"/>
      <sheetName val="1_LIST_NGHIỆM_THU2"/>
      <sheetName val="1_1_LIST_BT2"/>
      <sheetName val="2__YCNT_LIST_2"/>
      <sheetName val="3__BBNT_ĐÀO_ĐẤT2"/>
      <sheetName val="4__BBNT_ĐỔ_BT_LÓT2"/>
      <sheetName val="4_1__BBNT_CẮT_CỌC2"/>
      <sheetName val="4_2__BBNT_ĐỔ_BT_ĐẦU_CỌC2"/>
      <sheetName val="5__BBNT_ĐẮP_ĐÁT,CÁT,ĐÁ,BASE2"/>
      <sheetName val="6__BBNT_TRAI_PVC2"/>
      <sheetName val="7__BBNT_CỐT_THÉP2"/>
      <sheetName val="8__BBNT_VÁN_KHUÔN2"/>
      <sheetName val="9__BBNT_ĐỔ_BT2"/>
      <sheetName val="10__BBNT_KHOAN_CẤY_THÉP2"/>
      <sheetName val="11__BBNT_chống_thấm2"/>
      <sheetName val="12__BBNT_CKBT2"/>
      <sheetName val="13__BBNT_GIA_CÔNG_KCT2"/>
      <sheetName val="14__BBNT_SƠN_KCT2"/>
      <sheetName val="15__BBNT_LẮP_DỰNG_KCT2"/>
      <sheetName val="16__BBNT_CT_XÂY2"/>
      <sheetName val="17__BBNT_CT_TRÁT2"/>
      <sheetName val="18__BBNT_ĐMHT2"/>
      <sheetName val="11__BBNT_ÉP_CỌC_TRE(LIST_4)2"/>
      <sheetName val="12_Theo_doi_do_BT_LÓT2"/>
      <sheetName val="47__BBNT_PHÁ_DỠ2"/>
      <sheetName val="18__BBNT_CKBT2"/>
      <sheetName val="16_Theo_doi_do_BT2"/>
      <sheetName val="17__BBLM_BT_2"/>
      <sheetName val="29__BBNT_KHOAN_CẤY_THÉP2"/>
      <sheetName val="20__BBNT_CT_XÂY2"/>
      <sheetName val="21__BBNT_CT_TRÁT2"/>
      <sheetName val="22_BBNT_BPCT2"/>
      <sheetName val="23_BBNT_HT_BG2"/>
      <sheetName val="2__YCNT_LIST_42"/>
      <sheetName val="4__BBNT_ÉP_CỌC_TRE2"/>
      <sheetName val="5__BBNT_GIA_CỐ,SAN_LẤP2"/>
      <sheetName val="6__BBNT_ĐỔ_BT_LÓT2"/>
      <sheetName val="10__BBNT_CT_XÂY2"/>
      <sheetName val="11__BBNT_CT_TRÁT2"/>
      <sheetName val="nha_bao_ve3"/>
      <sheetName val="6PILE__(돌출)3"/>
      <sheetName val="Gia_VLNCMTC3"/>
      <sheetName val="INDIRECT_COST2"/>
      <sheetName val="HRG_BHN2"/>
      <sheetName val="1_Quotation(見積決裁書）_2"/>
      <sheetName val="3_Summary_of_Cost_2"/>
      <sheetName val="4_Ｓｐｅｃｉａｌ_Material2"/>
      <sheetName val="6_Ｃｏｍｍｏｎ_Material2"/>
      <sheetName val="9_Indirect_budget2"/>
      <sheetName val="IGETA_Elec_BOQ2"/>
      <sheetName val="Maker_List2"/>
      <sheetName val="Request_Builder2"/>
      <sheetName val="INFO_2"/>
      <sheetName val="Đức_Huệ_-_GV_gốc2"/>
      <sheetName val="1__ABPLAZA_COST2"/>
      <sheetName val="2__ABPLAZA_INVENTORY2"/>
      <sheetName val="3__ICID_CASHFLOW2"/>
      <sheetName val="Cash_Flow2"/>
      <sheetName val="Building_T1,2,3,4,5_(2)2"/>
      <sheetName val="Bang_gia_NC_2"/>
      <sheetName val="MTO_REV_02"/>
      <sheetName val="1_Requisition(E)2"/>
      <sheetName val="Div26_-_Elect2"/>
      <sheetName val="1_1_BOQ_2"/>
      <sheetName val="Móng,_nền_2"/>
      <sheetName val="pp3p_2"/>
      <sheetName val="TONGKE3p_2"/>
      <sheetName val="Nhan_cong2"/>
      <sheetName val="PHU_LUC22"/>
      <sheetName val="ESTI_2"/>
      <sheetName val="2_1_受電設備棟2"/>
      <sheetName val="2_2_受・防火水槽2"/>
      <sheetName val="2_3_排水処理設備棟2"/>
      <sheetName val="2_4_倉庫棟2"/>
      <sheetName val="2_5_守衛棟2"/>
      <sheetName val="공사비_내역_(가)1"/>
      <sheetName val="Sheet1 (2)"/>
      <sheetName val="TTTram"/>
      <sheetName val="Parem"/>
      <sheetName val="DGG"/>
      <sheetName val="CTG"/>
      <sheetName val="INDEX"/>
      <sheetName val="Thép sàn(ok)"/>
      <sheetName val="BẢNG_TỔNG_HỢP3"/>
      <sheetName val="HÀNG_RÀO3"/>
      <sheetName val="NHÀ_XƯỞNG3"/>
      <sheetName val="NHÀ_VĂN_PHÒNG3"/>
      <sheetName val="NHÀ_BẾP3"/>
      <sheetName val="NHÀ_XE_Ô_TÔ3"/>
      <sheetName val="BỂ_NƯỚC_NGẦM3"/>
      <sheetName val="NHÀ_BẢO_VỆ3"/>
      <sheetName val="CỘT_CỜ3"/>
      <sheetName val="TRẠM_ĐIỆN3"/>
      <sheetName val="KHO_HOÁ_CHẤT3"/>
      <sheetName val="NHÀ_RÁC3"/>
      <sheetName val="KHU_HÚT_THUỐC3"/>
      <sheetName val="MÁI_NỐI_VP+_BẾP3"/>
      <sheetName val="BỂ_TỰ_HOẠI3"/>
      <sheetName val="THƯ_VIỆN_MẪU3"/>
      <sheetName val="TỔNG_HỢP_THÉP_BELHOMES3"/>
      <sheetName val="TỔNG_HỢP_1_CĂN_THEO_LOẠI_NHÀ3"/>
      <sheetName val="SH_CT_CỔ_CỘT3"/>
      <sheetName val="SH__ĐÀI_MÓNG3"/>
      <sheetName val="SH__CỘT_T13"/>
      <sheetName val="SH__CỘT_T23"/>
      <sheetName val="SH_CỘT_T33"/>
      <sheetName val="SH__GIẰNG_MÓNG3"/>
      <sheetName val="SH__DẦM_T23"/>
      <sheetName val="SH__DẦM_T33"/>
      <sheetName val="SH_DẦM_TM3"/>
      <sheetName val="SH__SÀN_T23"/>
      <sheetName val="SH__SÀN_T33"/>
      <sheetName val="SH__SÀN_TMÁI3"/>
      <sheetName val="SH_KHAC3"/>
      <sheetName val="SH__HANG_RAO3"/>
      <sheetName val="_T1_ĐÀI_MÓNG_AF3"/>
      <sheetName val="T1_CỔ_CỘT_AF3"/>
      <sheetName val="T1_CỘT_T1_AF3"/>
      <sheetName val="T1_CỘT_T2_AF3"/>
      <sheetName val="T1_CỘT_T3_AF3"/>
      <sheetName val="T1__DẦM_MÓNG_AF3"/>
      <sheetName val="T1_DẦM_T2_AF3"/>
      <sheetName val="T1_DẦM_T3_AF3"/>
      <sheetName val="T1_DẦM_TM_AF3"/>
      <sheetName val="T1_SAN_F2_AF3"/>
      <sheetName val="T1__SAN_F3_AF3"/>
      <sheetName val="T1_SAN_FR_AF3"/>
      <sheetName val="T1__KHAC_AF3"/>
      <sheetName val="T1__HANG_RAO_AF3"/>
      <sheetName val="_T1_ĐÀI_MÓNG_A'F'BE3"/>
      <sheetName val="T1_CỔ_CỘT_A'F'BE3"/>
      <sheetName val="T1_CỘT_T1_A'F'BE3"/>
      <sheetName val="T1_CỘT_T2_A'F'BE3"/>
      <sheetName val="T1_CỘT_T3_A'F'BE3"/>
      <sheetName val="T1__DẦM_MÓNG_A'F'BE3"/>
      <sheetName val="T1_DẦM_T2_A'F'BE3"/>
      <sheetName val="T1_DẦM_T3_A'F'BE3"/>
      <sheetName val="T1_DẦM_TM_A'F'BE3"/>
      <sheetName val="T1__SAN_F1_A'F'BE3"/>
      <sheetName val="T1_SAN_F2_A'F'BE3"/>
      <sheetName val="T1__SAN_F3_A'F'BE3"/>
      <sheetName val="T1_SAN_FR_A'F'BE3"/>
      <sheetName val="T1_KHAC_A'F'BE3"/>
      <sheetName val="T1_HANG_RAO_A'F'BE3"/>
      <sheetName val="_T1_ĐÀI_CD3"/>
      <sheetName val="T1_CỔ_CỘT_CD3"/>
      <sheetName val="T1_CỘT_T1_CD3"/>
      <sheetName val="T1_CỘT_T2_CD3"/>
      <sheetName val="T1_CỘT_T3_CD3"/>
      <sheetName val="T1__DẦM_MÓNG_CD3"/>
      <sheetName val="1_LIST_NTCV3"/>
      <sheetName val="2_BB_LÂY_MẪU3"/>
      <sheetName val="3__YCNT_CV3"/>
      <sheetName val="4__BBNT_VLĐV3"/>
      <sheetName val="Muc_luc3"/>
      <sheetName val="61__Lan_can_an_toàn_NB3"/>
      <sheetName val="62__Lan_can_an_toan3"/>
      <sheetName val="Nhat_ky_thi_cong_chong_tham3"/>
      <sheetName val="56_3_BBNTNB_MÓNG_CT3"/>
      <sheetName val="56_4_BBNT_MÓNG_CT3"/>
      <sheetName val="Noname_114"/>
      <sheetName val="Noname_23"/>
      <sheetName val="Noname_33"/>
      <sheetName val="Noname_43"/>
      <sheetName val="Noname_53"/>
      <sheetName val="Noname_63"/>
      <sheetName val="Noname_73"/>
      <sheetName val="Noname_83"/>
      <sheetName val="Noname_93"/>
      <sheetName val="Noname_103"/>
      <sheetName val="Noname_115"/>
      <sheetName val="Noname_123"/>
      <sheetName val="Noname_133"/>
      <sheetName val="Noname_143"/>
      <sheetName val="Noname_153"/>
      <sheetName val="Noname_163"/>
      <sheetName val="Noname_173"/>
      <sheetName val="Noname_183"/>
      <sheetName val="Noname_193"/>
      <sheetName val="Noname_203"/>
      <sheetName val="Pasir_Panjang_100J2"/>
      <sheetName val="A1_CN2"/>
      <sheetName val="SL_NHAP2"/>
      <sheetName val="C5_M-Cover2"/>
      <sheetName val="RC_Pipe2"/>
      <sheetName val="PRECAST_lightconc-II2"/>
      <sheetName val="Sheet_32"/>
      <sheetName val="Electrical_Breakdown2"/>
      <sheetName val="Step1_1st2"/>
      <sheetName val="Tong_du_toan2"/>
      <sheetName val="D__Mechanical2"/>
      <sheetName val="Data_Sheet3"/>
      <sheetName val="---_Liste_---2"/>
      <sheetName val="Staff_Acco_2"/>
      <sheetName val="Summary_Transformers2"/>
      <sheetName val="63_Tỉnh2"/>
      <sheetName val="Mã_BDS2"/>
      <sheetName val="Company_code2"/>
      <sheetName val="LIST_DATA2"/>
      <sheetName val="D_&amp;_W_sizes2"/>
      <sheetName val="Civil_Work_-_B_Wall2"/>
      <sheetName val="SHADES_&amp;_GATES2"/>
      <sheetName val="NOTES_(2)2"/>
      <sheetName val="LANDSCAPE_(2)2"/>
      <sheetName val="Civil_Work_-_B_Wall_(2)2"/>
      <sheetName val="LANDSCAPE_(Hard_&amp;_Soft)2"/>
      <sheetName val="Civil_Work_-_B_Wall_(3)2"/>
      <sheetName val="Total_for_Check"/>
      <sheetName val="MTO_REV_2(ARMOR)"/>
      <sheetName val="BUTCE_KURLARI"/>
      <sheetName val="Finansal_tamamlanma_Eğrisi"/>
      <sheetName val="BUS_BAR"/>
      <sheetName val="pencere_merkezi_ys_ab"/>
      <sheetName val="kule_pencere_merk"/>
      <sheetName val="B09_1"/>
      <sheetName val="YEŞİL_DEFTER_(2)"/>
      <sheetName val="Cost_Codes_"/>
      <sheetName val="Prodinox_MA_R1"/>
      <sheetName val="Prodinox_ET_R1"/>
      <sheetName val="Satir_Bazli_Odeme_Listesi"/>
      <sheetName val="FATURA_KEŞFİ"/>
      <sheetName val="nw4_(2)"/>
      <sheetName val="STAFFSCHED_"/>
      <sheetName val="S3_Architectural"/>
      <sheetName val="Boru_Çap_-_Fiyat"/>
      <sheetName val="V_O_"/>
      <sheetName val="yüro_-_eski"/>
      <sheetName val="Not_in_Budget(F)"/>
      <sheetName val="HD_Mat'ls(J)"/>
      <sheetName val="Disputed_Rates(L)"/>
      <sheetName val="Hao_hut,_CK"/>
      <sheetName val="Đầu_vào"/>
      <sheetName val="SL_cước"/>
      <sheetName val="개시대사_(2)"/>
      <sheetName val="Cước_VC_+_ĐM_CP_Tư_vấn"/>
      <sheetName val="Hệ_số"/>
      <sheetName val="Executive_Summary"/>
      <sheetName val="PLUMBING_WORK_ADDITIONS"/>
      <sheetName val="_Factor__"/>
      <sheetName val="Histry_Price"/>
      <sheetName val="B-3_2_EB"/>
      <sheetName val="SECTION_10-TSE"/>
      <sheetName val="Factor_Sheet"/>
      <sheetName val="Price_Sheet"/>
      <sheetName val="BASIC_RATES"/>
      <sheetName val="Room_Type"/>
      <sheetName val="Basement2_DB"/>
      <sheetName val="JOB_COSTING_SHEET_HVAC"/>
      <sheetName val="BN_01"/>
      <sheetName val="Rate_analysis_1"/>
      <sheetName val="Shot"/>
      <sheetName val="09. Fence"/>
      <sheetName val="13. Duong giao thong"/>
      <sheetName val="14. HT TNM"/>
      <sheetName val="15. HT TNT"/>
      <sheetName val="01b. Nha xuong - kien truc"/>
      <sheetName val="01c. Factory - KCT"/>
      <sheetName val="02. Pringting house (KC+KT)"/>
      <sheetName val="03. Warehouse"/>
      <sheetName val="05a. Guardhouse 1"/>
      <sheetName val="GZ.CT"/>
      <sheetName val="01a. Nha xuong - ket cau"/>
      <sheetName val="산근"/>
      <sheetName val="집계표(option)"/>
      <sheetName val="ANX3A11"/>
      <sheetName val="수입"/>
      <sheetName val="NPC500"/>
      <sheetName val="personnelist"/>
      <sheetName val="정부노임단가"/>
      <sheetName val="PRO_A"/>
      <sheetName val="PRO"/>
      <sheetName val="참고"/>
      <sheetName val="유림골조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skejul"/>
      <sheetName val="Ammonia"/>
      <sheetName val="UOA"/>
      <sheetName val="ENG-101"/>
      <sheetName val="breakdown"/>
      <sheetName val="D-623D"/>
      <sheetName val="Consumables"/>
      <sheetName val="12CGOU"/>
      <sheetName val="M_Budget6"/>
      <sheetName val="Material_of_Quantities6"/>
      <sheetName val="unit_price_list6"/>
      <sheetName val="Project_Data6"/>
      <sheetName val="아파트_6"/>
      <sheetName val="Ｎｏ_136"/>
      <sheetName val="Compar_28_12_175"/>
      <sheetName val="Labor_(HA)4"/>
      <sheetName val="Equiment_(HA)4"/>
      <sheetName val="A2_(4)4"/>
      <sheetName val="RAB_AR&amp;STR4"/>
      <sheetName val="MTO_REV_2_ARMOR_4"/>
      <sheetName val="Gia_vat_tu4"/>
      <sheetName val="B3A_-_TOWER_A4"/>
      <sheetName val="Electrical_Works4"/>
      <sheetName val="H_T__INCOMING_SYSTEM4"/>
      <sheetName val="Dwg__Transmittal4"/>
      <sheetName val="PL_014"/>
      <sheetName val="Currency_Rate4"/>
      <sheetName val="MAIN_GATE_HOUSE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BLR_16"/>
      <sheetName val="Utility_and_Fire_flange6"/>
      <sheetName val="해외_연수비용_계산-삭제6"/>
      <sheetName val="해외_기술훈련비_(합계)6"/>
      <sheetName val="as_boq_list_up4"/>
      <sheetName val="BẢNG_TỔNG_HỢP4"/>
      <sheetName val="HÀNG_RÀO4"/>
      <sheetName val="NHÀ_XƯỞNG4"/>
      <sheetName val="NHÀ_VĂN_PHÒNG4"/>
      <sheetName val="NHÀ_BẾP4"/>
      <sheetName val="NHÀ_XE_Ô_TÔ4"/>
      <sheetName val="BỂ_NƯỚC_NGẦM4"/>
      <sheetName val="NHÀ_BẢO_VỆ4"/>
      <sheetName val="CỘT_CỜ4"/>
      <sheetName val="TRẠM_ĐIỆN4"/>
      <sheetName val="KHO_HOÁ_CHẤT4"/>
      <sheetName val="NHÀ_RÁC4"/>
      <sheetName val="KHU_HÚT_THUỐC4"/>
      <sheetName val="MÁI_NỐI_VP+_BẾP4"/>
      <sheetName val="BỂ_TỰ_HOẠI4"/>
      <sheetName val="THƯ_VIỆN_MẪU4"/>
      <sheetName val="TỔNG_HỢP_THÉP_BELHOMES4"/>
      <sheetName val="TỔNG_HỢP_1_CĂN_THEO_LOẠI_NHÀ4"/>
      <sheetName val="SH_CT_CỔ_CỘT4"/>
      <sheetName val="SH__ĐÀI_MÓNG4"/>
      <sheetName val="SH__CỘT_T14"/>
      <sheetName val="SH__CỘT_T24"/>
      <sheetName val="SH_CỘT_T34"/>
      <sheetName val="SH__GIẰNG_MÓNG4"/>
      <sheetName val="SH__DẦM_T24"/>
      <sheetName val="SH__DẦM_T34"/>
      <sheetName val="SH_DẦM_TM4"/>
      <sheetName val="SH__SÀN_T24"/>
      <sheetName val="SH__SÀN_T34"/>
      <sheetName val="SH__SÀN_TMÁI4"/>
      <sheetName val="SH_KHAC4"/>
      <sheetName val="SH__HANG_RAO4"/>
      <sheetName val="_T1_ĐÀI_MÓNG_AF4"/>
      <sheetName val="T1_CỔ_CỘT_AF4"/>
      <sheetName val="T1_CỘT_T1_AF4"/>
      <sheetName val="T1_CỘT_T2_AF4"/>
      <sheetName val="T1_CỘT_T3_AF4"/>
      <sheetName val="T1__DẦM_MÓNG_AF4"/>
      <sheetName val="T1_DẦM_T2_AF4"/>
      <sheetName val="T1_DẦM_T3_AF4"/>
      <sheetName val="T1_DẦM_TM_AF4"/>
      <sheetName val="T1_SAN_F2_AF4"/>
      <sheetName val="T1__SAN_F3_AF4"/>
      <sheetName val="T1_SAN_FR_AF4"/>
      <sheetName val="T1__KHAC_AF4"/>
      <sheetName val="T1__HANG_RAO_AF4"/>
      <sheetName val="_T1_ĐÀI_MÓNG_A'F'BE4"/>
      <sheetName val="T1_CỔ_CỘT_A'F'BE4"/>
      <sheetName val="T1_CỘT_T1_A'F'BE4"/>
      <sheetName val="T1_CỘT_T2_A'F'BE4"/>
      <sheetName val="T1_CỘT_T3_A'F'BE4"/>
      <sheetName val="T1__DẦM_MÓNG_A'F'BE4"/>
      <sheetName val="T1_DẦM_T2_A'F'BE4"/>
      <sheetName val="T1_DẦM_T3_A'F'BE4"/>
      <sheetName val="T1_DẦM_TM_A'F'BE4"/>
      <sheetName val="T1__SAN_F1_A'F'BE4"/>
      <sheetName val="T1_SAN_F2_A'F'BE4"/>
      <sheetName val="T1__SAN_F3_A'F'BE4"/>
      <sheetName val="T1_SAN_FR_A'F'BE4"/>
      <sheetName val="T1_KHAC_A'F'BE4"/>
      <sheetName val="T1_HANG_RAO_A'F'BE4"/>
      <sheetName val="_T1_ĐÀI_CD4"/>
      <sheetName val="T1_CỔ_CỘT_CD4"/>
      <sheetName val="T1_CỘT_T1_CD4"/>
      <sheetName val="T1_CỘT_T2_CD4"/>
      <sheetName val="T1_CỘT_T3_CD4"/>
      <sheetName val="T1__DẦM_MÓNG_CD4"/>
      <sheetName val="1_LIST_NTCV4"/>
      <sheetName val="2_BB_LÂY_MẪU4"/>
      <sheetName val="3__YCNT_CV4"/>
      <sheetName val="4__BBNT_VLĐV4"/>
      <sheetName val="Muc_luc4"/>
      <sheetName val="61__Lan_can_an_toàn_NB4"/>
      <sheetName val="62__Lan_can_an_toan4"/>
      <sheetName val="Nhat_ky_thi_cong_chong_tham4"/>
      <sheetName val="56_3_BBNTNB_MÓNG_CT4"/>
      <sheetName val="56_4_BBNT_MÓNG_CT4"/>
      <sheetName val="Điện_Nhẹ4"/>
      <sheetName val="6__Chieu_sang_&amp;_cap_nguon4"/>
      <sheetName val="8__Thiet_bi_dien_nhe4"/>
      <sheetName val="10__Bao_chay,_ex,_sc4"/>
      <sheetName val="11__Chua_chay4"/>
      <sheetName val="13__Thong_gio4"/>
      <sheetName val="14__Cap_thoat_nuoc4"/>
      <sheetName val="Chiet_tinh_dz354"/>
      <sheetName val="설산1_나4"/>
      <sheetName val="Dinh_muc_CP_KTCB_khac4"/>
      <sheetName val="TH_May_TC4"/>
      <sheetName val="KLDT_DIEN4"/>
      <sheetName val="PTVT_DIEN4"/>
      <sheetName val="TH_kinh_phi4"/>
      <sheetName val="Thong_ke_thiet_bi4"/>
      <sheetName val="TH_vat_tu4"/>
      <sheetName val="GZ_TG4"/>
      <sheetName val="GZ_TP4"/>
      <sheetName val="GZ_VT4"/>
      <sheetName val="Noname_116"/>
      <sheetName val="Noname_24"/>
      <sheetName val="Noname_34"/>
      <sheetName val="Noname_44"/>
      <sheetName val="Noname_54"/>
      <sheetName val="Noname_64"/>
      <sheetName val="Noname_74"/>
      <sheetName val="Noname_84"/>
      <sheetName val="Noname_94"/>
      <sheetName val="Noname_104"/>
      <sheetName val="Noname_117"/>
      <sheetName val="Noname_124"/>
      <sheetName val="Noname_134"/>
      <sheetName val="Noname_144"/>
      <sheetName val="Noname_154"/>
      <sheetName val="Noname_164"/>
      <sheetName val="Noname_174"/>
      <sheetName val="Noname_184"/>
      <sheetName val="Noname_194"/>
      <sheetName val="Noname_204"/>
      <sheetName val="HD_HS_NGHIỆM_THU3"/>
      <sheetName val="1__LỊCH_NTHN3"/>
      <sheetName val="LIST_BT_lót3"/>
      <sheetName val="LIST_BT3"/>
      <sheetName val="3_PHÊ_DUYÊT_THAU_PHỤ3"/>
      <sheetName val="4_PHÊ_DUYÊT_VẬT_LIỆU3"/>
      <sheetName val="5__LAY_MAU_VL3"/>
      <sheetName val="6__BBNT_VLĐV3"/>
      <sheetName val="7__BBNT_TRAC_DAC3"/>
      <sheetName val="1_LIST_NGHIỆM_THU3"/>
      <sheetName val="1_1_LIST_BT3"/>
      <sheetName val="2__YCNT_LIST_3"/>
      <sheetName val="3__BBNT_ĐÀO_ĐẤT3"/>
      <sheetName val="4__BBNT_ĐỔ_BT_LÓT3"/>
      <sheetName val="4_1__BBNT_CẮT_CỌC3"/>
      <sheetName val="4_2__BBNT_ĐỔ_BT_ĐẦU_CỌC3"/>
      <sheetName val="5__BBNT_ĐẮP_ĐÁT,CÁT,ĐÁ,BASE3"/>
      <sheetName val="6__BBNT_TRAI_PVC3"/>
      <sheetName val="7__BBNT_CỐT_THÉP3"/>
      <sheetName val="8__BBNT_VÁN_KHUÔN3"/>
      <sheetName val="9__BBNT_ĐỔ_BT3"/>
      <sheetName val="10__BBNT_KHOAN_CẤY_THÉP3"/>
      <sheetName val="11__BBNT_chống_thấm3"/>
      <sheetName val="12__BBNT_CKBT3"/>
      <sheetName val="13__BBNT_GIA_CÔNG_KCT3"/>
      <sheetName val="14__BBNT_SƠN_KCT3"/>
      <sheetName val="15__BBNT_LẮP_DỰNG_KCT3"/>
      <sheetName val="16__BBNT_CT_XÂY3"/>
      <sheetName val="17__BBNT_CT_TRÁT3"/>
      <sheetName val="18__BBNT_ĐMHT3"/>
      <sheetName val="11__BBNT_ÉP_CỌC_TRE(LIST_4)3"/>
      <sheetName val="12_Theo_doi_do_BT_LÓT3"/>
      <sheetName val="47__BBNT_PHÁ_DỠ3"/>
      <sheetName val="18__BBNT_CKBT3"/>
      <sheetName val="16_Theo_doi_do_BT3"/>
      <sheetName val="17__BBLM_BT_3"/>
      <sheetName val="29__BBNT_KHOAN_CẤY_THÉP3"/>
      <sheetName val="20__BBNT_CT_XÂY3"/>
      <sheetName val="21__BBNT_CT_TRÁT3"/>
      <sheetName val="22_BBNT_BPCT3"/>
      <sheetName val="23_BBNT_HT_BG3"/>
      <sheetName val="2__YCNT_LIST_43"/>
      <sheetName val="4__BBNT_ÉP_CỌC_TRE3"/>
      <sheetName val="5__BBNT_GIA_CỐ,SAN_LẤP3"/>
      <sheetName val="6__BBNT_ĐỔ_BT_LÓT3"/>
      <sheetName val="10__BBNT_CT_XÂY3"/>
      <sheetName val="11__BBNT_CT_TRÁT3"/>
      <sheetName val="INDIRECT_COST3"/>
      <sheetName val="HRG_BHN3"/>
      <sheetName val="6PILE__(돌출)4"/>
      <sheetName val="1_Quotation(見積決裁書）_3"/>
      <sheetName val="3_Summary_of_Cost_3"/>
      <sheetName val="4_Ｓｐｅｃｉａｌ_Material3"/>
      <sheetName val="6_Ｃｏｍｍｏｎ_Material3"/>
      <sheetName val="9_Indirect_budget3"/>
      <sheetName val="IGETA_Elec_BOQ3"/>
      <sheetName val="Maker_List3"/>
      <sheetName val="Request_Builder3"/>
      <sheetName val="INFO_3"/>
      <sheetName val="Gia_VLNCMTC4"/>
      <sheetName val="nha_bao_ve4"/>
      <sheetName val="Retrofit_contract3"/>
      <sheetName val="ML-부품4동_정산내역3"/>
      <sheetName val="ML-CUB2_정산내역3"/>
      <sheetName val="Retrofit_정산3"/>
      <sheetName val="Đức_Huệ_-_GV_gốc3"/>
      <sheetName val="1__ABPLAZA_COST3"/>
      <sheetName val="2__ABPLAZA_INVENTORY3"/>
      <sheetName val="3__ICID_CASHFLOW3"/>
      <sheetName val="Building_T1,2,3,4,5_(2)3"/>
      <sheetName val="Bang_gia_NC_3"/>
      <sheetName val="MTO_REV_03"/>
      <sheetName val="1_Requisition(E)3"/>
      <sheetName val="Nhan_cong3"/>
      <sheetName val="PHU_LUC23"/>
      <sheetName val="ESTI_3"/>
      <sheetName val="2_1_受電設備棟3"/>
      <sheetName val="2_2_受・防火水槽3"/>
      <sheetName val="2_3_排水処理設備棟3"/>
      <sheetName val="2_4_倉庫棟3"/>
      <sheetName val="2_5_守衛棟3"/>
      <sheetName val="Div26_-_Elect3"/>
      <sheetName val="1_1_BOQ_3"/>
      <sheetName val="Cash_Flow3"/>
      <sheetName val="Pasir_Panjang_100J3"/>
      <sheetName val="C5_M-Cover3"/>
      <sheetName val="A1_CN3"/>
      <sheetName val="Sheet_33"/>
      <sheetName val="SL_NHAP3"/>
      <sheetName val="RC_Pipe3"/>
      <sheetName val="PRECAST_lightconc-II3"/>
      <sheetName val="Electrical_Breakdown3"/>
      <sheetName val="___________1"/>
      <sheetName val="___________2"/>
      <sheetName val="QSUMS Kết cấu"/>
      <sheetName val="PTDGT "/>
      <sheetName val="RATE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Rate Material"/>
      <sheetName val="Infrastructure"/>
      <sheetName val="Estimate"/>
      <sheetName val="기안"/>
      <sheetName val="Material HT"/>
      <sheetName val="Material KC"/>
      <sheetName val="Data Base"/>
      <sheetName val="Cover (OLD)"/>
      <sheetName val="VLXD"/>
      <sheetName val="NVL"/>
      <sheetName val="TONG HOP"/>
      <sheetName val="Gia"/>
      <sheetName val="BCDTK"/>
      <sheetName val="soktmay"/>
      <sheetName val="MTL(AG)"/>
      <sheetName val="PTDG"/>
      <sheetName val="Flight-1"/>
      <sheetName val="영업소실적"/>
      <sheetName val="SOT A"/>
      <sheetName val="RAT"/>
      <sheetName val="CFA (ME)"/>
      <sheetName val="cfa"/>
      <sheetName val="Index_HVAC"/>
      <sheetName val="Du thau"/>
      <sheetName val="MEP Building"/>
      <sheetName val="RATE "/>
      <sheetName val="IMF Code"/>
      <sheetName val="BAOCHE A"/>
      <sheetName val="PSu"/>
      <sheetName val="PTdam"/>
      <sheetName val="FD"/>
      <sheetName val="GI"/>
      <sheetName val="EE (3)"/>
      <sheetName val="PAVEMENT"/>
      <sheetName val="TRAFFIC"/>
      <sheetName val="Eng"/>
      <sheetName val="D_MUC"/>
      <sheetName val="Giá hiện trường"/>
      <sheetName val="Đơn Giá TH"/>
      <sheetName val="Hao phí"/>
      <sheetName val="Phân tích"/>
      <sheetName val="C.P Thiết bị"/>
      <sheetName val="T.H Kinh phí"/>
      <sheetName val="Vật tư"/>
      <sheetName val="Trang bìa"/>
      <sheetName val="Dự toán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6">
          <cell r="G16">
            <v>0</v>
          </cell>
        </row>
      </sheetData>
      <sheetData sheetId="42">
        <row r="16">
          <cell r="G1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6">
          <cell r="G16">
            <v>132.10688000000002</v>
          </cell>
        </row>
      </sheetData>
      <sheetData sheetId="68">
        <row r="16">
          <cell r="G16">
            <v>132.10688000000002</v>
          </cell>
        </row>
      </sheetData>
      <sheetData sheetId="69">
        <row r="16">
          <cell r="G16">
            <v>132.10688000000002</v>
          </cell>
        </row>
      </sheetData>
      <sheetData sheetId="70">
        <row r="16">
          <cell r="G16">
            <v>132.10688000000002</v>
          </cell>
        </row>
      </sheetData>
      <sheetData sheetId="71">
        <row r="16">
          <cell r="G16">
            <v>132.10688000000002</v>
          </cell>
        </row>
      </sheetData>
      <sheetData sheetId="72">
        <row r="16">
          <cell r="G16">
            <v>132.10688000000002</v>
          </cell>
        </row>
      </sheetData>
      <sheetData sheetId="73">
        <row r="16">
          <cell r="G16">
            <v>132.10688000000002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16">
          <cell r="G16">
            <v>0</v>
          </cell>
        </row>
      </sheetData>
      <sheetData sheetId="104">
        <row r="16">
          <cell r="G16">
            <v>132.10688000000002</v>
          </cell>
        </row>
      </sheetData>
      <sheetData sheetId="105">
        <row r="16">
          <cell r="G16">
            <v>132.10688000000002</v>
          </cell>
        </row>
      </sheetData>
      <sheetData sheetId="106">
        <row r="16">
          <cell r="G16">
            <v>132.10688000000002</v>
          </cell>
        </row>
      </sheetData>
      <sheetData sheetId="107" refreshError="1"/>
      <sheetData sheetId="108">
        <row r="16">
          <cell r="G16">
            <v>132.10688000000002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 refreshError="1"/>
      <sheetData sheetId="138">
        <row r="16">
          <cell r="G16">
            <v>132.10688000000002</v>
          </cell>
        </row>
      </sheetData>
      <sheetData sheetId="139">
        <row r="16">
          <cell r="G16">
            <v>132.10688000000002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>
        <row r="16">
          <cell r="G16">
            <v>132.10688000000002</v>
          </cell>
        </row>
      </sheetData>
      <sheetData sheetId="145">
        <row r="16">
          <cell r="G16">
            <v>132.10688000000002</v>
          </cell>
        </row>
      </sheetData>
      <sheetData sheetId="146">
        <row r="16">
          <cell r="G16">
            <v>0</v>
          </cell>
        </row>
      </sheetData>
      <sheetData sheetId="147">
        <row r="16">
          <cell r="G16">
            <v>0</v>
          </cell>
        </row>
      </sheetData>
      <sheetData sheetId="148">
        <row r="16">
          <cell r="G16">
            <v>0</v>
          </cell>
        </row>
      </sheetData>
      <sheetData sheetId="149">
        <row r="16">
          <cell r="G16">
            <v>132.10688000000002</v>
          </cell>
        </row>
      </sheetData>
      <sheetData sheetId="150">
        <row r="16">
          <cell r="G16">
            <v>132.10688000000002</v>
          </cell>
        </row>
      </sheetData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6">
          <cell r="G16">
            <v>132.10688000000002</v>
          </cell>
        </row>
      </sheetData>
      <sheetData sheetId="240">
        <row r="16">
          <cell r="G16">
            <v>132.10688000000002</v>
          </cell>
        </row>
      </sheetData>
      <sheetData sheetId="241">
        <row r="16">
          <cell r="G16">
            <v>0</v>
          </cell>
        </row>
      </sheetData>
      <sheetData sheetId="242">
        <row r="16">
          <cell r="G16">
            <v>0</v>
          </cell>
        </row>
      </sheetData>
      <sheetData sheetId="243">
        <row r="16">
          <cell r="G16">
            <v>0</v>
          </cell>
        </row>
      </sheetData>
      <sheetData sheetId="244">
        <row r="16">
          <cell r="G16">
            <v>0</v>
          </cell>
        </row>
      </sheetData>
      <sheetData sheetId="245">
        <row r="16">
          <cell r="G16">
            <v>132.10688000000002</v>
          </cell>
        </row>
      </sheetData>
      <sheetData sheetId="246">
        <row r="16">
          <cell r="G16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16">
          <cell r="G16">
            <v>132.10688000000002</v>
          </cell>
        </row>
      </sheetData>
      <sheetData sheetId="261">
        <row r="16">
          <cell r="G16">
            <v>132.10688000000002</v>
          </cell>
        </row>
      </sheetData>
      <sheetData sheetId="262">
        <row r="16">
          <cell r="G16">
            <v>132.10688000000002</v>
          </cell>
        </row>
      </sheetData>
      <sheetData sheetId="263">
        <row r="16">
          <cell r="G16">
            <v>132.10688000000002</v>
          </cell>
        </row>
      </sheetData>
      <sheetData sheetId="264">
        <row r="16">
          <cell r="G16">
            <v>132.10688000000002</v>
          </cell>
        </row>
      </sheetData>
      <sheetData sheetId="265">
        <row r="16">
          <cell r="G16">
            <v>132.10688000000002</v>
          </cell>
        </row>
      </sheetData>
      <sheetData sheetId="266">
        <row r="16">
          <cell r="G16">
            <v>132.10688000000002</v>
          </cell>
        </row>
      </sheetData>
      <sheetData sheetId="267">
        <row r="16">
          <cell r="G16">
            <v>132.10688000000002</v>
          </cell>
        </row>
      </sheetData>
      <sheetData sheetId="268">
        <row r="16">
          <cell r="G16">
            <v>132.10688000000002</v>
          </cell>
        </row>
      </sheetData>
      <sheetData sheetId="269">
        <row r="16">
          <cell r="G16">
            <v>0</v>
          </cell>
        </row>
      </sheetData>
      <sheetData sheetId="270">
        <row r="16">
          <cell r="G16">
            <v>132.10688000000002</v>
          </cell>
        </row>
      </sheetData>
      <sheetData sheetId="271">
        <row r="16">
          <cell r="G16">
            <v>0</v>
          </cell>
        </row>
      </sheetData>
      <sheetData sheetId="272">
        <row r="16">
          <cell r="G16">
            <v>0</v>
          </cell>
        </row>
      </sheetData>
      <sheetData sheetId="273">
        <row r="16">
          <cell r="G16">
            <v>0</v>
          </cell>
        </row>
      </sheetData>
      <sheetData sheetId="274">
        <row r="16">
          <cell r="G16">
            <v>0</v>
          </cell>
        </row>
      </sheetData>
      <sheetData sheetId="275">
        <row r="16">
          <cell r="G16">
            <v>132.10688000000002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16">
          <cell r="G16">
            <v>0</v>
          </cell>
        </row>
      </sheetData>
      <sheetData sheetId="328">
        <row r="16">
          <cell r="G16">
            <v>0</v>
          </cell>
        </row>
      </sheetData>
      <sheetData sheetId="329">
        <row r="16">
          <cell r="G16">
            <v>132.10688000000002</v>
          </cell>
        </row>
      </sheetData>
      <sheetData sheetId="330">
        <row r="16">
          <cell r="G16">
            <v>0</v>
          </cell>
        </row>
      </sheetData>
      <sheetData sheetId="331">
        <row r="16">
          <cell r="G16">
            <v>0</v>
          </cell>
        </row>
      </sheetData>
      <sheetData sheetId="332">
        <row r="16">
          <cell r="G16">
            <v>0</v>
          </cell>
        </row>
      </sheetData>
      <sheetData sheetId="333">
        <row r="16">
          <cell r="G16">
            <v>0</v>
          </cell>
        </row>
      </sheetData>
      <sheetData sheetId="334">
        <row r="16">
          <cell r="G16">
            <v>0</v>
          </cell>
        </row>
      </sheetData>
      <sheetData sheetId="335">
        <row r="16">
          <cell r="G16">
            <v>0</v>
          </cell>
        </row>
      </sheetData>
      <sheetData sheetId="336">
        <row r="16">
          <cell r="G16">
            <v>132.10688000000002</v>
          </cell>
        </row>
      </sheetData>
      <sheetData sheetId="337">
        <row r="16">
          <cell r="G16">
            <v>0</v>
          </cell>
        </row>
      </sheetData>
      <sheetData sheetId="338">
        <row r="16">
          <cell r="G16">
            <v>0</v>
          </cell>
        </row>
      </sheetData>
      <sheetData sheetId="339">
        <row r="16">
          <cell r="G16">
            <v>0</v>
          </cell>
        </row>
      </sheetData>
      <sheetData sheetId="340">
        <row r="16">
          <cell r="G16">
            <v>132.10688000000002</v>
          </cell>
        </row>
      </sheetData>
      <sheetData sheetId="341">
        <row r="16">
          <cell r="G16">
            <v>132.10688000000002</v>
          </cell>
        </row>
      </sheetData>
      <sheetData sheetId="342">
        <row r="16">
          <cell r="G16">
            <v>0</v>
          </cell>
        </row>
      </sheetData>
      <sheetData sheetId="343">
        <row r="16">
          <cell r="G16">
            <v>0</v>
          </cell>
        </row>
      </sheetData>
      <sheetData sheetId="344">
        <row r="16">
          <cell r="G16">
            <v>0</v>
          </cell>
        </row>
      </sheetData>
      <sheetData sheetId="345">
        <row r="16">
          <cell r="G16">
            <v>0</v>
          </cell>
        </row>
      </sheetData>
      <sheetData sheetId="346">
        <row r="16">
          <cell r="G16">
            <v>0</v>
          </cell>
        </row>
      </sheetData>
      <sheetData sheetId="347">
        <row r="16">
          <cell r="G16">
            <v>0</v>
          </cell>
        </row>
      </sheetData>
      <sheetData sheetId="348">
        <row r="16">
          <cell r="G16">
            <v>0</v>
          </cell>
        </row>
      </sheetData>
      <sheetData sheetId="349">
        <row r="16">
          <cell r="G16">
            <v>0</v>
          </cell>
        </row>
      </sheetData>
      <sheetData sheetId="350">
        <row r="16">
          <cell r="G16">
            <v>0</v>
          </cell>
        </row>
      </sheetData>
      <sheetData sheetId="351">
        <row r="16">
          <cell r="G16">
            <v>0</v>
          </cell>
        </row>
      </sheetData>
      <sheetData sheetId="352">
        <row r="16">
          <cell r="G16">
            <v>0</v>
          </cell>
        </row>
      </sheetData>
      <sheetData sheetId="353">
        <row r="16">
          <cell r="G16">
            <v>0</v>
          </cell>
        </row>
      </sheetData>
      <sheetData sheetId="354">
        <row r="16">
          <cell r="G16">
            <v>0</v>
          </cell>
        </row>
      </sheetData>
      <sheetData sheetId="355">
        <row r="16">
          <cell r="G16">
            <v>132.10688000000002</v>
          </cell>
        </row>
      </sheetData>
      <sheetData sheetId="356">
        <row r="16">
          <cell r="G16">
            <v>132.10688000000002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16">
          <cell r="G16">
            <v>132.10688000000002</v>
          </cell>
        </row>
      </sheetData>
      <sheetData sheetId="365">
        <row r="16">
          <cell r="G16">
            <v>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>
        <row r="16">
          <cell r="G16">
            <v>0</v>
          </cell>
        </row>
      </sheetData>
      <sheetData sheetId="418">
        <row r="16">
          <cell r="G16">
            <v>0</v>
          </cell>
        </row>
      </sheetData>
      <sheetData sheetId="419">
        <row r="16">
          <cell r="G16">
            <v>0</v>
          </cell>
        </row>
      </sheetData>
      <sheetData sheetId="420">
        <row r="16">
          <cell r="G16">
            <v>0</v>
          </cell>
        </row>
      </sheetData>
      <sheetData sheetId="421">
        <row r="16">
          <cell r="G16">
            <v>0</v>
          </cell>
        </row>
      </sheetData>
      <sheetData sheetId="422" refreshError="1"/>
      <sheetData sheetId="423">
        <row r="16">
          <cell r="G16">
            <v>0</v>
          </cell>
        </row>
      </sheetData>
      <sheetData sheetId="424">
        <row r="16">
          <cell r="G16">
            <v>0</v>
          </cell>
        </row>
      </sheetData>
      <sheetData sheetId="425">
        <row r="16">
          <cell r="G16">
            <v>0</v>
          </cell>
        </row>
      </sheetData>
      <sheetData sheetId="426">
        <row r="16">
          <cell r="G16">
            <v>0</v>
          </cell>
        </row>
      </sheetData>
      <sheetData sheetId="427">
        <row r="16">
          <cell r="G16">
            <v>0</v>
          </cell>
        </row>
      </sheetData>
      <sheetData sheetId="428">
        <row r="16">
          <cell r="G16">
            <v>0</v>
          </cell>
        </row>
      </sheetData>
      <sheetData sheetId="429" refreshError="1"/>
      <sheetData sheetId="430" refreshError="1"/>
      <sheetData sheetId="431">
        <row r="16">
          <cell r="G1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>
        <row r="16">
          <cell r="G16">
            <v>132.10688000000002</v>
          </cell>
        </row>
      </sheetData>
      <sheetData sheetId="438">
        <row r="16">
          <cell r="G16">
            <v>0</v>
          </cell>
        </row>
      </sheetData>
      <sheetData sheetId="439">
        <row r="16">
          <cell r="G16">
            <v>0</v>
          </cell>
        </row>
      </sheetData>
      <sheetData sheetId="440">
        <row r="16">
          <cell r="G16">
            <v>0</v>
          </cell>
        </row>
      </sheetData>
      <sheetData sheetId="441">
        <row r="16">
          <cell r="G1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>
        <row r="16">
          <cell r="G16">
            <v>0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>
        <row r="16">
          <cell r="G16">
            <v>0</v>
          </cell>
        </row>
      </sheetData>
      <sheetData sheetId="468">
        <row r="16">
          <cell r="G16">
            <v>0</v>
          </cell>
        </row>
      </sheetData>
      <sheetData sheetId="469">
        <row r="16">
          <cell r="G16">
            <v>0</v>
          </cell>
        </row>
      </sheetData>
      <sheetData sheetId="470">
        <row r="16">
          <cell r="G16">
            <v>0</v>
          </cell>
        </row>
      </sheetData>
      <sheetData sheetId="471">
        <row r="16">
          <cell r="G16">
            <v>0</v>
          </cell>
        </row>
      </sheetData>
      <sheetData sheetId="472">
        <row r="16">
          <cell r="G16">
            <v>0</v>
          </cell>
        </row>
      </sheetData>
      <sheetData sheetId="473">
        <row r="16">
          <cell r="G16">
            <v>0</v>
          </cell>
        </row>
      </sheetData>
      <sheetData sheetId="474">
        <row r="16">
          <cell r="G16">
            <v>0</v>
          </cell>
        </row>
      </sheetData>
      <sheetData sheetId="475">
        <row r="16">
          <cell r="G16">
            <v>0</v>
          </cell>
        </row>
      </sheetData>
      <sheetData sheetId="476">
        <row r="16">
          <cell r="G16">
            <v>0</v>
          </cell>
        </row>
      </sheetData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16">
          <cell r="G16">
            <v>0</v>
          </cell>
        </row>
      </sheetData>
      <sheetData sheetId="486">
        <row r="16">
          <cell r="G16">
            <v>0</v>
          </cell>
        </row>
      </sheetData>
      <sheetData sheetId="487">
        <row r="16">
          <cell r="G16">
            <v>0</v>
          </cell>
        </row>
      </sheetData>
      <sheetData sheetId="488">
        <row r="16">
          <cell r="G16">
            <v>0</v>
          </cell>
        </row>
      </sheetData>
      <sheetData sheetId="489">
        <row r="16">
          <cell r="G16">
            <v>0</v>
          </cell>
        </row>
      </sheetData>
      <sheetData sheetId="490">
        <row r="16">
          <cell r="G16">
            <v>0</v>
          </cell>
        </row>
      </sheetData>
      <sheetData sheetId="491" refreshError="1"/>
      <sheetData sheetId="492">
        <row r="16">
          <cell r="G16">
            <v>132.10688000000002</v>
          </cell>
        </row>
      </sheetData>
      <sheetData sheetId="493">
        <row r="16">
          <cell r="G16">
            <v>0</v>
          </cell>
        </row>
      </sheetData>
      <sheetData sheetId="494">
        <row r="16">
          <cell r="G16">
            <v>0</v>
          </cell>
        </row>
      </sheetData>
      <sheetData sheetId="495">
        <row r="16">
          <cell r="G16">
            <v>0</v>
          </cell>
        </row>
      </sheetData>
      <sheetData sheetId="496">
        <row r="16">
          <cell r="G16">
            <v>132.10688000000002</v>
          </cell>
        </row>
      </sheetData>
      <sheetData sheetId="497">
        <row r="16">
          <cell r="G16">
            <v>0</v>
          </cell>
        </row>
      </sheetData>
      <sheetData sheetId="498">
        <row r="16">
          <cell r="G16">
            <v>0</v>
          </cell>
        </row>
      </sheetData>
      <sheetData sheetId="499">
        <row r="16">
          <cell r="G16">
            <v>0</v>
          </cell>
        </row>
      </sheetData>
      <sheetData sheetId="500">
        <row r="16">
          <cell r="G16">
            <v>0</v>
          </cell>
        </row>
      </sheetData>
      <sheetData sheetId="501">
        <row r="16">
          <cell r="G16">
            <v>0</v>
          </cell>
        </row>
      </sheetData>
      <sheetData sheetId="502">
        <row r="16">
          <cell r="G16">
            <v>0</v>
          </cell>
        </row>
      </sheetData>
      <sheetData sheetId="503">
        <row r="16">
          <cell r="G16">
            <v>0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6">
          <cell r="G16">
            <v>0</v>
          </cell>
        </row>
      </sheetData>
      <sheetData sheetId="534">
        <row r="16">
          <cell r="G16">
            <v>0</v>
          </cell>
        </row>
      </sheetData>
      <sheetData sheetId="535">
        <row r="16">
          <cell r="G16">
            <v>0</v>
          </cell>
        </row>
      </sheetData>
      <sheetData sheetId="536">
        <row r="16">
          <cell r="G16">
            <v>0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16">
          <cell r="G16">
            <v>0</v>
          </cell>
        </row>
      </sheetData>
      <sheetData sheetId="580">
        <row r="16">
          <cell r="G16">
            <v>0</v>
          </cell>
        </row>
      </sheetData>
      <sheetData sheetId="581">
        <row r="16">
          <cell r="G16">
            <v>0</v>
          </cell>
        </row>
      </sheetData>
      <sheetData sheetId="582">
        <row r="16">
          <cell r="G16">
            <v>0</v>
          </cell>
        </row>
      </sheetData>
      <sheetData sheetId="583">
        <row r="16">
          <cell r="G16">
            <v>132.10688000000002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16">
          <cell r="G16">
            <v>0</v>
          </cell>
        </row>
      </sheetData>
      <sheetData sheetId="603">
        <row r="16">
          <cell r="G16">
            <v>0</v>
          </cell>
        </row>
      </sheetData>
      <sheetData sheetId="604">
        <row r="16">
          <cell r="G16">
            <v>132.10688000000002</v>
          </cell>
        </row>
      </sheetData>
      <sheetData sheetId="605">
        <row r="16">
          <cell r="G16">
            <v>0</v>
          </cell>
        </row>
      </sheetData>
      <sheetData sheetId="606">
        <row r="16">
          <cell r="G16">
            <v>0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16">
          <cell r="G16">
            <v>0</v>
          </cell>
        </row>
      </sheetData>
      <sheetData sheetId="628">
        <row r="16">
          <cell r="G16">
            <v>132.10688000000002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6">
          <cell r="G16">
            <v>0</v>
          </cell>
        </row>
      </sheetData>
      <sheetData sheetId="665">
        <row r="16">
          <cell r="G16">
            <v>0</v>
          </cell>
        </row>
      </sheetData>
      <sheetData sheetId="666">
        <row r="16">
          <cell r="G16">
            <v>0</v>
          </cell>
        </row>
      </sheetData>
      <sheetData sheetId="667">
        <row r="16">
          <cell r="G16">
            <v>0</v>
          </cell>
        </row>
      </sheetData>
      <sheetData sheetId="668">
        <row r="16">
          <cell r="G16">
            <v>132.10688000000002</v>
          </cell>
        </row>
      </sheetData>
      <sheetData sheetId="669">
        <row r="16">
          <cell r="G16">
            <v>0</v>
          </cell>
        </row>
      </sheetData>
      <sheetData sheetId="670">
        <row r="16">
          <cell r="G16">
            <v>0</v>
          </cell>
        </row>
      </sheetData>
      <sheetData sheetId="671">
        <row r="16">
          <cell r="G16">
            <v>0</v>
          </cell>
        </row>
      </sheetData>
      <sheetData sheetId="672">
        <row r="16">
          <cell r="G16">
            <v>0</v>
          </cell>
        </row>
      </sheetData>
      <sheetData sheetId="673">
        <row r="16">
          <cell r="G16">
            <v>132.10688000000002</v>
          </cell>
        </row>
      </sheetData>
      <sheetData sheetId="674">
        <row r="16">
          <cell r="G16">
            <v>0</v>
          </cell>
        </row>
      </sheetData>
      <sheetData sheetId="675">
        <row r="16">
          <cell r="G16">
            <v>0</v>
          </cell>
        </row>
      </sheetData>
      <sheetData sheetId="676">
        <row r="16">
          <cell r="G16">
            <v>0</v>
          </cell>
        </row>
      </sheetData>
      <sheetData sheetId="677">
        <row r="16">
          <cell r="G16">
            <v>0</v>
          </cell>
        </row>
      </sheetData>
      <sheetData sheetId="678">
        <row r="16">
          <cell r="G16">
            <v>0</v>
          </cell>
        </row>
      </sheetData>
      <sheetData sheetId="679">
        <row r="8">
          <cell r="B8">
            <v>43731</v>
          </cell>
        </row>
      </sheetData>
      <sheetData sheetId="680">
        <row r="8">
          <cell r="B8">
            <v>43731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0</v>
          </cell>
        </row>
      </sheetData>
      <sheetData sheetId="683">
        <row r="16">
          <cell r="G16">
            <v>0</v>
          </cell>
        </row>
      </sheetData>
      <sheetData sheetId="684" refreshError="1"/>
      <sheetData sheetId="685" refreshError="1"/>
      <sheetData sheetId="686">
        <row r="16">
          <cell r="G16">
            <v>0</v>
          </cell>
        </row>
      </sheetData>
      <sheetData sheetId="687">
        <row r="16">
          <cell r="G16">
            <v>0</v>
          </cell>
        </row>
      </sheetData>
      <sheetData sheetId="688">
        <row r="16">
          <cell r="G16">
            <v>0</v>
          </cell>
        </row>
      </sheetData>
      <sheetData sheetId="689">
        <row r="16">
          <cell r="G16">
            <v>0</v>
          </cell>
        </row>
      </sheetData>
      <sheetData sheetId="690">
        <row r="16">
          <cell r="G16">
            <v>0</v>
          </cell>
        </row>
      </sheetData>
      <sheetData sheetId="691">
        <row r="16">
          <cell r="G16">
            <v>0</v>
          </cell>
        </row>
      </sheetData>
      <sheetData sheetId="692">
        <row r="16">
          <cell r="G16">
            <v>0</v>
          </cell>
        </row>
      </sheetData>
      <sheetData sheetId="693">
        <row r="16">
          <cell r="G16">
            <v>0</v>
          </cell>
        </row>
      </sheetData>
      <sheetData sheetId="694">
        <row r="16">
          <cell r="G16">
            <v>0</v>
          </cell>
        </row>
      </sheetData>
      <sheetData sheetId="695">
        <row r="16">
          <cell r="G16">
            <v>0</v>
          </cell>
        </row>
      </sheetData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>
        <row r="16">
          <cell r="G16">
            <v>0</v>
          </cell>
        </row>
      </sheetData>
      <sheetData sheetId="827">
        <row r="16">
          <cell r="G16">
            <v>0</v>
          </cell>
        </row>
      </sheetData>
      <sheetData sheetId="828">
        <row r="16">
          <cell r="G16">
            <v>0</v>
          </cell>
        </row>
      </sheetData>
      <sheetData sheetId="829">
        <row r="16">
          <cell r="G16">
            <v>0</v>
          </cell>
        </row>
      </sheetData>
      <sheetData sheetId="830">
        <row r="16">
          <cell r="G16">
            <v>0</v>
          </cell>
        </row>
      </sheetData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8">
          <cell r="B8">
            <v>43731</v>
          </cell>
        </row>
      </sheetData>
      <sheetData sheetId="887">
        <row r="16">
          <cell r="G16">
            <v>0</v>
          </cell>
        </row>
      </sheetData>
      <sheetData sheetId="888">
        <row r="16">
          <cell r="G16">
            <v>0</v>
          </cell>
        </row>
      </sheetData>
      <sheetData sheetId="889">
        <row r="16">
          <cell r="G16">
            <v>0</v>
          </cell>
        </row>
      </sheetData>
      <sheetData sheetId="890">
        <row r="16">
          <cell r="G16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>
        <row r="16">
          <cell r="G16">
            <v>0</v>
          </cell>
        </row>
      </sheetData>
      <sheetData sheetId="923">
        <row r="8">
          <cell r="B8">
            <v>43731</v>
          </cell>
        </row>
      </sheetData>
      <sheetData sheetId="924">
        <row r="8">
          <cell r="B8">
            <v>43731</v>
          </cell>
        </row>
      </sheetData>
      <sheetData sheetId="925">
        <row r="8">
          <cell r="B8">
            <v>43731</v>
          </cell>
        </row>
      </sheetData>
      <sheetData sheetId="926">
        <row r="8">
          <cell r="B8">
            <v>43731</v>
          </cell>
        </row>
      </sheetData>
      <sheetData sheetId="927">
        <row r="8">
          <cell r="B8">
            <v>43731</v>
          </cell>
        </row>
      </sheetData>
      <sheetData sheetId="928">
        <row r="8">
          <cell r="B8">
            <v>43731</v>
          </cell>
        </row>
      </sheetData>
      <sheetData sheetId="929">
        <row r="8">
          <cell r="B8">
            <v>43731</v>
          </cell>
        </row>
      </sheetData>
      <sheetData sheetId="930">
        <row r="8">
          <cell r="B8">
            <v>43731</v>
          </cell>
        </row>
      </sheetData>
      <sheetData sheetId="931">
        <row r="8">
          <cell r="B8">
            <v>43731</v>
          </cell>
        </row>
      </sheetData>
      <sheetData sheetId="932">
        <row r="8">
          <cell r="B8">
            <v>43731</v>
          </cell>
        </row>
      </sheetData>
      <sheetData sheetId="933">
        <row r="8">
          <cell r="B8">
            <v>43731</v>
          </cell>
        </row>
      </sheetData>
      <sheetData sheetId="934">
        <row r="8">
          <cell r="B8">
            <v>43731</v>
          </cell>
        </row>
      </sheetData>
      <sheetData sheetId="935">
        <row r="16">
          <cell r="G16">
            <v>0</v>
          </cell>
        </row>
      </sheetData>
      <sheetData sheetId="936">
        <row r="8">
          <cell r="B8">
            <v>43731</v>
          </cell>
        </row>
      </sheetData>
      <sheetData sheetId="937">
        <row r="8">
          <cell r="B8">
            <v>43731</v>
          </cell>
        </row>
      </sheetData>
      <sheetData sheetId="938">
        <row r="8">
          <cell r="B8">
            <v>43731</v>
          </cell>
        </row>
      </sheetData>
      <sheetData sheetId="939">
        <row r="8">
          <cell r="B8">
            <v>43731</v>
          </cell>
        </row>
      </sheetData>
      <sheetData sheetId="940">
        <row r="8">
          <cell r="B8">
            <v>43731</v>
          </cell>
        </row>
      </sheetData>
      <sheetData sheetId="941">
        <row r="8">
          <cell r="B8">
            <v>43731</v>
          </cell>
        </row>
      </sheetData>
      <sheetData sheetId="942">
        <row r="8">
          <cell r="B8">
            <v>43731</v>
          </cell>
        </row>
      </sheetData>
      <sheetData sheetId="943">
        <row r="8">
          <cell r="B8">
            <v>43731</v>
          </cell>
        </row>
      </sheetData>
      <sheetData sheetId="944">
        <row r="8">
          <cell r="B8">
            <v>43731</v>
          </cell>
        </row>
      </sheetData>
      <sheetData sheetId="945">
        <row r="8">
          <cell r="B8">
            <v>43731</v>
          </cell>
        </row>
      </sheetData>
      <sheetData sheetId="946">
        <row r="8">
          <cell r="B8">
            <v>43731</v>
          </cell>
        </row>
      </sheetData>
      <sheetData sheetId="947">
        <row r="16">
          <cell r="G16">
            <v>0</v>
          </cell>
        </row>
      </sheetData>
      <sheetData sheetId="948">
        <row r="16">
          <cell r="G16">
            <v>0</v>
          </cell>
        </row>
      </sheetData>
      <sheetData sheetId="949">
        <row r="8">
          <cell r="B8">
            <v>43731</v>
          </cell>
        </row>
      </sheetData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>
        <row r="16">
          <cell r="G16">
            <v>0</v>
          </cell>
        </row>
      </sheetData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>
        <row r="16">
          <cell r="G16">
            <v>0</v>
          </cell>
        </row>
      </sheetData>
      <sheetData sheetId="989">
        <row r="16">
          <cell r="G16">
            <v>0</v>
          </cell>
        </row>
      </sheetData>
      <sheetData sheetId="990">
        <row r="16">
          <cell r="G16">
            <v>0</v>
          </cell>
        </row>
      </sheetData>
      <sheetData sheetId="991">
        <row r="8">
          <cell r="B8">
            <v>43731</v>
          </cell>
        </row>
      </sheetData>
      <sheetData sheetId="992">
        <row r="8">
          <cell r="B8">
            <v>43731</v>
          </cell>
        </row>
      </sheetData>
      <sheetData sheetId="993">
        <row r="8">
          <cell r="B8">
            <v>43731</v>
          </cell>
        </row>
      </sheetData>
      <sheetData sheetId="994">
        <row r="8">
          <cell r="B8">
            <v>43731</v>
          </cell>
        </row>
      </sheetData>
      <sheetData sheetId="995">
        <row r="8">
          <cell r="B8">
            <v>43731</v>
          </cell>
        </row>
      </sheetData>
      <sheetData sheetId="996">
        <row r="8">
          <cell r="B8">
            <v>43731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>
        <row r="8">
          <cell r="B8">
            <v>43731</v>
          </cell>
        </row>
      </sheetData>
      <sheetData sheetId="1028">
        <row r="8">
          <cell r="B8">
            <v>43731</v>
          </cell>
        </row>
      </sheetData>
      <sheetData sheetId="1029">
        <row r="8">
          <cell r="B8">
            <v>43731</v>
          </cell>
        </row>
      </sheetData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>
        <row r="8">
          <cell r="B8">
            <v>43731</v>
          </cell>
        </row>
      </sheetData>
      <sheetData sheetId="1047">
        <row r="8">
          <cell r="B8">
            <v>43731</v>
          </cell>
        </row>
      </sheetData>
      <sheetData sheetId="1048">
        <row r="8">
          <cell r="B8">
            <v>43731</v>
          </cell>
        </row>
      </sheetData>
      <sheetData sheetId="1049">
        <row r="8">
          <cell r="B8">
            <v>43731</v>
          </cell>
        </row>
      </sheetData>
      <sheetData sheetId="1050">
        <row r="8">
          <cell r="B8">
            <v>43731</v>
          </cell>
        </row>
      </sheetData>
      <sheetData sheetId="1051">
        <row r="8">
          <cell r="B8">
            <v>43731</v>
          </cell>
        </row>
      </sheetData>
      <sheetData sheetId="1052">
        <row r="8">
          <cell r="B8">
            <v>43731</v>
          </cell>
        </row>
      </sheetData>
      <sheetData sheetId="1053">
        <row r="8">
          <cell r="B8">
            <v>43731</v>
          </cell>
        </row>
      </sheetData>
      <sheetData sheetId="1054">
        <row r="8">
          <cell r="B8">
            <v>43731</v>
          </cell>
        </row>
      </sheetData>
      <sheetData sheetId="1055">
        <row r="8">
          <cell r="B8">
            <v>43731</v>
          </cell>
        </row>
      </sheetData>
      <sheetData sheetId="1056">
        <row r="8">
          <cell r="B8">
            <v>43731</v>
          </cell>
        </row>
      </sheetData>
      <sheetData sheetId="1057">
        <row r="8">
          <cell r="B8">
            <v>43731</v>
          </cell>
        </row>
      </sheetData>
      <sheetData sheetId="1058">
        <row r="8">
          <cell r="B8">
            <v>43731</v>
          </cell>
        </row>
      </sheetData>
      <sheetData sheetId="1059">
        <row r="8">
          <cell r="B8">
            <v>43731</v>
          </cell>
        </row>
      </sheetData>
      <sheetData sheetId="1060">
        <row r="8">
          <cell r="B8">
            <v>43731</v>
          </cell>
        </row>
      </sheetData>
      <sheetData sheetId="1061">
        <row r="8">
          <cell r="B8">
            <v>43731</v>
          </cell>
        </row>
      </sheetData>
      <sheetData sheetId="1062">
        <row r="8">
          <cell r="B8">
            <v>43731</v>
          </cell>
        </row>
      </sheetData>
      <sheetData sheetId="1063">
        <row r="8">
          <cell r="B8">
            <v>43731</v>
          </cell>
        </row>
      </sheetData>
      <sheetData sheetId="1064">
        <row r="8">
          <cell r="B8">
            <v>43731</v>
          </cell>
        </row>
      </sheetData>
      <sheetData sheetId="1065">
        <row r="8">
          <cell r="B8">
            <v>43731</v>
          </cell>
        </row>
      </sheetData>
      <sheetData sheetId="1066">
        <row r="8">
          <cell r="B8">
            <v>43731</v>
          </cell>
        </row>
      </sheetData>
      <sheetData sheetId="1067">
        <row r="8">
          <cell r="B8">
            <v>43731</v>
          </cell>
        </row>
      </sheetData>
      <sheetData sheetId="1068">
        <row r="8">
          <cell r="B8">
            <v>43731</v>
          </cell>
        </row>
      </sheetData>
      <sheetData sheetId="1069">
        <row r="8">
          <cell r="B8">
            <v>43731</v>
          </cell>
        </row>
      </sheetData>
      <sheetData sheetId="1070">
        <row r="8">
          <cell r="B8">
            <v>43731</v>
          </cell>
        </row>
      </sheetData>
      <sheetData sheetId="1071">
        <row r="8">
          <cell r="B8">
            <v>43731</v>
          </cell>
        </row>
      </sheetData>
      <sheetData sheetId="1072">
        <row r="8">
          <cell r="B8">
            <v>43731</v>
          </cell>
        </row>
      </sheetData>
      <sheetData sheetId="1073">
        <row r="8">
          <cell r="B8">
            <v>43731</v>
          </cell>
        </row>
      </sheetData>
      <sheetData sheetId="1074">
        <row r="8">
          <cell r="B8">
            <v>43731</v>
          </cell>
        </row>
      </sheetData>
      <sheetData sheetId="1075">
        <row r="8">
          <cell r="B8">
            <v>43731</v>
          </cell>
        </row>
      </sheetData>
      <sheetData sheetId="1076">
        <row r="8">
          <cell r="B8">
            <v>43731</v>
          </cell>
        </row>
      </sheetData>
      <sheetData sheetId="1077">
        <row r="8">
          <cell r="B8">
            <v>43731</v>
          </cell>
        </row>
      </sheetData>
      <sheetData sheetId="1078">
        <row r="8">
          <cell r="B8">
            <v>43731</v>
          </cell>
        </row>
      </sheetData>
      <sheetData sheetId="1079">
        <row r="8">
          <cell r="B8">
            <v>43731</v>
          </cell>
        </row>
      </sheetData>
      <sheetData sheetId="1080">
        <row r="8">
          <cell r="B8">
            <v>43731</v>
          </cell>
        </row>
      </sheetData>
      <sheetData sheetId="1081">
        <row r="8">
          <cell r="B8">
            <v>43731</v>
          </cell>
        </row>
      </sheetData>
      <sheetData sheetId="1082">
        <row r="8">
          <cell r="B8">
            <v>43731</v>
          </cell>
        </row>
      </sheetData>
      <sheetData sheetId="1083">
        <row r="8">
          <cell r="B8">
            <v>43731</v>
          </cell>
        </row>
      </sheetData>
      <sheetData sheetId="1084">
        <row r="8">
          <cell r="B8">
            <v>43731</v>
          </cell>
        </row>
      </sheetData>
      <sheetData sheetId="1085">
        <row r="8">
          <cell r="B8">
            <v>43731</v>
          </cell>
        </row>
      </sheetData>
      <sheetData sheetId="1086">
        <row r="8">
          <cell r="B8">
            <v>43731</v>
          </cell>
        </row>
      </sheetData>
      <sheetData sheetId="1087">
        <row r="8">
          <cell r="B8">
            <v>43731</v>
          </cell>
        </row>
      </sheetData>
      <sheetData sheetId="1088">
        <row r="8">
          <cell r="B8">
            <v>43731</v>
          </cell>
        </row>
      </sheetData>
      <sheetData sheetId="1089">
        <row r="8">
          <cell r="B8">
            <v>43731</v>
          </cell>
        </row>
      </sheetData>
      <sheetData sheetId="1090">
        <row r="8">
          <cell r="B8">
            <v>43731</v>
          </cell>
        </row>
      </sheetData>
      <sheetData sheetId="1091">
        <row r="8">
          <cell r="B8">
            <v>43731</v>
          </cell>
        </row>
      </sheetData>
      <sheetData sheetId="1092">
        <row r="8">
          <cell r="B8">
            <v>43731</v>
          </cell>
        </row>
      </sheetData>
      <sheetData sheetId="1093">
        <row r="8">
          <cell r="B8">
            <v>43731</v>
          </cell>
        </row>
      </sheetData>
      <sheetData sheetId="1094">
        <row r="8">
          <cell r="B8">
            <v>43731</v>
          </cell>
        </row>
      </sheetData>
      <sheetData sheetId="1095">
        <row r="8">
          <cell r="B8">
            <v>43731</v>
          </cell>
        </row>
      </sheetData>
      <sheetData sheetId="1096">
        <row r="8">
          <cell r="B8">
            <v>43731</v>
          </cell>
        </row>
      </sheetData>
      <sheetData sheetId="1097">
        <row r="8">
          <cell r="B8">
            <v>43731</v>
          </cell>
        </row>
      </sheetData>
      <sheetData sheetId="1098">
        <row r="8">
          <cell r="B8">
            <v>43731</v>
          </cell>
        </row>
      </sheetData>
      <sheetData sheetId="1099">
        <row r="8">
          <cell r="B8">
            <v>43731</v>
          </cell>
        </row>
      </sheetData>
      <sheetData sheetId="1100">
        <row r="8">
          <cell r="B8">
            <v>43731</v>
          </cell>
        </row>
      </sheetData>
      <sheetData sheetId="1101">
        <row r="8">
          <cell r="B8">
            <v>43731</v>
          </cell>
        </row>
      </sheetData>
      <sheetData sheetId="1102">
        <row r="8">
          <cell r="B8">
            <v>43731</v>
          </cell>
        </row>
      </sheetData>
      <sheetData sheetId="1103">
        <row r="8">
          <cell r="B8">
            <v>43731</v>
          </cell>
        </row>
      </sheetData>
      <sheetData sheetId="1104">
        <row r="8">
          <cell r="B8">
            <v>43731</v>
          </cell>
        </row>
      </sheetData>
      <sheetData sheetId="1105">
        <row r="8">
          <cell r="B8">
            <v>43731</v>
          </cell>
        </row>
      </sheetData>
      <sheetData sheetId="1106">
        <row r="8">
          <cell r="B8">
            <v>43731</v>
          </cell>
        </row>
      </sheetData>
      <sheetData sheetId="1107">
        <row r="8">
          <cell r="B8">
            <v>43731</v>
          </cell>
        </row>
      </sheetData>
      <sheetData sheetId="1108">
        <row r="8">
          <cell r="B8">
            <v>43731</v>
          </cell>
        </row>
      </sheetData>
      <sheetData sheetId="1109">
        <row r="8">
          <cell r="B8">
            <v>43731</v>
          </cell>
        </row>
      </sheetData>
      <sheetData sheetId="1110">
        <row r="8">
          <cell r="B8">
            <v>43731</v>
          </cell>
        </row>
      </sheetData>
      <sheetData sheetId="1111">
        <row r="8">
          <cell r="B8">
            <v>43731</v>
          </cell>
        </row>
      </sheetData>
      <sheetData sheetId="1112">
        <row r="8">
          <cell r="B8">
            <v>43731</v>
          </cell>
        </row>
      </sheetData>
      <sheetData sheetId="1113">
        <row r="8">
          <cell r="B8">
            <v>43731</v>
          </cell>
        </row>
      </sheetData>
      <sheetData sheetId="1114">
        <row r="8">
          <cell r="B8">
            <v>43731</v>
          </cell>
        </row>
      </sheetData>
      <sheetData sheetId="1115">
        <row r="8">
          <cell r="B8">
            <v>43731</v>
          </cell>
        </row>
      </sheetData>
      <sheetData sheetId="1116">
        <row r="8">
          <cell r="B8">
            <v>43731</v>
          </cell>
        </row>
      </sheetData>
      <sheetData sheetId="1117">
        <row r="8">
          <cell r="B8">
            <v>43731</v>
          </cell>
        </row>
      </sheetData>
      <sheetData sheetId="1118">
        <row r="8">
          <cell r="B8">
            <v>43731</v>
          </cell>
        </row>
      </sheetData>
      <sheetData sheetId="1119">
        <row r="8">
          <cell r="B8">
            <v>43731</v>
          </cell>
        </row>
      </sheetData>
      <sheetData sheetId="1120">
        <row r="16">
          <cell r="G16">
            <v>0</v>
          </cell>
        </row>
      </sheetData>
      <sheetData sheetId="1121">
        <row r="8">
          <cell r="B8">
            <v>43731</v>
          </cell>
        </row>
      </sheetData>
      <sheetData sheetId="1122">
        <row r="8">
          <cell r="B8">
            <v>43731</v>
          </cell>
        </row>
      </sheetData>
      <sheetData sheetId="1123">
        <row r="8">
          <cell r="B8">
            <v>43731</v>
          </cell>
        </row>
      </sheetData>
      <sheetData sheetId="1124">
        <row r="8">
          <cell r="B8">
            <v>43731</v>
          </cell>
        </row>
      </sheetData>
      <sheetData sheetId="1125">
        <row r="8">
          <cell r="B8">
            <v>43731</v>
          </cell>
        </row>
      </sheetData>
      <sheetData sheetId="1126">
        <row r="8">
          <cell r="B8">
            <v>43731</v>
          </cell>
        </row>
      </sheetData>
      <sheetData sheetId="1127">
        <row r="8">
          <cell r="B8">
            <v>43731</v>
          </cell>
        </row>
      </sheetData>
      <sheetData sheetId="1128">
        <row r="8">
          <cell r="B8">
            <v>43731</v>
          </cell>
        </row>
      </sheetData>
      <sheetData sheetId="1129">
        <row r="8">
          <cell r="B8">
            <v>43731</v>
          </cell>
        </row>
      </sheetData>
      <sheetData sheetId="1130">
        <row r="8">
          <cell r="B8">
            <v>43731</v>
          </cell>
        </row>
      </sheetData>
      <sheetData sheetId="1131">
        <row r="8">
          <cell r="B8">
            <v>43731</v>
          </cell>
        </row>
      </sheetData>
      <sheetData sheetId="1132">
        <row r="8">
          <cell r="B8">
            <v>43731</v>
          </cell>
        </row>
      </sheetData>
      <sheetData sheetId="1133">
        <row r="8">
          <cell r="B8">
            <v>43731</v>
          </cell>
        </row>
      </sheetData>
      <sheetData sheetId="1134">
        <row r="8">
          <cell r="B8">
            <v>43731</v>
          </cell>
        </row>
      </sheetData>
      <sheetData sheetId="1135">
        <row r="8">
          <cell r="B8">
            <v>43731</v>
          </cell>
        </row>
      </sheetData>
      <sheetData sheetId="1136">
        <row r="8">
          <cell r="B8">
            <v>43731</v>
          </cell>
        </row>
      </sheetData>
      <sheetData sheetId="1137">
        <row r="8">
          <cell r="B8">
            <v>43731</v>
          </cell>
        </row>
      </sheetData>
      <sheetData sheetId="1138">
        <row r="8">
          <cell r="B8">
            <v>43731</v>
          </cell>
        </row>
      </sheetData>
      <sheetData sheetId="1139">
        <row r="8">
          <cell r="B8">
            <v>43731</v>
          </cell>
        </row>
      </sheetData>
      <sheetData sheetId="1140">
        <row r="8">
          <cell r="B8">
            <v>43731</v>
          </cell>
        </row>
      </sheetData>
      <sheetData sheetId="1141">
        <row r="8">
          <cell r="B8">
            <v>43731</v>
          </cell>
        </row>
      </sheetData>
      <sheetData sheetId="1142">
        <row r="8">
          <cell r="B8">
            <v>43731</v>
          </cell>
        </row>
      </sheetData>
      <sheetData sheetId="1143">
        <row r="8">
          <cell r="B8">
            <v>43731</v>
          </cell>
        </row>
      </sheetData>
      <sheetData sheetId="1144">
        <row r="8">
          <cell r="B8">
            <v>43731</v>
          </cell>
        </row>
      </sheetData>
      <sheetData sheetId="1145">
        <row r="8">
          <cell r="B8">
            <v>43731</v>
          </cell>
        </row>
      </sheetData>
      <sheetData sheetId="1146">
        <row r="8">
          <cell r="B8">
            <v>43731</v>
          </cell>
        </row>
      </sheetData>
      <sheetData sheetId="1147">
        <row r="8">
          <cell r="B8">
            <v>43731</v>
          </cell>
        </row>
      </sheetData>
      <sheetData sheetId="1148">
        <row r="8">
          <cell r="B8">
            <v>43731</v>
          </cell>
        </row>
      </sheetData>
      <sheetData sheetId="1149">
        <row r="8">
          <cell r="B8">
            <v>43731</v>
          </cell>
        </row>
      </sheetData>
      <sheetData sheetId="1150">
        <row r="8">
          <cell r="B8">
            <v>43731</v>
          </cell>
        </row>
      </sheetData>
      <sheetData sheetId="1151">
        <row r="8">
          <cell r="B8">
            <v>43731</v>
          </cell>
        </row>
      </sheetData>
      <sheetData sheetId="1152">
        <row r="8">
          <cell r="B8">
            <v>43731</v>
          </cell>
        </row>
      </sheetData>
      <sheetData sheetId="1153">
        <row r="8">
          <cell r="B8">
            <v>43731</v>
          </cell>
        </row>
      </sheetData>
      <sheetData sheetId="1154">
        <row r="8">
          <cell r="B8">
            <v>43731</v>
          </cell>
        </row>
      </sheetData>
      <sheetData sheetId="1155">
        <row r="8">
          <cell r="B8">
            <v>43731</v>
          </cell>
        </row>
      </sheetData>
      <sheetData sheetId="1156">
        <row r="8">
          <cell r="B8">
            <v>43731</v>
          </cell>
        </row>
      </sheetData>
      <sheetData sheetId="1157">
        <row r="8">
          <cell r="B8">
            <v>43731</v>
          </cell>
        </row>
      </sheetData>
      <sheetData sheetId="1158">
        <row r="8">
          <cell r="B8">
            <v>43731</v>
          </cell>
        </row>
      </sheetData>
      <sheetData sheetId="1159">
        <row r="8">
          <cell r="B8">
            <v>43731</v>
          </cell>
        </row>
      </sheetData>
      <sheetData sheetId="1160">
        <row r="8">
          <cell r="B8">
            <v>43731</v>
          </cell>
        </row>
      </sheetData>
      <sheetData sheetId="1161">
        <row r="8">
          <cell r="B8">
            <v>43731</v>
          </cell>
        </row>
      </sheetData>
      <sheetData sheetId="1162">
        <row r="16">
          <cell r="G16">
            <v>0</v>
          </cell>
        </row>
      </sheetData>
      <sheetData sheetId="1163">
        <row r="8">
          <cell r="B8">
            <v>43731</v>
          </cell>
        </row>
      </sheetData>
      <sheetData sheetId="1164">
        <row r="8">
          <cell r="B8">
            <v>43731</v>
          </cell>
        </row>
      </sheetData>
      <sheetData sheetId="1165">
        <row r="8">
          <cell r="B8">
            <v>43731</v>
          </cell>
        </row>
      </sheetData>
      <sheetData sheetId="1166">
        <row r="8">
          <cell r="B8">
            <v>43731</v>
          </cell>
        </row>
      </sheetData>
      <sheetData sheetId="1167">
        <row r="8">
          <cell r="B8">
            <v>43731</v>
          </cell>
        </row>
      </sheetData>
      <sheetData sheetId="1168">
        <row r="8">
          <cell r="B8">
            <v>43731</v>
          </cell>
        </row>
      </sheetData>
      <sheetData sheetId="1169">
        <row r="8">
          <cell r="B8">
            <v>43731</v>
          </cell>
        </row>
      </sheetData>
      <sheetData sheetId="1170">
        <row r="8">
          <cell r="B8">
            <v>43731</v>
          </cell>
        </row>
      </sheetData>
      <sheetData sheetId="1171">
        <row r="8">
          <cell r="B8">
            <v>43731</v>
          </cell>
        </row>
      </sheetData>
      <sheetData sheetId="1172">
        <row r="8">
          <cell r="B8">
            <v>43731</v>
          </cell>
        </row>
      </sheetData>
      <sheetData sheetId="1173">
        <row r="8">
          <cell r="B8">
            <v>43731</v>
          </cell>
        </row>
      </sheetData>
      <sheetData sheetId="1174">
        <row r="8">
          <cell r="B8">
            <v>43731</v>
          </cell>
        </row>
      </sheetData>
      <sheetData sheetId="1175">
        <row r="8">
          <cell r="B8">
            <v>43731</v>
          </cell>
        </row>
      </sheetData>
      <sheetData sheetId="1176">
        <row r="8">
          <cell r="B8">
            <v>43731</v>
          </cell>
        </row>
      </sheetData>
      <sheetData sheetId="1177">
        <row r="8">
          <cell r="B8">
            <v>43731</v>
          </cell>
        </row>
      </sheetData>
      <sheetData sheetId="1178">
        <row r="8">
          <cell r="B8">
            <v>43731</v>
          </cell>
        </row>
      </sheetData>
      <sheetData sheetId="1179">
        <row r="8">
          <cell r="B8">
            <v>43731</v>
          </cell>
        </row>
      </sheetData>
      <sheetData sheetId="1180">
        <row r="8">
          <cell r="B8">
            <v>43731</v>
          </cell>
        </row>
      </sheetData>
      <sheetData sheetId="1181">
        <row r="8">
          <cell r="B8">
            <v>43731</v>
          </cell>
        </row>
      </sheetData>
      <sheetData sheetId="1182">
        <row r="8">
          <cell r="B8">
            <v>43731</v>
          </cell>
        </row>
      </sheetData>
      <sheetData sheetId="1183">
        <row r="8">
          <cell r="B8">
            <v>43731</v>
          </cell>
        </row>
      </sheetData>
      <sheetData sheetId="1184">
        <row r="8">
          <cell r="B8">
            <v>43731</v>
          </cell>
        </row>
      </sheetData>
      <sheetData sheetId="1185">
        <row r="8">
          <cell r="B8">
            <v>43731</v>
          </cell>
        </row>
      </sheetData>
      <sheetData sheetId="1186">
        <row r="8">
          <cell r="B8">
            <v>43731</v>
          </cell>
        </row>
      </sheetData>
      <sheetData sheetId="1187">
        <row r="8">
          <cell r="B8">
            <v>43731</v>
          </cell>
        </row>
      </sheetData>
      <sheetData sheetId="1188">
        <row r="8">
          <cell r="B8">
            <v>43731</v>
          </cell>
        </row>
      </sheetData>
      <sheetData sheetId="1189">
        <row r="8">
          <cell r="B8">
            <v>43731</v>
          </cell>
        </row>
      </sheetData>
      <sheetData sheetId="1190">
        <row r="8">
          <cell r="B8">
            <v>43731</v>
          </cell>
        </row>
      </sheetData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>
        <row r="8">
          <cell r="B8">
            <v>43731</v>
          </cell>
        </row>
      </sheetData>
      <sheetData sheetId="1202">
        <row r="8">
          <cell r="B8">
            <v>43731</v>
          </cell>
        </row>
      </sheetData>
      <sheetData sheetId="1203">
        <row r="8">
          <cell r="B8">
            <v>43731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B8">
            <v>43731</v>
          </cell>
        </row>
      </sheetData>
      <sheetData sheetId="1307">
        <row r="8">
          <cell r="B8">
            <v>43731</v>
          </cell>
        </row>
      </sheetData>
      <sheetData sheetId="1308">
        <row r="8">
          <cell r="B8">
            <v>43731</v>
          </cell>
        </row>
      </sheetData>
      <sheetData sheetId="1309">
        <row r="8">
          <cell r="B8">
            <v>43731</v>
          </cell>
        </row>
      </sheetData>
      <sheetData sheetId="1310">
        <row r="8">
          <cell r="B8">
            <v>43731</v>
          </cell>
        </row>
      </sheetData>
      <sheetData sheetId="1311">
        <row r="8">
          <cell r="B8">
            <v>43731</v>
          </cell>
        </row>
      </sheetData>
      <sheetData sheetId="1312">
        <row r="8">
          <cell r="B8">
            <v>43731</v>
          </cell>
        </row>
      </sheetData>
      <sheetData sheetId="1313">
        <row r="8">
          <cell r="B8">
            <v>43731</v>
          </cell>
        </row>
      </sheetData>
      <sheetData sheetId="1314">
        <row r="8">
          <cell r="B8">
            <v>43731</v>
          </cell>
        </row>
      </sheetData>
      <sheetData sheetId="1315">
        <row r="8">
          <cell r="B8">
            <v>43731</v>
          </cell>
        </row>
      </sheetData>
      <sheetData sheetId="1316">
        <row r="8">
          <cell r="B8">
            <v>43731</v>
          </cell>
        </row>
      </sheetData>
      <sheetData sheetId="1317">
        <row r="8">
          <cell r="B8">
            <v>43731</v>
          </cell>
        </row>
      </sheetData>
      <sheetData sheetId="1318">
        <row r="8">
          <cell r="B8">
            <v>43731</v>
          </cell>
        </row>
      </sheetData>
      <sheetData sheetId="1319">
        <row r="8">
          <cell r="B8">
            <v>43731</v>
          </cell>
        </row>
      </sheetData>
      <sheetData sheetId="1320">
        <row r="8">
          <cell r="B8">
            <v>43731</v>
          </cell>
        </row>
      </sheetData>
      <sheetData sheetId="1321">
        <row r="8">
          <cell r="B8">
            <v>43731</v>
          </cell>
        </row>
      </sheetData>
      <sheetData sheetId="1322">
        <row r="8">
          <cell r="B8">
            <v>43731</v>
          </cell>
        </row>
      </sheetData>
      <sheetData sheetId="1323">
        <row r="8">
          <cell r="B8">
            <v>43731</v>
          </cell>
        </row>
      </sheetData>
      <sheetData sheetId="1324">
        <row r="8">
          <cell r="B8">
            <v>43731</v>
          </cell>
        </row>
      </sheetData>
      <sheetData sheetId="1325">
        <row r="8">
          <cell r="B8">
            <v>43731</v>
          </cell>
        </row>
      </sheetData>
      <sheetData sheetId="1326">
        <row r="8">
          <cell r="B8">
            <v>43731</v>
          </cell>
        </row>
      </sheetData>
      <sheetData sheetId="1327">
        <row r="8">
          <cell r="B8">
            <v>43731</v>
          </cell>
        </row>
      </sheetData>
      <sheetData sheetId="1328">
        <row r="8">
          <cell r="B8">
            <v>43731</v>
          </cell>
        </row>
      </sheetData>
      <sheetData sheetId="1329">
        <row r="8">
          <cell r="B8">
            <v>43731</v>
          </cell>
        </row>
      </sheetData>
      <sheetData sheetId="1330">
        <row r="8">
          <cell r="B8">
            <v>43731</v>
          </cell>
        </row>
      </sheetData>
      <sheetData sheetId="1331">
        <row r="8">
          <cell r="B8">
            <v>43731</v>
          </cell>
        </row>
      </sheetData>
      <sheetData sheetId="1332">
        <row r="8">
          <cell r="B8">
            <v>43731</v>
          </cell>
        </row>
      </sheetData>
      <sheetData sheetId="1333">
        <row r="8">
          <cell r="B8">
            <v>43731</v>
          </cell>
        </row>
      </sheetData>
      <sheetData sheetId="1334">
        <row r="8">
          <cell r="B8">
            <v>43731</v>
          </cell>
        </row>
      </sheetData>
      <sheetData sheetId="1335">
        <row r="8">
          <cell r="B8">
            <v>43731</v>
          </cell>
        </row>
      </sheetData>
      <sheetData sheetId="1336">
        <row r="8">
          <cell r="B8">
            <v>43731</v>
          </cell>
        </row>
      </sheetData>
      <sheetData sheetId="1337">
        <row r="8">
          <cell r="B8">
            <v>43731</v>
          </cell>
        </row>
      </sheetData>
      <sheetData sheetId="1338">
        <row r="8">
          <cell r="B8">
            <v>43731</v>
          </cell>
        </row>
      </sheetData>
      <sheetData sheetId="1339">
        <row r="8">
          <cell r="B8">
            <v>43731</v>
          </cell>
        </row>
      </sheetData>
      <sheetData sheetId="1340">
        <row r="8">
          <cell r="B8">
            <v>43731</v>
          </cell>
        </row>
      </sheetData>
      <sheetData sheetId="1341">
        <row r="8">
          <cell r="B8">
            <v>43731</v>
          </cell>
        </row>
      </sheetData>
      <sheetData sheetId="1342">
        <row r="8">
          <cell r="B8">
            <v>43731</v>
          </cell>
        </row>
      </sheetData>
      <sheetData sheetId="1343">
        <row r="8">
          <cell r="B8">
            <v>43731</v>
          </cell>
        </row>
      </sheetData>
      <sheetData sheetId="1344">
        <row r="8">
          <cell r="B8">
            <v>43731</v>
          </cell>
        </row>
      </sheetData>
      <sheetData sheetId="1345">
        <row r="8">
          <cell r="B8">
            <v>43731</v>
          </cell>
        </row>
      </sheetData>
      <sheetData sheetId="1346">
        <row r="8">
          <cell r="B8">
            <v>43731</v>
          </cell>
        </row>
      </sheetData>
      <sheetData sheetId="1347">
        <row r="8">
          <cell r="B8">
            <v>43731</v>
          </cell>
        </row>
      </sheetData>
      <sheetData sheetId="1348">
        <row r="8">
          <cell r="B8">
            <v>43731</v>
          </cell>
        </row>
      </sheetData>
      <sheetData sheetId="1349">
        <row r="8">
          <cell r="B8">
            <v>43731</v>
          </cell>
        </row>
      </sheetData>
      <sheetData sheetId="1350">
        <row r="8">
          <cell r="B8">
            <v>43731</v>
          </cell>
        </row>
      </sheetData>
      <sheetData sheetId="1351">
        <row r="8">
          <cell r="B8">
            <v>43731</v>
          </cell>
        </row>
      </sheetData>
      <sheetData sheetId="1352">
        <row r="8">
          <cell r="B8">
            <v>43731</v>
          </cell>
        </row>
      </sheetData>
      <sheetData sheetId="1353">
        <row r="8">
          <cell r="B8">
            <v>43731</v>
          </cell>
        </row>
      </sheetData>
      <sheetData sheetId="1354">
        <row r="8">
          <cell r="B8">
            <v>43731</v>
          </cell>
        </row>
      </sheetData>
      <sheetData sheetId="1355">
        <row r="8">
          <cell r="B8">
            <v>43731</v>
          </cell>
        </row>
      </sheetData>
      <sheetData sheetId="1356">
        <row r="8">
          <cell r="B8">
            <v>43731</v>
          </cell>
        </row>
      </sheetData>
      <sheetData sheetId="1357">
        <row r="8">
          <cell r="B8">
            <v>43731</v>
          </cell>
        </row>
      </sheetData>
      <sheetData sheetId="1358">
        <row r="8">
          <cell r="B8">
            <v>43731</v>
          </cell>
        </row>
      </sheetData>
      <sheetData sheetId="1359">
        <row r="8">
          <cell r="B8">
            <v>43731</v>
          </cell>
        </row>
      </sheetData>
      <sheetData sheetId="1360">
        <row r="8">
          <cell r="B8">
            <v>43731</v>
          </cell>
        </row>
      </sheetData>
      <sheetData sheetId="1361">
        <row r="8">
          <cell r="B8">
            <v>43731</v>
          </cell>
        </row>
      </sheetData>
      <sheetData sheetId="1362">
        <row r="8">
          <cell r="B8">
            <v>43731</v>
          </cell>
        </row>
      </sheetData>
      <sheetData sheetId="1363">
        <row r="8">
          <cell r="B8">
            <v>43731</v>
          </cell>
        </row>
      </sheetData>
      <sheetData sheetId="1364">
        <row r="8">
          <cell r="B8">
            <v>43731</v>
          </cell>
        </row>
      </sheetData>
      <sheetData sheetId="1365">
        <row r="8">
          <cell r="B8">
            <v>43731</v>
          </cell>
        </row>
      </sheetData>
      <sheetData sheetId="1366">
        <row r="8">
          <cell r="B8">
            <v>43731</v>
          </cell>
        </row>
      </sheetData>
      <sheetData sheetId="1367">
        <row r="8">
          <cell r="B8">
            <v>43731</v>
          </cell>
        </row>
      </sheetData>
      <sheetData sheetId="1368">
        <row r="8">
          <cell r="B8">
            <v>43731</v>
          </cell>
        </row>
      </sheetData>
      <sheetData sheetId="1369">
        <row r="8">
          <cell r="B8">
            <v>43731</v>
          </cell>
        </row>
      </sheetData>
      <sheetData sheetId="1370">
        <row r="8">
          <cell r="B8">
            <v>43731</v>
          </cell>
        </row>
      </sheetData>
      <sheetData sheetId="1371">
        <row r="8">
          <cell r="B8">
            <v>43731</v>
          </cell>
        </row>
      </sheetData>
      <sheetData sheetId="1372">
        <row r="8">
          <cell r="B8">
            <v>43731</v>
          </cell>
        </row>
      </sheetData>
      <sheetData sheetId="1373">
        <row r="8">
          <cell r="B8">
            <v>43731</v>
          </cell>
        </row>
      </sheetData>
      <sheetData sheetId="1374">
        <row r="8">
          <cell r="B8">
            <v>43731</v>
          </cell>
        </row>
      </sheetData>
      <sheetData sheetId="1375">
        <row r="8">
          <cell r="B8">
            <v>43731</v>
          </cell>
        </row>
      </sheetData>
      <sheetData sheetId="1376">
        <row r="8">
          <cell r="B8">
            <v>43731</v>
          </cell>
        </row>
      </sheetData>
      <sheetData sheetId="1377">
        <row r="8">
          <cell r="B8">
            <v>43731</v>
          </cell>
        </row>
      </sheetData>
      <sheetData sheetId="1378">
        <row r="8">
          <cell r="B8">
            <v>43731</v>
          </cell>
        </row>
      </sheetData>
      <sheetData sheetId="1379">
        <row r="8">
          <cell r="B8">
            <v>43731</v>
          </cell>
        </row>
      </sheetData>
      <sheetData sheetId="1380">
        <row r="8">
          <cell r="B8">
            <v>43731</v>
          </cell>
        </row>
      </sheetData>
      <sheetData sheetId="1381">
        <row r="8">
          <cell r="B8">
            <v>43731</v>
          </cell>
        </row>
      </sheetData>
      <sheetData sheetId="1382">
        <row r="8">
          <cell r="B8">
            <v>43731</v>
          </cell>
        </row>
      </sheetData>
      <sheetData sheetId="1383">
        <row r="8">
          <cell r="B8">
            <v>43731</v>
          </cell>
        </row>
      </sheetData>
      <sheetData sheetId="1384">
        <row r="8">
          <cell r="B8">
            <v>43731</v>
          </cell>
        </row>
      </sheetData>
      <sheetData sheetId="1385">
        <row r="8">
          <cell r="B8">
            <v>43731</v>
          </cell>
        </row>
      </sheetData>
      <sheetData sheetId="1386">
        <row r="8">
          <cell r="B8">
            <v>43731</v>
          </cell>
        </row>
      </sheetData>
      <sheetData sheetId="1387">
        <row r="8">
          <cell r="B8">
            <v>43731</v>
          </cell>
        </row>
      </sheetData>
      <sheetData sheetId="1388">
        <row r="8">
          <cell r="B8">
            <v>43731</v>
          </cell>
        </row>
      </sheetData>
      <sheetData sheetId="1389">
        <row r="8">
          <cell r="B8">
            <v>43731</v>
          </cell>
        </row>
      </sheetData>
      <sheetData sheetId="1390">
        <row r="8">
          <cell r="B8">
            <v>43731</v>
          </cell>
        </row>
      </sheetData>
      <sheetData sheetId="1391">
        <row r="8">
          <cell r="B8">
            <v>43731</v>
          </cell>
        </row>
      </sheetData>
      <sheetData sheetId="1392">
        <row r="8">
          <cell r="B8">
            <v>43731</v>
          </cell>
        </row>
      </sheetData>
      <sheetData sheetId="1393">
        <row r="8">
          <cell r="B8">
            <v>43731</v>
          </cell>
        </row>
      </sheetData>
      <sheetData sheetId="1394">
        <row r="8">
          <cell r="B8">
            <v>43731</v>
          </cell>
        </row>
      </sheetData>
      <sheetData sheetId="1395">
        <row r="8">
          <cell r="B8">
            <v>43731</v>
          </cell>
        </row>
      </sheetData>
      <sheetData sheetId="1396">
        <row r="8">
          <cell r="B8">
            <v>43731</v>
          </cell>
        </row>
      </sheetData>
      <sheetData sheetId="1397">
        <row r="8">
          <cell r="B8">
            <v>43731</v>
          </cell>
        </row>
      </sheetData>
      <sheetData sheetId="1398">
        <row r="8">
          <cell r="B8">
            <v>43731</v>
          </cell>
        </row>
      </sheetData>
      <sheetData sheetId="1399">
        <row r="8">
          <cell r="B8">
            <v>43731</v>
          </cell>
        </row>
      </sheetData>
      <sheetData sheetId="1400">
        <row r="8">
          <cell r="B8">
            <v>43731</v>
          </cell>
        </row>
      </sheetData>
      <sheetData sheetId="1401">
        <row r="8">
          <cell r="B8">
            <v>43731</v>
          </cell>
        </row>
      </sheetData>
      <sheetData sheetId="1402">
        <row r="8">
          <cell r="B8">
            <v>43731</v>
          </cell>
        </row>
      </sheetData>
      <sheetData sheetId="1403">
        <row r="8">
          <cell r="B8">
            <v>43731</v>
          </cell>
        </row>
      </sheetData>
      <sheetData sheetId="1404">
        <row r="8">
          <cell r="B8">
            <v>43731</v>
          </cell>
        </row>
      </sheetData>
      <sheetData sheetId="1405">
        <row r="8">
          <cell r="B8">
            <v>43731</v>
          </cell>
        </row>
      </sheetData>
      <sheetData sheetId="1406">
        <row r="8">
          <cell r="B8">
            <v>43731</v>
          </cell>
        </row>
      </sheetData>
      <sheetData sheetId="1407">
        <row r="8">
          <cell r="B8">
            <v>43731</v>
          </cell>
        </row>
      </sheetData>
      <sheetData sheetId="1408">
        <row r="8">
          <cell r="B8">
            <v>43731</v>
          </cell>
        </row>
      </sheetData>
      <sheetData sheetId="1409">
        <row r="8">
          <cell r="B8">
            <v>43731</v>
          </cell>
        </row>
      </sheetData>
      <sheetData sheetId="1410">
        <row r="8">
          <cell r="B8">
            <v>43731</v>
          </cell>
        </row>
      </sheetData>
      <sheetData sheetId="1411">
        <row r="8">
          <cell r="B8">
            <v>43731</v>
          </cell>
        </row>
      </sheetData>
      <sheetData sheetId="1412">
        <row r="8">
          <cell r="B8">
            <v>43731</v>
          </cell>
        </row>
      </sheetData>
      <sheetData sheetId="1413">
        <row r="8">
          <cell r="B8">
            <v>43731</v>
          </cell>
        </row>
      </sheetData>
      <sheetData sheetId="1414">
        <row r="8">
          <cell r="B8">
            <v>43731</v>
          </cell>
        </row>
      </sheetData>
      <sheetData sheetId="1415">
        <row r="8">
          <cell r="B8">
            <v>43731</v>
          </cell>
        </row>
      </sheetData>
      <sheetData sheetId="1416">
        <row r="8">
          <cell r="B8">
            <v>43731</v>
          </cell>
        </row>
      </sheetData>
      <sheetData sheetId="1417">
        <row r="8">
          <cell r="B8">
            <v>43731</v>
          </cell>
        </row>
      </sheetData>
      <sheetData sheetId="1418">
        <row r="8">
          <cell r="B8">
            <v>43731</v>
          </cell>
        </row>
      </sheetData>
      <sheetData sheetId="1419">
        <row r="8">
          <cell r="B8">
            <v>43731</v>
          </cell>
        </row>
      </sheetData>
      <sheetData sheetId="1420">
        <row r="8">
          <cell r="B8">
            <v>43731</v>
          </cell>
        </row>
      </sheetData>
      <sheetData sheetId="1421">
        <row r="8">
          <cell r="B8">
            <v>43731</v>
          </cell>
        </row>
      </sheetData>
      <sheetData sheetId="1422">
        <row r="8">
          <cell r="B8">
            <v>43731</v>
          </cell>
        </row>
      </sheetData>
      <sheetData sheetId="1423">
        <row r="8">
          <cell r="B8">
            <v>43731</v>
          </cell>
        </row>
      </sheetData>
      <sheetData sheetId="1424">
        <row r="8">
          <cell r="B8">
            <v>43731</v>
          </cell>
        </row>
      </sheetData>
      <sheetData sheetId="1425">
        <row r="8">
          <cell r="B8">
            <v>43731</v>
          </cell>
        </row>
      </sheetData>
      <sheetData sheetId="1426">
        <row r="8">
          <cell r="B8">
            <v>43731</v>
          </cell>
        </row>
      </sheetData>
      <sheetData sheetId="1427">
        <row r="8">
          <cell r="B8">
            <v>43731</v>
          </cell>
        </row>
      </sheetData>
      <sheetData sheetId="1428">
        <row r="8">
          <cell r="B8">
            <v>43731</v>
          </cell>
        </row>
      </sheetData>
      <sheetData sheetId="1429">
        <row r="8">
          <cell r="B8">
            <v>43731</v>
          </cell>
        </row>
      </sheetData>
      <sheetData sheetId="1430">
        <row r="8">
          <cell r="B8">
            <v>43731</v>
          </cell>
        </row>
      </sheetData>
      <sheetData sheetId="1431">
        <row r="8">
          <cell r="B8">
            <v>43731</v>
          </cell>
        </row>
      </sheetData>
      <sheetData sheetId="1432">
        <row r="8">
          <cell r="B8">
            <v>43731</v>
          </cell>
        </row>
      </sheetData>
      <sheetData sheetId="1433">
        <row r="8">
          <cell r="B8">
            <v>43731</v>
          </cell>
        </row>
      </sheetData>
      <sheetData sheetId="1434">
        <row r="8">
          <cell r="B8">
            <v>43731</v>
          </cell>
        </row>
      </sheetData>
      <sheetData sheetId="1435">
        <row r="8">
          <cell r="B8">
            <v>43731</v>
          </cell>
        </row>
      </sheetData>
      <sheetData sheetId="1436">
        <row r="8">
          <cell r="B8">
            <v>43731</v>
          </cell>
        </row>
      </sheetData>
      <sheetData sheetId="1437">
        <row r="8">
          <cell r="B8">
            <v>43731</v>
          </cell>
        </row>
      </sheetData>
      <sheetData sheetId="1438">
        <row r="8">
          <cell r="B8">
            <v>43731</v>
          </cell>
        </row>
      </sheetData>
      <sheetData sheetId="1439">
        <row r="8">
          <cell r="B8">
            <v>43731</v>
          </cell>
        </row>
      </sheetData>
      <sheetData sheetId="1440">
        <row r="8">
          <cell r="B8">
            <v>43731</v>
          </cell>
        </row>
      </sheetData>
      <sheetData sheetId="1441">
        <row r="8">
          <cell r="B8">
            <v>43731</v>
          </cell>
        </row>
      </sheetData>
      <sheetData sheetId="1442">
        <row r="8">
          <cell r="B8">
            <v>43731</v>
          </cell>
        </row>
      </sheetData>
      <sheetData sheetId="1443">
        <row r="8">
          <cell r="B8">
            <v>43731</v>
          </cell>
        </row>
      </sheetData>
      <sheetData sheetId="1444">
        <row r="8">
          <cell r="B8">
            <v>43731</v>
          </cell>
        </row>
      </sheetData>
      <sheetData sheetId="1445">
        <row r="8">
          <cell r="B8">
            <v>43731</v>
          </cell>
        </row>
      </sheetData>
      <sheetData sheetId="1446">
        <row r="8">
          <cell r="B8">
            <v>43731</v>
          </cell>
        </row>
      </sheetData>
      <sheetData sheetId="1447">
        <row r="8">
          <cell r="B8">
            <v>43731</v>
          </cell>
        </row>
      </sheetData>
      <sheetData sheetId="1448">
        <row r="8">
          <cell r="B8">
            <v>43731</v>
          </cell>
        </row>
      </sheetData>
      <sheetData sheetId="1449">
        <row r="8">
          <cell r="B8">
            <v>43731</v>
          </cell>
        </row>
      </sheetData>
      <sheetData sheetId="1450">
        <row r="8">
          <cell r="B8">
            <v>43731</v>
          </cell>
        </row>
      </sheetData>
      <sheetData sheetId="1451">
        <row r="8">
          <cell r="B8">
            <v>43731</v>
          </cell>
        </row>
      </sheetData>
      <sheetData sheetId="1452">
        <row r="8">
          <cell r="B8">
            <v>43731</v>
          </cell>
        </row>
      </sheetData>
      <sheetData sheetId="1453">
        <row r="8">
          <cell r="B8">
            <v>43731</v>
          </cell>
        </row>
      </sheetData>
      <sheetData sheetId="1454">
        <row r="8">
          <cell r="B8">
            <v>43731</v>
          </cell>
        </row>
      </sheetData>
      <sheetData sheetId="1455">
        <row r="8">
          <cell r="B8">
            <v>43731</v>
          </cell>
        </row>
      </sheetData>
      <sheetData sheetId="1456">
        <row r="8">
          <cell r="B8">
            <v>43731</v>
          </cell>
        </row>
      </sheetData>
      <sheetData sheetId="1457">
        <row r="8">
          <cell r="B8">
            <v>43731</v>
          </cell>
        </row>
      </sheetData>
      <sheetData sheetId="1458">
        <row r="8">
          <cell r="B8">
            <v>43731</v>
          </cell>
        </row>
      </sheetData>
      <sheetData sheetId="1459">
        <row r="8">
          <cell r="B8">
            <v>43731</v>
          </cell>
        </row>
      </sheetData>
      <sheetData sheetId="1460">
        <row r="8">
          <cell r="B8">
            <v>43731</v>
          </cell>
        </row>
      </sheetData>
      <sheetData sheetId="1461">
        <row r="8">
          <cell r="B8">
            <v>43731</v>
          </cell>
        </row>
      </sheetData>
      <sheetData sheetId="1462">
        <row r="8">
          <cell r="B8">
            <v>43731</v>
          </cell>
        </row>
      </sheetData>
      <sheetData sheetId="1463">
        <row r="8">
          <cell r="B8">
            <v>43731</v>
          </cell>
        </row>
      </sheetData>
      <sheetData sheetId="1464">
        <row r="8">
          <cell r="B8">
            <v>43731</v>
          </cell>
        </row>
      </sheetData>
      <sheetData sheetId="1465">
        <row r="8">
          <cell r="B8">
            <v>43731</v>
          </cell>
        </row>
      </sheetData>
      <sheetData sheetId="1466">
        <row r="8">
          <cell r="B8">
            <v>43731</v>
          </cell>
        </row>
      </sheetData>
      <sheetData sheetId="1467">
        <row r="8">
          <cell r="B8">
            <v>43731</v>
          </cell>
        </row>
      </sheetData>
      <sheetData sheetId="1468">
        <row r="8">
          <cell r="B8">
            <v>43731</v>
          </cell>
        </row>
      </sheetData>
      <sheetData sheetId="1469">
        <row r="8">
          <cell r="B8">
            <v>43731</v>
          </cell>
        </row>
      </sheetData>
      <sheetData sheetId="1470">
        <row r="8">
          <cell r="B8">
            <v>43731</v>
          </cell>
        </row>
      </sheetData>
      <sheetData sheetId="1471">
        <row r="8">
          <cell r="B8">
            <v>43731</v>
          </cell>
        </row>
      </sheetData>
      <sheetData sheetId="1472">
        <row r="8">
          <cell r="B8">
            <v>43731</v>
          </cell>
        </row>
      </sheetData>
      <sheetData sheetId="1473">
        <row r="8">
          <cell r="B8">
            <v>43731</v>
          </cell>
        </row>
      </sheetData>
      <sheetData sheetId="1474">
        <row r="8">
          <cell r="B8">
            <v>43731</v>
          </cell>
        </row>
      </sheetData>
      <sheetData sheetId="1475">
        <row r="8">
          <cell r="B8">
            <v>43731</v>
          </cell>
        </row>
      </sheetData>
      <sheetData sheetId="1476">
        <row r="8">
          <cell r="B8">
            <v>43731</v>
          </cell>
        </row>
      </sheetData>
      <sheetData sheetId="1477">
        <row r="8">
          <cell r="B8">
            <v>43731</v>
          </cell>
        </row>
      </sheetData>
      <sheetData sheetId="1478">
        <row r="8">
          <cell r="B8">
            <v>43731</v>
          </cell>
        </row>
      </sheetData>
      <sheetData sheetId="1479">
        <row r="8">
          <cell r="B8">
            <v>43731</v>
          </cell>
        </row>
      </sheetData>
      <sheetData sheetId="1480">
        <row r="8">
          <cell r="B8">
            <v>43731</v>
          </cell>
        </row>
      </sheetData>
      <sheetData sheetId="1481">
        <row r="8">
          <cell r="B8">
            <v>43731</v>
          </cell>
        </row>
      </sheetData>
      <sheetData sheetId="1482">
        <row r="8">
          <cell r="B8">
            <v>43731</v>
          </cell>
        </row>
      </sheetData>
      <sheetData sheetId="1483">
        <row r="8">
          <cell r="B8">
            <v>43731</v>
          </cell>
        </row>
      </sheetData>
      <sheetData sheetId="1484">
        <row r="8">
          <cell r="B8">
            <v>43731</v>
          </cell>
        </row>
      </sheetData>
      <sheetData sheetId="1485">
        <row r="8">
          <cell r="B8">
            <v>43731</v>
          </cell>
        </row>
      </sheetData>
      <sheetData sheetId="1486">
        <row r="8">
          <cell r="B8">
            <v>43731</v>
          </cell>
        </row>
      </sheetData>
      <sheetData sheetId="1487">
        <row r="8">
          <cell r="B8">
            <v>43731</v>
          </cell>
        </row>
      </sheetData>
      <sheetData sheetId="1488">
        <row r="8">
          <cell r="B8">
            <v>43731</v>
          </cell>
        </row>
      </sheetData>
      <sheetData sheetId="1489">
        <row r="8">
          <cell r="B8">
            <v>43731</v>
          </cell>
        </row>
      </sheetData>
      <sheetData sheetId="1490">
        <row r="8">
          <cell r="B8">
            <v>43731</v>
          </cell>
        </row>
      </sheetData>
      <sheetData sheetId="1491">
        <row r="8">
          <cell r="B8">
            <v>43731</v>
          </cell>
        </row>
      </sheetData>
      <sheetData sheetId="1492">
        <row r="8">
          <cell r="B8">
            <v>43731</v>
          </cell>
        </row>
      </sheetData>
      <sheetData sheetId="1493">
        <row r="8">
          <cell r="B8">
            <v>43731</v>
          </cell>
        </row>
      </sheetData>
      <sheetData sheetId="1494">
        <row r="8">
          <cell r="B8">
            <v>43731</v>
          </cell>
        </row>
      </sheetData>
      <sheetData sheetId="1495">
        <row r="8">
          <cell r="B8">
            <v>43731</v>
          </cell>
        </row>
      </sheetData>
      <sheetData sheetId="1496">
        <row r="8">
          <cell r="B8">
            <v>43731</v>
          </cell>
        </row>
      </sheetData>
      <sheetData sheetId="1497">
        <row r="8">
          <cell r="B8">
            <v>43731</v>
          </cell>
        </row>
      </sheetData>
      <sheetData sheetId="1498">
        <row r="8">
          <cell r="B8">
            <v>43731</v>
          </cell>
        </row>
      </sheetData>
      <sheetData sheetId="1499">
        <row r="8">
          <cell r="B8">
            <v>43731</v>
          </cell>
        </row>
      </sheetData>
      <sheetData sheetId="1500">
        <row r="8">
          <cell r="B8">
            <v>43731</v>
          </cell>
        </row>
      </sheetData>
      <sheetData sheetId="1501">
        <row r="8">
          <cell r="B8">
            <v>43731</v>
          </cell>
        </row>
      </sheetData>
      <sheetData sheetId="1502">
        <row r="8">
          <cell r="B8">
            <v>43731</v>
          </cell>
        </row>
      </sheetData>
      <sheetData sheetId="1503">
        <row r="8">
          <cell r="B8">
            <v>43731</v>
          </cell>
        </row>
      </sheetData>
      <sheetData sheetId="1504">
        <row r="8">
          <cell r="B8">
            <v>43731</v>
          </cell>
        </row>
      </sheetData>
      <sheetData sheetId="1505">
        <row r="8">
          <cell r="B8">
            <v>43731</v>
          </cell>
        </row>
      </sheetData>
      <sheetData sheetId="1506">
        <row r="8">
          <cell r="B8">
            <v>43731</v>
          </cell>
        </row>
      </sheetData>
      <sheetData sheetId="1507">
        <row r="8">
          <cell r="B8">
            <v>43731</v>
          </cell>
        </row>
      </sheetData>
      <sheetData sheetId="1508">
        <row r="8">
          <cell r="B8">
            <v>43731</v>
          </cell>
        </row>
      </sheetData>
      <sheetData sheetId="1509">
        <row r="8">
          <cell r="B8">
            <v>43731</v>
          </cell>
        </row>
      </sheetData>
      <sheetData sheetId="1510">
        <row r="8">
          <cell r="B8">
            <v>43731</v>
          </cell>
        </row>
      </sheetData>
      <sheetData sheetId="1511">
        <row r="8">
          <cell r="B8">
            <v>43731</v>
          </cell>
        </row>
      </sheetData>
      <sheetData sheetId="1512">
        <row r="8">
          <cell r="B8">
            <v>43731</v>
          </cell>
        </row>
      </sheetData>
      <sheetData sheetId="1513">
        <row r="8">
          <cell r="B8">
            <v>43731</v>
          </cell>
        </row>
      </sheetData>
      <sheetData sheetId="1514">
        <row r="8">
          <cell r="B8">
            <v>43731</v>
          </cell>
        </row>
      </sheetData>
      <sheetData sheetId="1515">
        <row r="8">
          <cell r="B8">
            <v>43731</v>
          </cell>
        </row>
      </sheetData>
      <sheetData sheetId="1516">
        <row r="8">
          <cell r="B8">
            <v>43731</v>
          </cell>
        </row>
      </sheetData>
      <sheetData sheetId="1517">
        <row r="8">
          <cell r="B8">
            <v>43731</v>
          </cell>
        </row>
      </sheetData>
      <sheetData sheetId="1518">
        <row r="8">
          <cell r="B8">
            <v>43731</v>
          </cell>
        </row>
      </sheetData>
      <sheetData sheetId="1519">
        <row r="8">
          <cell r="B8">
            <v>43731</v>
          </cell>
        </row>
      </sheetData>
      <sheetData sheetId="1520">
        <row r="8">
          <cell r="B8">
            <v>43731</v>
          </cell>
        </row>
      </sheetData>
      <sheetData sheetId="1521">
        <row r="8">
          <cell r="B8">
            <v>43731</v>
          </cell>
        </row>
      </sheetData>
      <sheetData sheetId="1522">
        <row r="8">
          <cell r="B8">
            <v>43731</v>
          </cell>
        </row>
      </sheetData>
      <sheetData sheetId="1523">
        <row r="8">
          <cell r="B8">
            <v>43731</v>
          </cell>
        </row>
      </sheetData>
      <sheetData sheetId="1524">
        <row r="8">
          <cell r="B8">
            <v>43731</v>
          </cell>
        </row>
      </sheetData>
      <sheetData sheetId="1525">
        <row r="8">
          <cell r="B8">
            <v>43731</v>
          </cell>
        </row>
      </sheetData>
      <sheetData sheetId="1526">
        <row r="8">
          <cell r="B8">
            <v>43731</v>
          </cell>
        </row>
      </sheetData>
      <sheetData sheetId="1527">
        <row r="8">
          <cell r="B8">
            <v>43731</v>
          </cell>
        </row>
      </sheetData>
      <sheetData sheetId="1528">
        <row r="8">
          <cell r="B8">
            <v>43731</v>
          </cell>
        </row>
      </sheetData>
      <sheetData sheetId="1529">
        <row r="8">
          <cell r="B8">
            <v>43731</v>
          </cell>
        </row>
      </sheetData>
      <sheetData sheetId="1530">
        <row r="8">
          <cell r="B8">
            <v>43731</v>
          </cell>
        </row>
      </sheetData>
      <sheetData sheetId="1531">
        <row r="8">
          <cell r="B8">
            <v>43731</v>
          </cell>
        </row>
      </sheetData>
      <sheetData sheetId="1532">
        <row r="8">
          <cell r="B8">
            <v>43731</v>
          </cell>
        </row>
      </sheetData>
      <sheetData sheetId="1533">
        <row r="8">
          <cell r="B8">
            <v>43731</v>
          </cell>
        </row>
      </sheetData>
      <sheetData sheetId="1534">
        <row r="8">
          <cell r="B8">
            <v>43731</v>
          </cell>
        </row>
      </sheetData>
      <sheetData sheetId="1535">
        <row r="8">
          <cell r="B8">
            <v>43731</v>
          </cell>
        </row>
      </sheetData>
      <sheetData sheetId="1536">
        <row r="8">
          <cell r="B8">
            <v>43731</v>
          </cell>
        </row>
      </sheetData>
      <sheetData sheetId="1537">
        <row r="8">
          <cell r="B8">
            <v>43731</v>
          </cell>
        </row>
      </sheetData>
      <sheetData sheetId="1538">
        <row r="8">
          <cell r="B8">
            <v>43731</v>
          </cell>
        </row>
      </sheetData>
      <sheetData sheetId="1539">
        <row r="8">
          <cell r="B8">
            <v>43731</v>
          </cell>
        </row>
      </sheetData>
      <sheetData sheetId="1540">
        <row r="8">
          <cell r="B8">
            <v>43731</v>
          </cell>
        </row>
      </sheetData>
      <sheetData sheetId="1541">
        <row r="8">
          <cell r="B8">
            <v>43731</v>
          </cell>
        </row>
      </sheetData>
      <sheetData sheetId="1542">
        <row r="8">
          <cell r="B8">
            <v>43731</v>
          </cell>
        </row>
      </sheetData>
      <sheetData sheetId="1543">
        <row r="8">
          <cell r="B8">
            <v>43731</v>
          </cell>
        </row>
      </sheetData>
      <sheetData sheetId="1544">
        <row r="8">
          <cell r="B8">
            <v>43731</v>
          </cell>
        </row>
      </sheetData>
      <sheetData sheetId="1545">
        <row r="8">
          <cell r="B8">
            <v>43731</v>
          </cell>
        </row>
      </sheetData>
      <sheetData sheetId="1546">
        <row r="8">
          <cell r="B8">
            <v>43731</v>
          </cell>
        </row>
      </sheetData>
      <sheetData sheetId="1547">
        <row r="8">
          <cell r="B8">
            <v>43731</v>
          </cell>
        </row>
      </sheetData>
      <sheetData sheetId="1548">
        <row r="8">
          <cell r="B8">
            <v>43731</v>
          </cell>
        </row>
      </sheetData>
      <sheetData sheetId="1549">
        <row r="8">
          <cell r="B8">
            <v>43731</v>
          </cell>
        </row>
      </sheetData>
      <sheetData sheetId="1550">
        <row r="8">
          <cell r="B8">
            <v>43731</v>
          </cell>
        </row>
      </sheetData>
      <sheetData sheetId="1551">
        <row r="8">
          <cell r="B8">
            <v>43731</v>
          </cell>
        </row>
      </sheetData>
      <sheetData sheetId="1552">
        <row r="8">
          <cell r="B8">
            <v>43731</v>
          </cell>
        </row>
      </sheetData>
      <sheetData sheetId="1553">
        <row r="8">
          <cell r="B8">
            <v>43731</v>
          </cell>
        </row>
      </sheetData>
      <sheetData sheetId="1554">
        <row r="8">
          <cell r="B8">
            <v>43731</v>
          </cell>
        </row>
      </sheetData>
      <sheetData sheetId="1555">
        <row r="8">
          <cell r="B8">
            <v>43731</v>
          </cell>
        </row>
      </sheetData>
      <sheetData sheetId="1556">
        <row r="8">
          <cell r="B8">
            <v>43731</v>
          </cell>
        </row>
      </sheetData>
      <sheetData sheetId="1557">
        <row r="8">
          <cell r="B8">
            <v>43731</v>
          </cell>
        </row>
      </sheetData>
      <sheetData sheetId="1558">
        <row r="8">
          <cell r="B8">
            <v>43731</v>
          </cell>
        </row>
      </sheetData>
      <sheetData sheetId="1559">
        <row r="8">
          <cell r="B8">
            <v>43731</v>
          </cell>
        </row>
      </sheetData>
      <sheetData sheetId="1560">
        <row r="8">
          <cell r="B8">
            <v>43731</v>
          </cell>
        </row>
      </sheetData>
      <sheetData sheetId="1561">
        <row r="8">
          <cell r="B8">
            <v>43731</v>
          </cell>
        </row>
      </sheetData>
      <sheetData sheetId="1562">
        <row r="8">
          <cell r="B8">
            <v>43731</v>
          </cell>
        </row>
      </sheetData>
      <sheetData sheetId="1563">
        <row r="8">
          <cell r="B8">
            <v>43731</v>
          </cell>
        </row>
      </sheetData>
      <sheetData sheetId="1564">
        <row r="8">
          <cell r="B8">
            <v>43731</v>
          </cell>
        </row>
      </sheetData>
      <sheetData sheetId="1565">
        <row r="8">
          <cell r="B8">
            <v>43731</v>
          </cell>
        </row>
      </sheetData>
      <sheetData sheetId="1566">
        <row r="8">
          <cell r="B8">
            <v>43731</v>
          </cell>
        </row>
      </sheetData>
      <sheetData sheetId="1567">
        <row r="8">
          <cell r="B8">
            <v>43731</v>
          </cell>
        </row>
      </sheetData>
      <sheetData sheetId="1568">
        <row r="8">
          <cell r="B8">
            <v>43731</v>
          </cell>
        </row>
      </sheetData>
      <sheetData sheetId="1569">
        <row r="8">
          <cell r="B8">
            <v>43731</v>
          </cell>
        </row>
      </sheetData>
      <sheetData sheetId="1570">
        <row r="8">
          <cell r="B8">
            <v>43731</v>
          </cell>
        </row>
      </sheetData>
      <sheetData sheetId="1571">
        <row r="8">
          <cell r="B8">
            <v>43731</v>
          </cell>
        </row>
      </sheetData>
      <sheetData sheetId="1572">
        <row r="8">
          <cell r="B8">
            <v>43731</v>
          </cell>
        </row>
      </sheetData>
      <sheetData sheetId="1573">
        <row r="8">
          <cell r="B8">
            <v>43731</v>
          </cell>
        </row>
      </sheetData>
      <sheetData sheetId="1574">
        <row r="8">
          <cell r="B8">
            <v>43731</v>
          </cell>
        </row>
      </sheetData>
      <sheetData sheetId="1575">
        <row r="8">
          <cell r="B8">
            <v>43731</v>
          </cell>
        </row>
      </sheetData>
      <sheetData sheetId="1576">
        <row r="8">
          <cell r="B8">
            <v>43731</v>
          </cell>
        </row>
      </sheetData>
      <sheetData sheetId="1577">
        <row r="8">
          <cell r="B8">
            <v>43731</v>
          </cell>
        </row>
      </sheetData>
      <sheetData sheetId="1578">
        <row r="8">
          <cell r="B8">
            <v>43731</v>
          </cell>
        </row>
      </sheetData>
      <sheetData sheetId="1579">
        <row r="8">
          <cell r="B8">
            <v>43731</v>
          </cell>
        </row>
      </sheetData>
      <sheetData sheetId="1580">
        <row r="8">
          <cell r="B8">
            <v>43731</v>
          </cell>
        </row>
      </sheetData>
      <sheetData sheetId="1581">
        <row r="8">
          <cell r="B8">
            <v>43731</v>
          </cell>
        </row>
      </sheetData>
      <sheetData sheetId="1582">
        <row r="8">
          <cell r="B8">
            <v>43731</v>
          </cell>
        </row>
      </sheetData>
      <sheetData sheetId="1583">
        <row r="8">
          <cell r="B8">
            <v>43731</v>
          </cell>
        </row>
      </sheetData>
      <sheetData sheetId="1584">
        <row r="8">
          <cell r="B8">
            <v>43731</v>
          </cell>
        </row>
      </sheetData>
      <sheetData sheetId="1585">
        <row r="8">
          <cell r="B8">
            <v>43731</v>
          </cell>
        </row>
      </sheetData>
      <sheetData sheetId="1586">
        <row r="8">
          <cell r="B8">
            <v>43731</v>
          </cell>
        </row>
      </sheetData>
      <sheetData sheetId="1587">
        <row r="8">
          <cell r="B8">
            <v>43731</v>
          </cell>
        </row>
      </sheetData>
      <sheetData sheetId="1588">
        <row r="8">
          <cell r="B8">
            <v>43731</v>
          </cell>
        </row>
      </sheetData>
      <sheetData sheetId="1589">
        <row r="8">
          <cell r="B8">
            <v>43731</v>
          </cell>
        </row>
      </sheetData>
      <sheetData sheetId="1590">
        <row r="8">
          <cell r="B8">
            <v>43731</v>
          </cell>
        </row>
      </sheetData>
      <sheetData sheetId="1591">
        <row r="8">
          <cell r="B8">
            <v>43731</v>
          </cell>
        </row>
      </sheetData>
      <sheetData sheetId="1592">
        <row r="8">
          <cell r="B8">
            <v>43731</v>
          </cell>
        </row>
      </sheetData>
      <sheetData sheetId="1593">
        <row r="8">
          <cell r="B8">
            <v>43731</v>
          </cell>
        </row>
      </sheetData>
      <sheetData sheetId="1594">
        <row r="8">
          <cell r="B8">
            <v>43731</v>
          </cell>
        </row>
      </sheetData>
      <sheetData sheetId="1595">
        <row r="8">
          <cell r="B8">
            <v>43731</v>
          </cell>
        </row>
      </sheetData>
      <sheetData sheetId="1596">
        <row r="8">
          <cell r="B8">
            <v>43731</v>
          </cell>
        </row>
      </sheetData>
      <sheetData sheetId="1597">
        <row r="8">
          <cell r="B8">
            <v>43731</v>
          </cell>
        </row>
      </sheetData>
      <sheetData sheetId="1598">
        <row r="8">
          <cell r="B8">
            <v>43731</v>
          </cell>
        </row>
      </sheetData>
      <sheetData sheetId="1599">
        <row r="8">
          <cell r="B8">
            <v>43731</v>
          </cell>
        </row>
      </sheetData>
      <sheetData sheetId="1600">
        <row r="8">
          <cell r="B8">
            <v>43731</v>
          </cell>
        </row>
      </sheetData>
      <sheetData sheetId="1601">
        <row r="8">
          <cell r="B8">
            <v>43731</v>
          </cell>
        </row>
      </sheetData>
      <sheetData sheetId="1602">
        <row r="8">
          <cell r="B8">
            <v>43731</v>
          </cell>
        </row>
      </sheetData>
      <sheetData sheetId="1603">
        <row r="8">
          <cell r="B8">
            <v>43731</v>
          </cell>
        </row>
      </sheetData>
      <sheetData sheetId="1604">
        <row r="8">
          <cell r="B8">
            <v>43731</v>
          </cell>
        </row>
      </sheetData>
      <sheetData sheetId="1605">
        <row r="8">
          <cell r="B8">
            <v>43731</v>
          </cell>
        </row>
      </sheetData>
      <sheetData sheetId="1606">
        <row r="8">
          <cell r="B8">
            <v>43731</v>
          </cell>
        </row>
      </sheetData>
      <sheetData sheetId="1607">
        <row r="8">
          <cell r="B8">
            <v>43731</v>
          </cell>
        </row>
      </sheetData>
      <sheetData sheetId="1608">
        <row r="8">
          <cell r="B8">
            <v>43731</v>
          </cell>
        </row>
      </sheetData>
      <sheetData sheetId="1609">
        <row r="8">
          <cell r="B8">
            <v>43731</v>
          </cell>
        </row>
      </sheetData>
      <sheetData sheetId="1610">
        <row r="8">
          <cell r="B8">
            <v>43731</v>
          </cell>
        </row>
      </sheetData>
      <sheetData sheetId="1611">
        <row r="8">
          <cell r="B8">
            <v>43731</v>
          </cell>
        </row>
      </sheetData>
      <sheetData sheetId="1612">
        <row r="8">
          <cell r="B8">
            <v>43731</v>
          </cell>
        </row>
      </sheetData>
      <sheetData sheetId="1613">
        <row r="8">
          <cell r="B8">
            <v>43731</v>
          </cell>
        </row>
      </sheetData>
      <sheetData sheetId="1614">
        <row r="8">
          <cell r="B8">
            <v>43731</v>
          </cell>
        </row>
      </sheetData>
      <sheetData sheetId="1615">
        <row r="8">
          <cell r="B8">
            <v>43731</v>
          </cell>
        </row>
      </sheetData>
      <sheetData sheetId="1616">
        <row r="8">
          <cell r="B8">
            <v>43731</v>
          </cell>
        </row>
      </sheetData>
      <sheetData sheetId="1617">
        <row r="8">
          <cell r="B8">
            <v>43731</v>
          </cell>
        </row>
      </sheetData>
      <sheetData sheetId="1618">
        <row r="8">
          <cell r="B8">
            <v>43731</v>
          </cell>
        </row>
      </sheetData>
      <sheetData sheetId="1619">
        <row r="8">
          <cell r="B8">
            <v>43731</v>
          </cell>
        </row>
      </sheetData>
      <sheetData sheetId="1620">
        <row r="8">
          <cell r="B8">
            <v>43731</v>
          </cell>
        </row>
      </sheetData>
      <sheetData sheetId="1621">
        <row r="8">
          <cell r="B8">
            <v>43731</v>
          </cell>
        </row>
      </sheetData>
      <sheetData sheetId="1622">
        <row r="8">
          <cell r="B8">
            <v>43731</v>
          </cell>
        </row>
      </sheetData>
      <sheetData sheetId="1623">
        <row r="8">
          <cell r="B8">
            <v>43731</v>
          </cell>
        </row>
      </sheetData>
      <sheetData sheetId="1624">
        <row r="8">
          <cell r="B8">
            <v>43731</v>
          </cell>
        </row>
      </sheetData>
      <sheetData sheetId="1625">
        <row r="8">
          <cell r="B8">
            <v>43731</v>
          </cell>
        </row>
      </sheetData>
      <sheetData sheetId="1626">
        <row r="8">
          <cell r="B8">
            <v>43731</v>
          </cell>
        </row>
      </sheetData>
      <sheetData sheetId="1627">
        <row r="8">
          <cell r="B8">
            <v>43731</v>
          </cell>
        </row>
      </sheetData>
      <sheetData sheetId="1628">
        <row r="8">
          <cell r="B8">
            <v>43731</v>
          </cell>
        </row>
      </sheetData>
      <sheetData sheetId="1629">
        <row r="8">
          <cell r="B8">
            <v>43731</v>
          </cell>
        </row>
      </sheetData>
      <sheetData sheetId="1630">
        <row r="8">
          <cell r="B8">
            <v>43731</v>
          </cell>
        </row>
      </sheetData>
      <sheetData sheetId="1631">
        <row r="8">
          <cell r="B8">
            <v>43731</v>
          </cell>
        </row>
      </sheetData>
      <sheetData sheetId="1632">
        <row r="8">
          <cell r="B8">
            <v>43731</v>
          </cell>
        </row>
      </sheetData>
      <sheetData sheetId="1633">
        <row r="8">
          <cell r="B8">
            <v>43731</v>
          </cell>
        </row>
      </sheetData>
      <sheetData sheetId="1634">
        <row r="8">
          <cell r="B8">
            <v>43731</v>
          </cell>
        </row>
      </sheetData>
      <sheetData sheetId="1635">
        <row r="8">
          <cell r="B8">
            <v>43731</v>
          </cell>
        </row>
      </sheetData>
      <sheetData sheetId="1636">
        <row r="8">
          <cell r="B8">
            <v>43731</v>
          </cell>
        </row>
      </sheetData>
      <sheetData sheetId="1637">
        <row r="8">
          <cell r="B8">
            <v>43731</v>
          </cell>
        </row>
      </sheetData>
      <sheetData sheetId="1638">
        <row r="8">
          <cell r="B8">
            <v>43731</v>
          </cell>
        </row>
      </sheetData>
      <sheetData sheetId="1639">
        <row r="8">
          <cell r="B8">
            <v>43731</v>
          </cell>
        </row>
      </sheetData>
      <sheetData sheetId="1640">
        <row r="8">
          <cell r="B8">
            <v>43731</v>
          </cell>
        </row>
      </sheetData>
      <sheetData sheetId="1641">
        <row r="8">
          <cell r="B8">
            <v>43731</v>
          </cell>
        </row>
      </sheetData>
      <sheetData sheetId="1642">
        <row r="8">
          <cell r="B8">
            <v>43731</v>
          </cell>
        </row>
      </sheetData>
      <sheetData sheetId="1643">
        <row r="8">
          <cell r="B8">
            <v>43731</v>
          </cell>
        </row>
      </sheetData>
      <sheetData sheetId="1644">
        <row r="8">
          <cell r="B8">
            <v>43731</v>
          </cell>
        </row>
      </sheetData>
      <sheetData sheetId="1645">
        <row r="8">
          <cell r="B8">
            <v>43731</v>
          </cell>
        </row>
      </sheetData>
      <sheetData sheetId="1646">
        <row r="8">
          <cell r="B8">
            <v>43731</v>
          </cell>
        </row>
      </sheetData>
      <sheetData sheetId="1647">
        <row r="8">
          <cell r="B8">
            <v>43731</v>
          </cell>
        </row>
      </sheetData>
      <sheetData sheetId="1648">
        <row r="8">
          <cell r="B8">
            <v>43731</v>
          </cell>
        </row>
      </sheetData>
      <sheetData sheetId="1649">
        <row r="8">
          <cell r="B8">
            <v>43731</v>
          </cell>
        </row>
      </sheetData>
      <sheetData sheetId="1650">
        <row r="8">
          <cell r="B8">
            <v>43731</v>
          </cell>
        </row>
      </sheetData>
      <sheetData sheetId="1651">
        <row r="8">
          <cell r="B8">
            <v>43731</v>
          </cell>
        </row>
      </sheetData>
      <sheetData sheetId="1652">
        <row r="8">
          <cell r="B8">
            <v>43731</v>
          </cell>
        </row>
      </sheetData>
      <sheetData sheetId="1653">
        <row r="8">
          <cell r="B8">
            <v>43731</v>
          </cell>
        </row>
      </sheetData>
      <sheetData sheetId="1654">
        <row r="8">
          <cell r="B8">
            <v>43731</v>
          </cell>
        </row>
      </sheetData>
      <sheetData sheetId="1655">
        <row r="8">
          <cell r="B8">
            <v>43731</v>
          </cell>
        </row>
      </sheetData>
      <sheetData sheetId="1656">
        <row r="8">
          <cell r="B8">
            <v>43731</v>
          </cell>
        </row>
      </sheetData>
      <sheetData sheetId="1657">
        <row r="8">
          <cell r="B8">
            <v>43731</v>
          </cell>
        </row>
      </sheetData>
      <sheetData sheetId="1658">
        <row r="8">
          <cell r="B8">
            <v>43731</v>
          </cell>
        </row>
      </sheetData>
      <sheetData sheetId="1659">
        <row r="8">
          <cell r="B8">
            <v>43731</v>
          </cell>
        </row>
      </sheetData>
      <sheetData sheetId="1660">
        <row r="8">
          <cell r="B8">
            <v>43731</v>
          </cell>
        </row>
      </sheetData>
      <sheetData sheetId="1661">
        <row r="8">
          <cell r="B8">
            <v>43731</v>
          </cell>
        </row>
      </sheetData>
      <sheetData sheetId="1662">
        <row r="8">
          <cell r="B8">
            <v>43731</v>
          </cell>
        </row>
      </sheetData>
      <sheetData sheetId="1663">
        <row r="8">
          <cell r="B8">
            <v>43731</v>
          </cell>
        </row>
      </sheetData>
      <sheetData sheetId="1664">
        <row r="8">
          <cell r="B8">
            <v>43731</v>
          </cell>
        </row>
      </sheetData>
      <sheetData sheetId="1665">
        <row r="8">
          <cell r="B8">
            <v>43731</v>
          </cell>
        </row>
      </sheetData>
      <sheetData sheetId="1666">
        <row r="8">
          <cell r="B8">
            <v>43731</v>
          </cell>
        </row>
      </sheetData>
      <sheetData sheetId="1667">
        <row r="8">
          <cell r="B8">
            <v>43731</v>
          </cell>
        </row>
      </sheetData>
      <sheetData sheetId="1668">
        <row r="8">
          <cell r="B8">
            <v>43731</v>
          </cell>
        </row>
      </sheetData>
      <sheetData sheetId="1669">
        <row r="8">
          <cell r="B8">
            <v>43731</v>
          </cell>
        </row>
      </sheetData>
      <sheetData sheetId="1670">
        <row r="8">
          <cell r="B8">
            <v>43731</v>
          </cell>
        </row>
      </sheetData>
      <sheetData sheetId="1671">
        <row r="8">
          <cell r="B8">
            <v>43731</v>
          </cell>
        </row>
      </sheetData>
      <sheetData sheetId="1672">
        <row r="8">
          <cell r="B8">
            <v>43731</v>
          </cell>
        </row>
      </sheetData>
      <sheetData sheetId="1673">
        <row r="8">
          <cell r="B8">
            <v>43731</v>
          </cell>
        </row>
      </sheetData>
      <sheetData sheetId="1674">
        <row r="8">
          <cell r="B8">
            <v>43731</v>
          </cell>
        </row>
      </sheetData>
      <sheetData sheetId="1675">
        <row r="8">
          <cell r="B8">
            <v>43731</v>
          </cell>
        </row>
      </sheetData>
      <sheetData sheetId="1676">
        <row r="8">
          <cell r="B8">
            <v>43731</v>
          </cell>
        </row>
      </sheetData>
      <sheetData sheetId="1677">
        <row r="8">
          <cell r="B8">
            <v>43731</v>
          </cell>
        </row>
      </sheetData>
      <sheetData sheetId="1678">
        <row r="8">
          <cell r="B8">
            <v>43731</v>
          </cell>
        </row>
      </sheetData>
      <sheetData sheetId="1679">
        <row r="8">
          <cell r="B8">
            <v>43731</v>
          </cell>
        </row>
      </sheetData>
      <sheetData sheetId="1680">
        <row r="8">
          <cell r="B8">
            <v>43731</v>
          </cell>
        </row>
      </sheetData>
      <sheetData sheetId="1681">
        <row r="8">
          <cell r="B8">
            <v>43731</v>
          </cell>
        </row>
      </sheetData>
      <sheetData sheetId="1682">
        <row r="8">
          <cell r="B8">
            <v>43731</v>
          </cell>
        </row>
      </sheetData>
      <sheetData sheetId="1683">
        <row r="8">
          <cell r="B8">
            <v>43731</v>
          </cell>
        </row>
      </sheetData>
      <sheetData sheetId="1684">
        <row r="8">
          <cell r="B8">
            <v>43731</v>
          </cell>
        </row>
      </sheetData>
      <sheetData sheetId="1685">
        <row r="8">
          <cell r="B8">
            <v>43731</v>
          </cell>
        </row>
      </sheetData>
      <sheetData sheetId="1686">
        <row r="8">
          <cell r="B8">
            <v>43731</v>
          </cell>
        </row>
      </sheetData>
      <sheetData sheetId="1687">
        <row r="8">
          <cell r="B8">
            <v>43731</v>
          </cell>
        </row>
      </sheetData>
      <sheetData sheetId="1688">
        <row r="8">
          <cell r="B8">
            <v>43731</v>
          </cell>
        </row>
      </sheetData>
      <sheetData sheetId="1689">
        <row r="8">
          <cell r="B8">
            <v>43731</v>
          </cell>
        </row>
      </sheetData>
      <sheetData sheetId="1690">
        <row r="8">
          <cell r="B8">
            <v>43731</v>
          </cell>
        </row>
      </sheetData>
      <sheetData sheetId="1691">
        <row r="8">
          <cell r="B8">
            <v>43731</v>
          </cell>
        </row>
      </sheetData>
      <sheetData sheetId="1692">
        <row r="8">
          <cell r="B8">
            <v>43731</v>
          </cell>
        </row>
      </sheetData>
      <sheetData sheetId="1693">
        <row r="8">
          <cell r="B8">
            <v>43731</v>
          </cell>
        </row>
      </sheetData>
      <sheetData sheetId="1694">
        <row r="8">
          <cell r="B8">
            <v>43731</v>
          </cell>
        </row>
      </sheetData>
      <sheetData sheetId="1695">
        <row r="8">
          <cell r="B8">
            <v>43731</v>
          </cell>
        </row>
      </sheetData>
      <sheetData sheetId="1696">
        <row r="8">
          <cell r="B8">
            <v>43731</v>
          </cell>
        </row>
      </sheetData>
      <sheetData sheetId="1697">
        <row r="8">
          <cell r="B8">
            <v>43731</v>
          </cell>
        </row>
      </sheetData>
      <sheetData sheetId="1698">
        <row r="8">
          <cell r="B8">
            <v>43731</v>
          </cell>
        </row>
      </sheetData>
      <sheetData sheetId="1699">
        <row r="8">
          <cell r="B8">
            <v>43731</v>
          </cell>
        </row>
      </sheetData>
      <sheetData sheetId="1700">
        <row r="8">
          <cell r="B8">
            <v>43731</v>
          </cell>
        </row>
      </sheetData>
      <sheetData sheetId="1701">
        <row r="8">
          <cell r="B8">
            <v>43731</v>
          </cell>
        </row>
      </sheetData>
      <sheetData sheetId="1702">
        <row r="8">
          <cell r="B8">
            <v>43731</v>
          </cell>
        </row>
      </sheetData>
      <sheetData sheetId="1703">
        <row r="8">
          <cell r="B8">
            <v>43731</v>
          </cell>
        </row>
      </sheetData>
      <sheetData sheetId="1704">
        <row r="8">
          <cell r="B8">
            <v>43731</v>
          </cell>
        </row>
      </sheetData>
      <sheetData sheetId="1705">
        <row r="8">
          <cell r="B8">
            <v>43731</v>
          </cell>
        </row>
      </sheetData>
      <sheetData sheetId="1706">
        <row r="8">
          <cell r="B8">
            <v>43731</v>
          </cell>
        </row>
      </sheetData>
      <sheetData sheetId="1707">
        <row r="8">
          <cell r="B8">
            <v>43731</v>
          </cell>
        </row>
      </sheetData>
      <sheetData sheetId="1708">
        <row r="8">
          <cell r="B8">
            <v>43731</v>
          </cell>
        </row>
      </sheetData>
      <sheetData sheetId="1709">
        <row r="8">
          <cell r="B8">
            <v>43731</v>
          </cell>
        </row>
      </sheetData>
      <sheetData sheetId="1710">
        <row r="8">
          <cell r="B8">
            <v>43731</v>
          </cell>
        </row>
      </sheetData>
      <sheetData sheetId="1711">
        <row r="8">
          <cell r="B8">
            <v>43731</v>
          </cell>
        </row>
      </sheetData>
      <sheetData sheetId="1712">
        <row r="8">
          <cell r="B8">
            <v>43731</v>
          </cell>
        </row>
      </sheetData>
      <sheetData sheetId="1713">
        <row r="8">
          <cell r="B8">
            <v>43731</v>
          </cell>
        </row>
      </sheetData>
      <sheetData sheetId="1714">
        <row r="8">
          <cell r="B8">
            <v>43731</v>
          </cell>
        </row>
      </sheetData>
      <sheetData sheetId="1715">
        <row r="8">
          <cell r="B8">
            <v>43731</v>
          </cell>
        </row>
      </sheetData>
      <sheetData sheetId="1716">
        <row r="8">
          <cell r="B8">
            <v>43731</v>
          </cell>
        </row>
      </sheetData>
      <sheetData sheetId="1717">
        <row r="8">
          <cell r="B8">
            <v>43731</v>
          </cell>
        </row>
      </sheetData>
      <sheetData sheetId="1718">
        <row r="8">
          <cell r="B8">
            <v>43731</v>
          </cell>
        </row>
      </sheetData>
      <sheetData sheetId="1719">
        <row r="8">
          <cell r="B8">
            <v>43731</v>
          </cell>
        </row>
      </sheetData>
      <sheetData sheetId="1720">
        <row r="8">
          <cell r="B8">
            <v>43731</v>
          </cell>
        </row>
      </sheetData>
      <sheetData sheetId="1721">
        <row r="8">
          <cell r="B8">
            <v>43731</v>
          </cell>
        </row>
      </sheetData>
      <sheetData sheetId="1722">
        <row r="8">
          <cell r="B8">
            <v>43731</v>
          </cell>
        </row>
      </sheetData>
      <sheetData sheetId="1723">
        <row r="8">
          <cell r="B8">
            <v>43731</v>
          </cell>
        </row>
      </sheetData>
      <sheetData sheetId="1724">
        <row r="8">
          <cell r="B8">
            <v>43731</v>
          </cell>
        </row>
      </sheetData>
      <sheetData sheetId="1725">
        <row r="8">
          <cell r="B8">
            <v>43731</v>
          </cell>
        </row>
      </sheetData>
      <sheetData sheetId="1726">
        <row r="8">
          <cell r="B8">
            <v>43731</v>
          </cell>
        </row>
      </sheetData>
      <sheetData sheetId="1727">
        <row r="8">
          <cell r="B8">
            <v>43731</v>
          </cell>
        </row>
      </sheetData>
      <sheetData sheetId="1728">
        <row r="8">
          <cell r="B8">
            <v>43731</v>
          </cell>
        </row>
      </sheetData>
      <sheetData sheetId="1729">
        <row r="8">
          <cell r="B8">
            <v>43731</v>
          </cell>
        </row>
      </sheetData>
      <sheetData sheetId="1730">
        <row r="8">
          <cell r="B8">
            <v>43731</v>
          </cell>
        </row>
      </sheetData>
      <sheetData sheetId="1731">
        <row r="8">
          <cell r="B8">
            <v>43731</v>
          </cell>
        </row>
      </sheetData>
      <sheetData sheetId="1732">
        <row r="8">
          <cell r="B8">
            <v>43731</v>
          </cell>
        </row>
      </sheetData>
      <sheetData sheetId="1733">
        <row r="8">
          <cell r="B8">
            <v>43731</v>
          </cell>
        </row>
      </sheetData>
      <sheetData sheetId="1734">
        <row r="8">
          <cell r="B8">
            <v>43731</v>
          </cell>
        </row>
      </sheetData>
      <sheetData sheetId="1735">
        <row r="8">
          <cell r="B8">
            <v>43731</v>
          </cell>
        </row>
      </sheetData>
      <sheetData sheetId="1736">
        <row r="8">
          <cell r="B8">
            <v>43731</v>
          </cell>
        </row>
      </sheetData>
      <sheetData sheetId="1737">
        <row r="8">
          <cell r="B8">
            <v>43731</v>
          </cell>
        </row>
      </sheetData>
      <sheetData sheetId="1738">
        <row r="8">
          <cell r="B8">
            <v>43731</v>
          </cell>
        </row>
      </sheetData>
      <sheetData sheetId="1739">
        <row r="8">
          <cell r="B8">
            <v>43731</v>
          </cell>
        </row>
      </sheetData>
      <sheetData sheetId="1740">
        <row r="8">
          <cell r="B8">
            <v>43731</v>
          </cell>
        </row>
      </sheetData>
      <sheetData sheetId="1741">
        <row r="8">
          <cell r="B8">
            <v>43731</v>
          </cell>
        </row>
      </sheetData>
      <sheetData sheetId="1742">
        <row r="8">
          <cell r="B8">
            <v>43731</v>
          </cell>
        </row>
      </sheetData>
      <sheetData sheetId="1743">
        <row r="8">
          <cell r="B8">
            <v>43731</v>
          </cell>
        </row>
      </sheetData>
      <sheetData sheetId="1744">
        <row r="8">
          <cell r="B8">
            <v>43731</v>
          </cell>
        </row>
      </sheetData>
      <sheetData sheetId="1745">
        <row r="8">
          <cell r="B8">
            <v>43731</v>
          </cell>
        </row>
      </sheetData>
      <sheetData sheetId="1746">
        <row r="8">
          <cell r="B8">
            <v>43731</v>
          </cell>
        </row>
      </sheetData>
      <sheetData sheetId="1747">
        <row r="8">
          <cell r="B8">
            <v>43731</v>
          </cell>
        </row>
      </sheetData>
      <sheetData sheetId="1748">
        <row r="8">
          <cell r="B8">
            <v>43731</v>
          </cell>
        </row>
      </sheetData>
      <sheetData sheetId="1749">
        <row r="8">
          <cell r="B8">
            <v>43731</v>
          </cell>
        </row>
      </sheetData>
      <sheetData sheetId="1750">
        <row r="8">
          <cell r="B8">
            <v>43731</v>
          </cell>
        </row>
      </sheetData>
      <sheetData sheetId="1751">
        <row r="8">
          <cell r="B8">
            <v>43731</v>
          </cell>
        </row>
      </sheetData>
      <sheetData sheetId="1752">
        <row r="8">
          <cell r="B8">
            <v>43731</v>
          </cell>
        </row>
      </sheetData>
      <sheetData sheetId="1753">
        <row r="8">
          <cell r="B8">
            <v>43731</v>
          </cell>
        </row>
      </sheetData>
      <sheetData sheetId="1754">
        <row r="8">
          <cell r="B8">
            <v>43731</v>
          </cell>
        </row>
      </sheetData>
      <sheetData sheetId="1755">
        <row r="8">
          <cell r="B8">
            <v>43731</v>
          </cell>
        </row>
      </sheetData>
      <sheetData sheetId="1756">
        <row r="8">
          <cell r="B8">
            <v>43731</v>
          </cell>
        </row>
      </sheetData>
      <sheetData sheetId="1757">
        <row r="8">
          <cell r="B8">
            <v>43731</v>
          </cell>
        </row>
      </sheetData>
      <sheetData sheetId="1758">
        <row r="8">
          <cell r="B8">
            <v>43731</v>
          </cell>
        </row>
      </sheetData>
      <sheetData sheetId="1759">
        <row r="8">
          <cell r="B8">
            <v>43731</v>
          </cell>
        </row>
      </sheetData>
      <sheetData sheetId="1760">
        <row r="8">
          <cell r="B8">
            <v>43731</v>
          </cell>
        </row>
      </sheetData>
      <sheetData sheetId="1761">
        <row r="8">
          <cell r="B8">
            <v>43731</v>
          </cell>
        </row>
      </sheetData>
      <sheetData sheetId="1762">
        <row r="8">
          <cell r="B8">
            <v>43731</v>
          </cell>
        </row>
      </sheetData>
      <sheetData sheetId="1763">
        <row r="8">
          <cell r="B8">
            <v>43731</v>
          </cell>
        </row>
      </sheetData>
      <sheetData sheetId="1764">
        <row r="8">
          <cell r="B8">
            <v>43731</v>
          </cell>
        </row>
      </sheetData>
      <sheetData sheetId="1765">
        <row r="8">
          <cell r="B8">
            <v>43731</v>
          </cell>
        </row>
      </sheetData>
      <sheetData sheetId="1766">
        <row r="8">
          <cell r="B8">
            <v>43731</v>
          </cell>
        </row>
      </sheetData>
      <sheetData sheetId="1767">
        <row r="8">
          <cell r="B8">
            <v>43731</v>
          </cell>
        </row>
      </sheetData>
      <sheetData sheetId="1768">
        <row r="8">
          <cell r="B8">
            <v>43731</v>
          </cell>
        </row>
      </sheetData>
      <sheetData sheetId="1769">
        <row r="8">
          <cell r="B8">
            <v>43731</v>
          </cell>
        </row>
      </sheetData>
      <sheetData sheetId="1770">
        <row r="8">
          <cell r="B8">
            <v>43731</v>
          </cell>
        </row>
      </sheetData>
      <sheetData sheetId="1771">
        <row r="8">
          <cell r="B8">
            <v>43731</v>
          </cell>
        </row>
      </sheetData>
      <sheetData sheetId="1772">
        <row r="8">
          <cell r="B8">
            <v>43731</v>
          </cell>
        </row>
      </sheetData>
      <sheetData sheetId="1773">
        <row r="8">
          <cell r="B8">
            <v>43731</v>
          </cell>
        </row>
      </sheetData>
      <sheetData sheetId="1774">
        <row r="8">
          <cell r="B8">
            <v>43731</v>
          </cell>
        </row>
      </sheetData>
      <sheetData sheetId="1775">
        <row r="8">
          <cell r="B8">
            <v>43731</v>
          </cell>
        </row>
      </sheetData>
      <sheetData sheetId="1776">
        <row r="8">
          <cell r="B8">
            <v>43731</v>
          </cell>
        </row>
      </sheetData>
      <sheetData sheetId="1777">
        <row r="8">
          <cell r="B8">
            <v>43731</v>
          </cell>
        </row>
      </sheetData>
      <sheetData sheetId="1778">
        <row r="8">
          <cell r="B8">
            <v>43731</v>
          </cell>
        </row>
      </sheetData>
      <sheetData sheetId="1779">
        <row r="8">
          <cell r="B8">
            <v>43731</v>
          </cell>
        </row>
      </sheetData>
      <sheetData sheetId="1780">
        <row r="8">
          <cell r="B8">
            <v>43731</v>
          </cell>
        </row>
      </sheetData>
      <sheetData sheetId="1781">
        <row r="8">
          <cell r="B8">
            <v>43731</v>
          </cell>
        </row>
      </sheetData>
      <sheetData sheetId="1782">
        <row r="8">
          <cell r="B8">
            <v>43731</v>
          </cell>
        </row>
      </sheetData>
      <sheetData sheetId="1783">
        <row r="8">
          <cell r="B8">
            <v>43731</v>
          </cell>
        </row>
      </sheetData>
      <sheetData sheetId="1784">
        <row r="8">
          <cell r="B8">
            <v>43731</v>
          </cell>
        </row>
      </sheetData>
      <sheetData sheetId="1785">
        <row r="8">
          <cell r="B8">
            <v>43731</v>
          </cell>
        </row>
      </sheetData>
      <sheetData sheetId="1786">
        <row r="8">
          <cell r="B8">
            <v>43731</v>
          </cell>
        </row>
      </sheetData>
      <sheetData sheetId="1787">
        <row r="8">
          <cell r="B8">
            <v>43731</v>
          </cell>
        </row>
      </sheetData>
      <sheetData sheetId="1788">
        <row r="8">
          <cell r="B8">
            <v>43731</v>
          </cell>
        </row>
      </sheetData>
      <sheetData sheetId="1789">
        <row r="8">
          <cell r="B8">
            <v>43731</v>
          </cell>
        </row>
      </sheetData>
      <sheetData sheetId="1790">
        <row r="8">
          <cell r="B8">
            <v>43731</v>
          </cell>
        </row>
      </sheetData>
      <sheetData sheetId="1791">
        <row r="8">
          <cell r="B8">
            <v>43731</v>
          </cell>
        </row>
      </sheetData>
      <sheetData sheetId="1792">
        <row r="8">
          <cell r="B8">
            <v>43731</v>
          </cell>
        </row>
      </sheetData>
      <sheetData sheetId="1793">
        <row r="8">
          <cell r="B8">
            <v>43731</v>
          </cell>
        </row>
      </sheetData>
      <sheetData sheetId="1794">
        <row r="8">
          <cell r="B8">
            <v>43731</v>
          </cell>
        </row>
      </sheetData>
      <sheetData sheetId="1795">
        <row r="8">
          <cell r="B8">
            <v>43731</v>
          </cell>
        </row>
      </sheetData>
      <sheetData sheetId="1796">
        <row r="8">
          <cell r="B8">
            <v>43731</v>
          </cell>
        </row>
      </sheetData>
      <sheetData sheetId="1797">
        <row r="8">
          <cell r="B8">
            <v>43731</v>
          </cell>
        </row>
      </sheetData>
      <sheetData sheetId="1798">
        <row r="8">
          <cell r="B8">
            <v>43731</v>
          </cell>
        </row>
      </sheetData>
      <sheetData sheetId="1799">
        <row r="8">
          <cell r="B8">
            <v>43731</v>
          </cell>
        </row>
      </sheetData>
      <sheetData sheetId="1800">
        <row r="8">
          <cell r="B8">
            <v>43731</v>
          </cell>
        </row>
      </sheetData>
      <sheetData sheetId="1801">
        <row r="8">
          <cell r="B8">
            <v>43731</v>
          </cell>
        </row>
      </sheetData>
      <sheetData sheetId="1802">
        <row r="8">
          <cell r="B8">
            <v>43731</v>
          </cell>
        </row>
      </sheetData>
      <sheetData sheetId="1803">
        <row r="8">
          <cell r="B8">
            <v>43731</v>
          </cell>
        </row>
      </sheetData>
      <sheetData sheetId="1804">
        <row r="8">
          <cell r="B8">
            <v>43731</v>
          </cell>
        </row>
      </sheetData>
      <sheetData sheetId="1805">
        <row r="8">
          <cell r="B8">
            <v>43731</v>
          </cell>
        </row>
      </sheetData>
      <sheetData sheetId="1806">
        <row r="8">
          <cell r="B8">
            <v>43731</v>
          </cell>
        </row>
      </sheetData>
      <sheetData sheetId="1807">
        <row r="8">
          <cell r="B8">
            <v>43731</v>
          </cell>
        </row>
      </sheetData>
      <sheetData sheetId="1808">
        <row r="8">
          <cell r="B8">
            <v>43731</v>
          </cell>
        </row>
      </sheetData>
      <sheetData sheetId="1809">
        <row r="8">
          <cell r="B8">
            <v>43731</v>
          </cell>
        </row>
      </sheetData>
      <sheetData sheetId="1810">
        <row r="8">
          <cell r="B8">
            <v>43731</v>
          </cell>
        </row>
      </sheetData>
      <sheetData sheetId="1811">
        <row r="8">
          <cell r="B8">
            <v>43731</v>
          </cell>
        </row>
      </sheetData>
      <sheetData sheetId="1812">
        <row r="8">
          <cell r="B8">
            <v>43731</v>
          </cell>
        </row>
      </sheetData>
      <sheetData sheetId="1813">
        <row r="8">
          <cell r="B8">
            <v>43731</v>
          </cell>
        </row>
      </sheetData>
      <sheetData sheetId="1814">
        <row r="8">
          <cell r="B8">
            <v>43731</v>
          </cell>
        </row>
      </sheetData>
      <sheetData sheetId="1815">
        <row r="8">
          <cell r="B8">
            <v>43731</v>
          </cell>
        </row>
      </sheetData>
      <sheetData sheetId="1816">
        <row r="8">
          <cell r="B8">
            <v>43731</v>
          </cell>
        </row>
      </sheetData>
      <sheetData sheetId="1817">
        <row r="8">
          <cell r="B8">
            <v>43731</v>
          </cell>
        </row>
      </sheetData>
      <sheetData sheetId="1818">
        <row r="8">
          <cell r="B8">
            <v>43731</v>
          </cell>
        </row>
      </sheetData>
      <sheetData sheetId="1819">
        <row r="8">
          <cell r="B8">
            <v>43731</v>
          </cell>
        </row>
      </sheetData>
      <sheetData sheetId="1820">
        <row r="8">
          <cell r="B8">
            <v>43731</v>
          </cell>
        </row>
      </sheetData>
      <sheetData sheetId="1821">
        <row r="8">
          <cell r="B8">
            <v>43731</v>
          </cell>
        </row>
      </sheetData>
      <sheetData sheetId="1822">
        <row r="8">
          <cell r="B8">
            <v>43731</v>
          </cell>
        </row>
      </sheetData>
      <sheetData sheetId="1823">
        <row r="8">
          <cell r="B8">
            <v>43731</v>
          </cell>
        </row>
      </sheetData>
      <sheetData sheetId="1824">
        <row r="8">
          <cell r="B8">
            <v>43731</v>
          </cell>
        </row>
      </sheetData>
      <sheetData sheetId="1825">
        <row r="8">
          <cell r="B8">
            <v>43731</v>
          </cell>
        </row>
      </sheetData>
      <sheetData sheetId="1826">
        <row r="8">
          <cell r="B8">
            <v>43731</v>
          </cell>
        </row>
      </sheetData>
      <sheetData sheetId="1827">
        <row r="8">
          <cell r="B8">
            <v>43731</v>
          </cell>
        </row>
      </sheetData>
      <sheetData sheetId="1828">
        <row r="8">
          <cell r="B8">
            <v>43731</v>
          </cell>
        </row>
      </sheetData>
      <sheetData sheetId="1829">
        <row r="8">
          <cell r="B8">
            <v>43731</v>
          </cell>
        </row>
      </sheetData>
      <sheetData sheetId="1830">
        <row r="8">
          <cell r="B8">
            <v>43731</v>
          </cell>
        </row>
      </sheetData>
      <sheetData sheetId="1831">
        <row r="8">
          <cell r="B8">
            <v>43731</v>
          </cell>
        </row>
      </sheetData>
      <sheetData sheetId="1832">
        <row r="8">
          <cell r="B8">
            <v>43731</v>
          </cell>
        </row>
      </sheetData>
      <sheetData sheetId="1833">
        <row r="8">
          <cell r="B8">
            <v>43731</v>
          </cell>
        </row>
      </sheetData>
      <sheetData sheetId="1834">
        <row r="8">
          <cell r="B8">
            <v>43731</v>
          </cell>
        </row>
      </sheetData>
      <sheetData sheetId="1835">
        <row r="8">
          <cell r="B8">
            <v>43731</v>
          </cell>
        </row>
      </sheetData>
      <sheetData sheetId="1836">
        <row r="8">
          <cell r="B8">
            <v>43731</v>
          </cell>
        </row>
      </sheetData>
      <sheetData sheetId="1837">
        <row r="8">
          <cell r="B8">
            <v>43731</v>
          </cell>
        </row>
      </sheetData>
      <sheetData sheetId="1838">
        <row r="8">
          <cell r="B8">
            <v>43731</v>
          </cell>
        </row>
      </sheetData>
      <sheetData sheetId="1839">
        <row r="8">
          <cell r="B8">
            <v>43731</v>
          </cell>
        </row>
      </sheetData>
      <sheetData sheetId="1840">
        <row r="8">
          <cell r="B8">
            <v>43731</v>
          </cell>
        </row>
      </sheetData>
      <sheetData sheetId="1841">
        <row r="8">
          <cell r="B8">
            <v>43731</v>
          </cell>
        </row>
      </sheetData>
      <sheetData sheetId="1842">
        <row r="8">
          <cell r="B8">
            <v>43731</v>
          </cell>
        </row>
      </sheetData>
      <sheetData sheetId="1843">
        <row r="8">
          <cell r="B8">
            <v>43731</v>
          </cell>
        </row>
      </sheetData>
      <sheetData sheetId="1844">
        <row r="8">
          <cell r="B8">
            <v>43731</v>
          </cell>
        </row>
      </sheetData>
      <sheetData sheetId="1845">
        <row r="8">
          <cell r="B8">
            <v>43731</v>
          </cell>
        </row>
      </sheetData>
      <sheetData sheetId="1846">
        <row r="8">
          <cell r="B8">
            <v>43731</v>
          </cell>
        </row>
      </sheetData>
      <sheetData sheetId="1847">
        <row r="8">
          <cell r="B8">
            <v>43731</v>
          </cell>
        </row>
      </sheetData>
      <sheetData sheetId="1848">
        <row r="8">
          <cell r="B8">
            <v>43731</v>
          </cell>
        </row>
      </sheetData>
      <sheetData sheetId="1849">
        <row r="8">
          <cell r="B8">
            <v>43731</v>
          </cell>
        </row>
      </sheetData>
      <sheetData sheetId="1850">
        <row r="8">
          <cell r="B8">
            <v>43731</v>
          </cell>
        </row>
      </sheetData>
      <sheetData sheetId="1851">
        <row r="8">
          <cell r="B8">
            <v>43731</v>
          </cell>
        </row>
      </sheetData>
      <sheetData sheetId="1852">
        <row r="8">
          <cell r="B8">
            <v>43731</v>
          </cell>
        </row>
      </sheetData>
      <sheetData sheetId="1853">
        <row r="8">
          <cell r="B8">
            <v>43731</v>
          </cell>
        </row>
      </sheetData>
      <sheetData sheetId="1854">
        <row r="8">
          <cell r="B8">
            <v>43731</v>
          </cell>
        </row>
      </sheetData>
      <sheetData sheetId="1855">
        <row r="8">
          <cell r="B8">
            <v>43731</v>
          </cell>
        </row>
      </sheetData>
      <sheetData sheetId="1856">
        <row r="8">
          <cell r="B8">
            <v>43731</v>
          </cell>
        </row>
      </sheetData>
      <sheetData sheetId="1857">
        <row r="8">
          <cell r="B8">
            <v>43731</v>
          </cell>
        </row>
      </sheetData>
      <sheetData sheetId="1858">
        <row r="8">
          <cell r="B8">
            <v>43731</v>
          </cell>
        </row>
      </sheetData>
      <sheetData sheetId="1859">
        <row r="8">
          <cell r="B8">
            <v>43731</v>
          </cell>
        </row>
      </sheetData>
      <sheetData sheetId="1860">
        <row r="8">
          <cell r="B8">
            <v>43731</v>
          </cell>
        </row>
      </sheetData>
      <sheetData sheetId="1861">
        <row r="8">
          <cell r="B8">
            <v>43731</v>
          </cell>
        </row>
      </sheetData>
      <sheetData sheetId="1862">
        <row r="8">
          <cell r="B8">
            <v>43731</v>
          </cell>
        </row>
      </sheetData>
      <sheetData sheetId="1863">
        <row r="8">
          <cell r="B8">
            <v>43731</v>
          </cell>
        </row>
      </sheetData>
      <sheetData sheetId="1864">
        <row r="8">
          <cell r="B8">
            <v>43731</v>
          </cell>
        </row>
      </sheetData>
      <sheetData sheetId="1865">
        <row r="8">
          <cell r="B8">
            <v>43731</v>
          </cell>
        </row>
      </sheetData>
      <sheetData sheetId="1866">
        <row r="8">
          <cell r="B8">
            <v>43731</v>
          </cell>
        </row>
      </sheetData>
      <sheetData sheetId="1867">
        <row r="8">
          <cell r="B8">
            <v>43731</v>
          </cell>
        </row>
      </sheetData>
      <sheetData sheetId="1868">
        <row r="8">
          <cell r="B8">
            <v>43731</v>
          </cell>
        </row>
      </sheetData>
      <sheetData sheetId="1869">
        <row r="8">
          <cell r="B8">
            <v>43731</v>
          </cell>
        </row>
      </sheetData>
      <sheetData sheetId="1870">
        <row r="8">
          <cell r="B8">
            <v>43731</v>
          </cell>
        </row>
      </sheetData>
      <sheetData sheetId="1871">
        <row r="8">
          <cell r="B8">
            <v>43731</v>
          </cell>
        </row>
      </sheetData>
      <sheetData sheetId="1872">
        <row r="8">
          <cell r="B8">
            <v>43731</v>
          </cell>
        </row>
      </sheetData>
      <sheetData sheetId="1873">
        <row r="8">
          <cell r="B8">
            <v>43731</v>
          </cell>
        </row>
      </sheetData>
      <sheetData sheetId="1874">
        <row r="8">
          <cell r="B8">
            <v>43731</v>
          </cell>
        </row>
      </sheetData>
      <sheetData sheetId="1875">
        <row r="8">
          <cell r="B8">
            <v>43731</v>
          </cell>
        </row>
      </sheetData>
      <sheetData sheetId="1876">
        <row r="8">
          <cell r="B8">
            <v>43731</v>
          </cell>
        </row>
      </sheetData>
      <sheetData sheetId="1877">
        <row r="8">
          <cell r="B8">
            <v>43731</v>
          </cell>
        </row>
      </sheetData>
      <sheetData sheetId="1878">
        <row r="8">
          <cell r="B8">
            <v>43731</v>
          </cell>
        </row>
      </sheetData>
      <sheetData sheetId="1879">
        <row r="8">
          <cell r="B8">
            <v>43731</v>
          </cell>
        </row>
      </sheetData>
      <sheetData sheetId="1880">
        <row r="8">
          <cell r="B8">
            <v>43731</v>
          </cell>
        </row>
      </sheetData>
      <sheetData sheetId="1881">
        <row r="8">
          <cell r="B8">
            <v>43731</v>
          </cell>
        </row>
      </sheetData>
      <sheetData sheetId="1882">
        <row r="8">
          <cell r="B8">
            <v>43731</v>
          </cell>
        </row>
      </sheetData>
      <sheetData sheetId="1883">
        <row r="8">
          <cell r="B8">
            <v>43731</v>
          </cell>
        </row>
      </sheetData>
      <sheetData sheetId="1884">
        <row r="8">
          <cell r="B8">
            <v>43731</v>
          </cell>
        </row>
      </sheetData>
      <sheetData sheetId="1885">
        <row r="8">
          <cell r="B8">
            <v>43731</v>
          </cell>
        </row>
      </sheetData>
      <sheetData sheetId="1886">
        <row r="8">
          <cell r="B8">
            <v>43731</v>
          </cell>
        </row>
      </sheetData>
      <sheetData sheetId="1887">
        <row r="8">
          <cell r="B8">
            <v>43731</v>
          </cell>
        </row>
      </sheetData>
      <sheetData sheetId="1888">
        <row r="8">
          <cell r="B8">
            <v>43731</v>
          </cell>
        </row>
      </sheetData>
      <sheetData sheetId="1889">
        <row r="8">
          <cell r="B8">
            <v>43731</v>
          </cell>
        </row>
      </sheetData>
      <sheetData sheetId="1890">
        <row r="8">
          <cell r="B8">
            <v>43731</v>
          </cell>
        </row>
      </sheetData>
      <sheetData sheetId="1891">
        <row r="8">
          <cell r="B8">
            <v>43731</v>
          </cell>
        </row>
      </sheetData>
      <sheetData sheetId="1892">
        <row r="8">
          <cell r="B8">
            <v>43731</v>
          </cell>
        </row>
      </sheetData>
      <sheetData sheetId="1893">
        <row r="8">
          <cell r="B8">
            <v>43731</v>
          </cell>
        </row>
      </sheetData>
      <sheetData sheetId="1894">
        <row r="8">
          <cell r="B8">
            <v>43731</v>
          </cell>
        </row>
      </sheetData>
      <sheetData sheetId="1895">
        <row r="8">
          <cell r="B8">
            <v>43731</v>
          </cell>
        </row>
      </sheetData>
      <sheetData sheetId="1896">
        <row r="8">
          <cell r="B8">
            <v>43731</v>
          </cell>
        </row>
      </sheetData>
      <sheetData sheetId="1897">
        <row r="8">
          <cell r="B8">
            <v>43731</v>
          </cell>
        </row>
      </sheetData>
      <sheetData sheetId="1898">
        <row r="8">
          <cell r="B8">
            <v>43731</v>
          </cell>
        </row>
      </sheetData>
      <sheetData sheetId="1899">
        <row r="8">
          <cell r="B8">
            <v>43731</v>
          </cell>
        </row>
      </sheetData>
      <sheetData sheetId="1900">
        <row r="8">
          <cell r="B8">
            <v>43731</v>
          </cell>
        </row>
      </sheetData>
      <sheetData sheetId="1901">
        <row r="8">
          <cell r="B8">
            <v>43731</v>
          </cell>
        </row>
      </sheetData>
      <sheetData sheetId="1902">
        <row r="8">
          <cell r="B8">
            <v>43731</v>
          </cell>
        </row>
      </sheetData>
      <sheetData sheetId="1903">
        <row r="8">
          <cell r="B8">
            <v>43731</v>
          </cell>
        </row>
      </sheetData>
      <sheetData sheetId="1904">
        <row r="8">
          <cell r="B8">
            <v>43731</v>
          </cell>
        </row>
      </sheetData>
      <sheetData sheetId="1905">
        <row r="8">
          <cell r="B8">
            <v>43731</v>
          </cell>
        </row>
      </sheetData>
      <sheetData sheetId="1906">
        <row r="8">
          <cell r="B8">
            <v>43731</v>
          </cell>
        </row>
      </sheetData>
      <sheetData sheetId="1907">
        <row r="8">
          <cell r="B8">
            <v>43731</v>
          </cell>
        </row>
      </sheetData>
      <sheetData sheetId="1908">
        <row r="8">
          <cell r="B8">
            <v>43731</v>
          </cell>
        </row>
      </sheetData>
      <sheetData sheetId="1909">
        <row r="8">
          <cell r="B8">
            <v>43731</v>
          </cell>
        </row>
      </sheetData>
      <sheetData sheetId="1910">
        <row r="8">
          <cell r="B8">
            <v>43731</v>
          </cell>
        </row>
      </sheetData>
      <sheetData sheetId="1911">
        <row r="8">
          <cell r="B8">
            <v>43731</v>
          </cell>
        </row>
      </sheetData>
      <sheetData sheetId="1912">
        <row r="8">
          <cell r="B8">
            <v>43731</v>
          </cell>
        </row>
      </sheetData>
      <sheetData sheetId="1913">
        <row r="8">
          <cell r="B8">
            <v>43731</v>
          </cell>
        </row>
      </sheetData>
      <sheetData sheetId="1914">
        <row r="8">
          <cell r="B8">
            <v>43731</v>
          </cell>
        </row>
      </sheetData>
      <sheetData sheetId="1915">
        <row r="8">
          <cell r="B8">
            <v>43731</v>
          </cell>
        </row>
      </sheetData>
      <sheetData sheetId="1916">
        <row r="8">
          <cell r="B8">
            <v>43731</v>
          </cell>
        </row>
      </sheetData>
      <sheetData sheetId="1917">
        <row r="8">
          <cell r="B8">
            <v>43731</v>
          </cell>
        </row>
      </sheetData>
      <sheetData sheetId="1918">
        <row r="8">
          <cell r="B8">
            <v>43731</v>
          </cell>
        </row>
      </sheetData>
      <sheetData sheetId="1919">
        <row r="8">
          <cell r="B8">
            <v>43731</v>
          </cell>
        </row>
      </sheetData>
      <sheetData sheetId="1920">
        <row r="8">
          <cell r="B8">
            <v>43731</v>
          </cell>
        </row>
      </sheetData>
      <sheetData sheetId="1921">
        <row r="8">
          <cell r="B8">
            <v>43731</v>
          </cell>
        </row>
      </sheetData>
      <sheetData sheetId="1922">
        <row r="8">
          <cell r="B8">
            <v>43731</v>
          </cell>
        </row>
      </sheetData>
      <sheetData sheetId="1923">
        <row r="8">
          <cell r="B8">
            <v>43731</v>
          </cell>
        </row>
      </sheetData>
      <sheetData sheetId="1924">
        <row r="8">
          <cell r="B8">
            <v>43731</v>
          </cell>
        </row>
      </sheetData>
      <sheetData sheetId="1925">
        <row r="8">
          <cell r="B8">
            <v>43731</v>
          </cell>
        </row>
      </sheetData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>
        <row r="16">
          <cell r="G16">
            <v>0</v>
          </cell>
        </row>
      </sheetData>
      <sheetData sheetId="2017">
        <row r="16">
          <cell r="G16">
            <v>0</v>
          </cell>
        </row>
      </sheetData>
      <sheetData sheetId="2018">
        <row r="16">
          <cell r="G16">
            <v>0</v>
          </cell>
        </row>
      </sheetData>
      <sheetData sheetId="2019">
        <row r="16">
          <cell r="G16">
            <v>0</v>
          </cell>
        </row>
      </sheetData>
      <sheetData sheetId="2020">
        <row r="16">
          <cell r="G16">
            <v>0</v>
          </cell>
        </row>
      </sheetData>
      <sheetData sheetId="2021">
        <row r="16">
          <cell r="G16">
            <v>0</v>
          </cell>
        </row>
      </sheetData>
      <sheetData sheetId="2022">
        <row r="16">
          <cell r="G16">
            <v>0</v>
          </cell>
        </row>
      </sheetData>
      <sheetData sheetId="2023">
        <row r="16">
          <cell r="G16">
            <v>0</v>
          </cell>
        </row>
      </sheetData>
      <sheetData sheetId="2024">
        <row r="16">
          <cell r="G16">
            <v>0</v>
          </cell>
        </row>
      </sheetData>
      <sheetData sheetId="2025">
        <row r="16">
          <cell r="G16">
            <v>0</v>
          </cell>
        </row>
      </sheetData>
      <sheetData sheetId="2026">
        <row r="16">
          <cell r="G16">
            <v>0</v>
          </cell>
        </row>
      </sheetData>
      <sheetData sheetId="2027">
        <row r="16">
          <cell r="G16">
            <v>0</v>
          </cell>
        </row>
      </sheetData>
      <sheetData sheetId="2028">
        <row r="16">
          <cell r="G16">
            <v>0</v>
          </cell>
        </row>
      </sheetData>
      <sheetData sheetId="2029">
        <row r="16">
          <cell r="G16">
            <v>0</v>
          </cell>
        </row>
      </sheetData>
      <sheetData sheetId="2030">
        <row r="16">
          <cell r="G16">
            <v>0</v>
          </cell>
        </row>
      </sheetData>
      <sheetData sheetId="2031">
        <row r="16">
          <cell r="G16">
            <v>0</v>
          </cell>
        </row>
      </sheetData>
      <sheetData sheetId="2032">
        <row r="16">
          <cell r="G16">
            <v>0</v>
          </cell>
        </row>
      </sheetData>
      <sheetData sheetId="2033">
        <row r="16">
          <cell r="G16">
            <v>0</v>
          </cell>
        </row>
      </sheetData>
      <sheetData sheetId="2034">
        <row r="16">
          <cell r="G16">
            <v>0</v>
          </cell>
        </row>
      </sheetData>
      <sheetData sheetId="2035">
        <row r="16">
          <cell r="G16">
            <v>0</v>
          </cell>
        </row>
      </sheetData>
      <sheetData sheetId="2036">
        <row r="16">
          <cell r="G16">
            <v>0</v>
          </cell>
        </row>
      </sheetData>
      <sheetData sheetId="2037">
        <row r="16">
          <cell r="G16">
            <v>0</v>
          </cell>
        </row>
      </sheetData>
      <sheetData sheetId="2038">
        <row r="16">
          <cell r="G16">
            <v>0</v>
          </cell>
        </row>
      </sheetData>
      <sheetData sheetId="2039">
        <row r="16">
          <cell r="G16">
            <v>0</v>
          </cell>
        </row>
      </sheetData>
      <sheetData sheetId="2040">
        <row r="16">
          <cell r="G16">
            <v>0</v>
          </cell>
        </row>
      </sheetData>
      <sheetData sheetId="2041">
        <row r="16">
          <cell r="G16">
            <v>0</v>
          </cell>
        </row>
      </sheetData>
      <sheetData sheetId="2042">
        <row r="16">
          <cell r="G16">
            <v>0</v>
          </cell>
        </row>
      </sheetData>
      <sheetData sheetId="2043">
        <row r="16">
          <cell r="G16">
            <v>0</v>
          </cell>
        </row>
      </sheetData>
      <sheetData sheetId="2044">
        <row r="16">
          <cell r="G16">
            <v>0</v>
          </cell>
        </row>
      </sheetData>
      <sheetData sheetId="2045">
        <row r="16">
          <cell r="G16">
            <v>0</v>
          </cell>
        </row>
      </sheetData>
      <sheetData sheetId="2046">
        <row r="16">
          <cell r="G16">
            <v>0</v>
          </cell>
        </row>
      </sheetData>
      <sheetData sheetId="2047">
        <row r="16">
          <cell r="G16">
            <v>0</v>
          </cell>
        </row>
      </sheetData>
      <sheetData sheetId="2048">
        <row r="16">
          <cell r="G16">
            <v>0</v>
          </cell>
        </row>
      </sheetData>
      <sheetData sheetId="2049">
        <row r="16">
          <cell r="G16">
            <v>0</v>
          </cell>
        </row>
      </sheetData>
      <sheetData sheetId="2050">
        <row r="16">
          <cell r="G16">
            <v>0</v>
          </cell>
        </row>
      </sheetData>
      <sheetData sheetId="2051">
        <row r="16">
          <cell r="G16">
            <v>0</v>
          </cell>
        </row>
      </sheetData>
      <sheetData sheetId="2052">
        <row r="16">
          <cell r="G16">
            <v>0</v>
          </cell>
        </row>
      </sheetData>
      <sheetData sheetId="2053">
        <row r="16">
          <cell r="G16">
            <v>0</v>
          </cell>
        </row>
      </sheetData>
      <sheetData sheetId="2054">
        <row r="16">
          <cell r="G16">
            <v>0</v>
          </cell>
        </row>
      </sheetData>
      <sheetData sheetId="2055">
        <row r="16">
          <cell r="G16">
            <v>0</v>
          </cell>
        </row>
      </sheetData>
      <sheetData sheetId="2056">
        <row r="16">
          <cell r="G16">
            <v>0</v>
          </cell>
        </row>
      </sheetData>
      <sheetData sheetId="2057">
        <row r="16">
          <cell r="G16">
            <v>0</v>
          </cell>
        </row>
      </sheetData>
      <sheetData sheetId="2058">
        <row r="16">
          <cell r="G16">
            <v>0</v>
          </cell>
        </row>
      </sheetData>
      <sheetData sheetId="2059">
        <row r="16">
          <cell r="G16">
            <v>0</v>
          </cell>
        </row>
      </sheetData>
      <sheetData sheetId="2060">
        <row r="16">
          <cell r="G16">
            <v>0</v>
          </cell>
        </row>
      </sheetData>
      <sheetData sheetId="2061">
        <row r="16">
          <cell r="G16">
            <v>0</v>
          </cell>
        </row>
      </sheetData>
      <sheetData sheetId="2062">
        <row r="16">
          <cell r="G16">
            <v>0</v>
          </cell>
        </row>
      </sheetData>
      <sheetData sheetId="2063">
        <row r="16">
          <cell r="G16">
            <v>0</v>
          </cell>
        </row>
      </sheetData>
      <sheetData sheetId="2064">
        <row r="16">
          <cell r="G16">
            <v>0</v>
          </cell>
        </row>
      </sheetData>
      <sheetData sheetId="2065">
        <row r="16">
          <cell r="G16">
            <v>0</v>
          </cell>
        </row>
      </sheetData>
      <sheetData sheetId="2066">
        <row r="16">
          <cell r="G16">
            <v>0</v>
          </cell>
        </row>
      </sheetData>
      <sheetData sheetId="2067">
        <row r="16">
          <cell r="G16">
            <v>0</v>
          </cell>
        </row>
      </sheetData>
      <sheetData sheetId="2068">
        <row r="16">
          <cell r="G16">
            <v>0</v>
          </cell>
        </row>
      </sheetData>
      <sheetData sheetId="2069">
        <row r="16">
          <cell r="G16">
            <v>0</v>
          </cell>
        </row>
      </sheetData>
      <sheetData sheetId="2070">
        <row r="16">
          <cell r="G16">
            <v>0</v>
          </cell>
        </row>
      </sheetData>
      <sheetData sheetId="2071">
        <row r="8">
          <cell r="B8">
            <v>43731</v>
          </cell>
        </row>
      </sheetData>
      <sheetData sheetId="2072">
        <row r="16">
          <cell r="G16">
            <v>0</v>
          </cell>
        </row>
      </sheetData>
      <sheetData sheetId="2073">
        <row r="8">
          <cell r="B8">
            <v>43731</v>
          </cell>
        </row>
      </sheetData>
      <sheetData sheetId="2074">
        <row r="16">
          <cell r="G16">
            <v>0</v>
          </cell>
        </row>
      </sheetData>
      <sheetData sheetId="2075">
        <row r="16">
          <cell r="G16">
            <v>0</v>
          </cell>
        </row>
      </sheetData>
      <sheetData sheetId="2076">
        <row r="8">
          <cell r="B8">
            <v>43731</v>
          </cell>
        </row>
      </sheetData>
      <sheetData sheetId="2077">
        <row r="16">
          <cell r="G16">
            <v>0</v>
          </cell>
        </row>
      </sheetData>
      <sheetData sheetId="2078">
        <row r="16">
          <cell r="G16">
            <v>0</v>
          </cell>
        </row>
      </sheetData>
      <sheetData sheetId="2079">
        <row r="16">
          <cell r="G16">
            <v>0</v>
          </cell>
        </row>
      </sheetData>
      <sheetData sheetId="2080">
        <row r="16">
          <cell r="G16">
            <v>0</v>
          </cell>
        </row>
      </sheetData>
      <sheetData sheetId="2081">
        <row r="16">
          <cell r="G16">
            <v>0</v>
          </cell>
        </row>
      </sheetData>
      <sheetData sheetId="2082">
        <row r="16">
          <cell r="G16">
            <v>0</v>
          </cell>
        </row>
      </sheetData>
      <sheetData sheetId="2083">
        <row r="16">
          <cell r="G16">
            <v>0</v>
          </cell>
        </row>
      </sheetData>
      <sheetData sheetId="2084">
        <row r="16">
          <cell r="G16">
            <v>0</v>
          </cell>
        </row>
      </sheetData>
      <sheetData sheetId="2085">
        <row r="16">
          <cell r="G16">
            <v>0</v>
          </cell>
        </row>
      </sheetData>
      <sheetData sheetId="2086">
        <row r="16">
          <cell r="G16">
            <v>0</v>
          </cell>
        </row>
      </sheetData>
      <sheetData sheetId="2087">
        <row r="16">
          <cell r="G16">
            <v>0</v>
          </cell>
        </row>
      </sheetData>
      <sheetData sheetId="2088">
        <row r="16">
          <cell r="G16">
            <v>0</v>
          </cell>
        </row>
      </sheetData>
      <sheetData sheetId="2089">
        <row r="16">
          <cell r="G16">
            <v>0</v>
          </cell>
        </row>
      </sheetData>
      <sheetData sheetId="2090">
        <row r="16">
          <cell r="G16">
            <v>0</v>
          </cell>
        </row>
      </sheetData>
      <sheetData sheetId="2091">
        <row r="16">
          <cell r="G16">
            <v>0</v>
          </cell>
        </row>
      </sheetData>
      <sheetData sheetId="2092">
        <row r="16">
          <cell r="G16">
            <v>0</v>
          </cell>
        </row>
      </sheetData>
      <sheetData sheetId="2093">
        <row r="16">
          <cell r="G16">
            <v>0</v>
          </cell>
        </row>
      </sheetData>
      <sheetData sheetId="2094">
        <row r="16">
          <cell r="G16">
            <v>132.10688000000002</v>
          </cell>
        </row>
      </sheetData>
      <sheetData sheetId="2095">
        <row r="16">
          <cell r="G16">
            <v>0</v>
          </cell>
        </row>
      </sheetData>
      <sheetData sheetId="2096">
        <row r="16">
          <cell r="G16">
            <v>0</v>
          </cell>
        </row>
      </sheetData>
      <sheetData sheetId="2097">
        <row r="16">
          <cell r="G16">
            <v>0</v>
          </cell>
        </row>
      </sheetData>
      <sheetData sheetId="2098">
        <row r="16">
          <cell r="G16">
            <v>0</v>
          </cell>
        </row>
      </sheetData>
      <sheetData sheetId="2099">
        <row r="16">
          <cell r="G16">
            <v>0</v>
          </cell>
        </row>
      </sheetData>
      <sheetData sheetId="2100">
        <row r="16">
          <cell r="G16">
            <v>0</v>
          </cell>
        </row>
      </sheetData>
      <sheetData sheetId="2101">
        <row r="16">
          <cell r="G16">
            <v>0</v>
          </cell>
        </row>
      </sheetData>
      <sheetData sheetId="2102">
        <row r="16">
          <cell r="G16">
            <v>0</v>
          </cell>
        </row>
      </sheetData>
      <sheetData sheetId="2103">
        <row r="16">
          <cell r="G16">
            <v>0</v>
          </cell>
        </row>
      </sheetData>
      <sheetData sheetId="2104">
        <row r="16">
          <cell r="G16">
            <v>0</v>
          </cell>
        </row>
      </sheetData>
      <sheetData sheetId="2105">
        <row r="16">
          <cell r="G16">
            <v>0</v>
          </cell>
        </row>
      </sheetData>
      <sheetData sheetId="2106">
        <row r="16">
          <cell r="G16">
            <v>0</v>
          </cell>
        </row>
      </sheetData>
      <sheetData sheetId="2107">
        <row r="16">
          <cell r="G16">
            <v>0</v>
          </cell>
        </row>
      </sheetData>
      <sheetData sheetId="2108">
        <row r="16">
          <cell r="G16">
            <v>0</v>
          </cell>
        </row>
      </sheetData>
      <sheetData sheetId="2109">
        <row r="16">
          <cell r="G16">
            <v>0</v>
          </cell>
        </row>
      </sheetData>
      <sheetData sheetId="2110">
        <row r="16">
          <cell r="G16">
            <v>0</v>
          </cell>
        </row>
      </sheetData>
      <sheetData sheetId="2111">
        <row r="16">
          <cell r="G16">
            <v>0</v>
          </cell>
        </row>
      </sheetData>
      <sheetData sheetId="2112">
        <row r="16">
          <cell r="G16">
            <v>0</v>
          </cell>
        </row>
      </sheetData>
      <sheetData sheetId="2113">
        <row r="16">
          <cell r="G16">
            <v>0</v>
          </cell>
        </row>
      </sheetData>
      <sheetData sheetId="2114">
        <row r="16">
          <cell r="G16">
            <v>0</v>
          </cell>
        </row>
      </sheetData>
      <sheetData sheetId="2115">
        <row r="16">
          <cell r="G16">
            <v>0</v>
          </cell>
        </row>
      </sheetData>
      <sheetData sheetId="2116">
        <row r="16">
          <cell r="G16">
            <v>0</v>
          </cell>
        </row>
      </sheetData>
      <sheetData sheetId="2117">
        <row r="16">
          <cell r="G16">
            <v>0</v>
          </cell>
        </row>
      </sheetData>
      <sheetData sheetId="2118">
        <row r="16">
          <cell r="G16">
            <v>0</v>
          </cell>
        </row>
      </sheetData>
      <sheetData sheetId="2119">
        <row r="16">
          <cell r="G16">
            <v>0</v>
          </cell>
        </row>
      </sheetData>
      <sheetData sheetId="2120">
        <row r="16">
          <cell r="G16">
            <v>0</v>
          </cell>
        </row>
      </sheetData>
      <sheetData sheetId="2121">
        <row r="8">
          <cell r="B8">
            <v>43731</v>
          </cell>
        </row>
      </sheetData>
      <sheetData sheetId="2122">
        <row r="16">
          <cell r="G16">
            <v>0</v>
          </cell>
        </row>
      </sheetData>
      <sheetData sheetId="2123">
        <row r="16">
          <cell r="G16">
            <v>0</v>
          </cell>
        </row>
      </sheetData>
      <sheetData sheetId="2124">
        <row r="16">
          <cell r="G16">
            <v>0</v>
          </cell>
        </row>
      </sheetData>
      <sheetData sheetId="2125">
        <row r="16">
          <cell r="G16">
            <v>0</v>
          </cell>
        </row>
      </sheetData>
      <sheetData sheetId="2126">
        <row r="16">
          <cell r="G16">
            <v>0</v>
          </cell>
        </row>
      </sheetData>
      <sheetData sheetId="2127">
        <row r="16">
          <cell r="G16">
            <v>0</v>
          </cell>
        </row>
      </sheetData>
      <sheetData sheetId="2128">
        <row r="16">
          <cell r="G16">
            <v>0</v>
          </cell>
        </row>
      </sheetData>
      <sheetData sheetId="2129">
        <row r="16">
          <cell r="G16">
            <v>0</v>
          </cell>
        </row>
      </sheetData>
      <sheetData sheetId="2130">
        <row r="16">
          <cell r="G16">
            <v>0</v>
          </cell>
        </row>
      </sheetData>
      <sheetData sheetId="2131">
        <row r="8">
          <cell r="B8">
            <v>43731</v>
          </cell>
        </row>
      </sheetData>
      <sheetData sheetId="2132">
        <row r="16">
          <cell r="G16">
            <v>0</v>
          </cell>
        </row>
      </sheetData>
      <sheetData sheetId="2133">
        <row r="16">
          <cell r="G16">
            <v>0</v>
          </cell>
        </row>
      </sheetData>
      <sheetData sheetId="2134">
        <row r="16">
          <cell r="G16">
            <v>132.10688000000002</v>
          </cell>
        </row>
      </sheetData>
      <sheetData sheetId="2135">
        <row r="16">
          <cell r="G16">
            <v>0</v>
          </cell>
        </row>
      </sheetData>
      <sheetData sheetId="2136">
        <row r="8">
          <cell r="B8">
            <v>43731</v>
          </cell>
        </row>
      </sheetData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>
        <row r="16">
          <cell r="G16">
            <v>132.10688000000002</v>
          </cell>
        </row>
      </sheetData>
      <sheetData sheetId="2166">
        <row r="16">
          <cell r="G16">
            <v>132.10688000000002</v>
          </cell>
        </row>
      </sheetData>
      <sheetData sheetId="2167">
        <row r="16">
          <cell r="G16">
            <v>0</v>
          </cell>
        </row>
      </sheetData>
      <sheetData sheetId="2168">
        <row r="16">
          <cell r="G16">
            <v>0</v>
          </cell>
        </row>
      </sheetData>
      <sheetData sheetId="2169">
        <row r="16">
          <cell r="G16">
            <v>132.10688000000002</v>
          </cell>
        </row>
      </sheetData>
      <sheetData sheetId="2170">
        <row r="16">
          <cell r="G16">
            <v>0</v>
          </cell>
        </row>
      </sheetData>
      <sheetData sheetId="2171">
        <row r="16">
          <cell r="G16">
            <v>132.10688000000002</v>
          </cell>
        </row>
      </sheetData>
      <sheetData sheetId="2172">
        <row r="16">
          <cell r="G16">
            <v>0</v>
          </cell>
        </row>
      </sheetData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>
        <row r="16">
          <cell r="G16">
            <v>0</v>
          </cell>
        </row>
      </sheetData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>
        <row r="16">
          <cell r="G16">
            <v>0</v>
          </cell>
        </row>
      </sheetData>
      <sheetData sheetId="2203" refreshError="1"/>
      <sheetData sheetId="2204">
        <row r="16">
          <cell r="G16">
            <v>0</v>
          </cell>
        </row>
      </sheetData>
      <sheetData sheetId="2205" refreshError="1"/>
      <sheetData sheetId="2206" refreshError="1"/>
      <sheetData sheetId="2207" refreshError="1"/>
      <sheetData sheetId="2208">
        <row r="16">
          <cell r="G16">
            <v>0</v>
          </cell>
        </row>
      </sheetData>
      <sheetData sheetId="2209">
        <row r="16">
          <cell r="G16">
            <v>0</v>
          </cell>
        </row>
      </sheetData>
      <sheetData sheetId="2210">
        <row r="16">
          <cell r="G16">
            <v>0</v>
          </cell>
        </row>
      </sheetData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>
        <row r="16">
          <cell r="G16">
            <v>0</v>
          </cell>
        </row>
      </sheetData>
      <sheetData sheetId="2217">
        <row r="16">
          <cell r="G16">
            <v>0</v>
          </cell>
        </row>
      </sheetData>
      <sheetData sheetId="2218">
        <row r="16">
          <cell r="G16">
            <v>132.10688000000002</v>
          </cell>
        </row>
      </sheetData>
      <sheetData sheetId="2219">
        <row r="16">
          <cell r="G16">
            <v>0</v>
          </cell>
        </row>
      </sheetData>
      <sheetData sheetId="2220">
        <row r="16">
          <cell r="G16">
            <v>132.10688000000002</v>
          </cell>
        </row>
      </sheetData>
      <sheetData sheetId="2221">
        <row r="16">
          <cell r="G16">
            <v>0</v>
          </cell>
        </row>
      </sheetData>
      <sheetData sheetId="2222" refreshError="1"/>
      <sheetData sheetId="2223" refreshError="1"/>
      <sheetData sheetId="2224" refreshError="1"/>
      <sheetData sheetId="2225">
        <row r="16">
          <cell r="G16">
            <v>132.10688000000002</v>
          </cell>
        </row>
      </sheetData>
      <sheetData sheetId="2226">
        <row r="16">
          <cell r="G16">
            <v>132.10688000000002</v>
          </cell>
        </row>
      </sheetData>
      <sheetData sheetId="2227">
        <row r="16">
          <cell r="G16">
            <v>0</v>
          </cell>
        </row>
      </sheetData>
      <sheetData sheetId="2228">
        <row r="16">
          <cell r="G16">
            <v>0</v>
          </cell>
        </row>
      </sheetData>
      <sheetData sheetId="2229">
        <row r="16">
          <cell r="G16">
            <v>0</v>
          </cell>
        </row>
      </sheetData>
      <sheetData sheetId="2230">
        <row r="16">
          <cell r="G16">
            <v>132.10688000000002</v>
          </cell>
        </row>
      </sheetData>
      <sheetData sheetId="2231">
        <row r="16">
          <cell r="G16">
            <v>0</v>
          </cell>
        </row>
      </sheetData>
      <sheetData sheetId="2232">
        <row r="16">
          <cell r="G16">
            <v>0</v>
          </cell>
        </row>
      </sheetData>
      <sheetData sheetId="2233">
        <row r="16">
          <cell r="G16">
            <v>132.10688000000002</v>
          </cell>
        </row>
      </sheetData>
      <sheetData sheetId="2234">
        <row r="16">
          <cell r="G16">
            <v>132.10688000000002</v>
          </cell>
        </row>
      </sheetData>
      <sheetData sheetId="2235">
        <row r="16">
          <cell r="G16">
            <v>0</v>
          </cell>
        </row>
      </sheetData>
      <sheetData sheetId="2236">
        <row r="16">
          <cell r="G16">
            <v>132.10688000000002</v>
          </cell>
        </row>
      </sheetData>
      <sheetData sheetId="2237">
        <row r="16">
          <cell r="G16">
            <v>132.10688000000002</v>
          </cell>
        </row>
      </sheetData>
      <sheetData sheetId="2238">
        <row r="16">
          <cell r="G16">
            <v>132.10688000000002</v>
          </cell>
        </row>
      </sheetData>
      <sheetData sheetId="2239">
        <row r="16">
          <cell r="G16">
            <v>0</v>
          </cell>
        </row>
      </sheetData>
      <sheetData sheetId="2240">
        <row r="16">
          <cell r="G16">
            <v>132.10688000000002</v>
          </cell>
        </row>
      </sheetData>
      <sheetData sheetId="2241">
        <row r="16">
          <cell r="G16">
            <v>132.10688000000002</v>
          </cell>
        </row>
      </sheetData>
      <sheetData sheetId="2242">
        <row r="16">
          <cell r="G16">
            <v>132.10688000000002</v>
          </cell>
        </row>
      </sheetData>
      <sheetData sheetId="2243">
        <row r="16">
          <cell r="G16">
            <v>0</v>
          </cell>
        </row>
      </sheetData>
      <sheetData sheetId="2244">
        <row r="16">
          <cell r="G16">
            <v>132.10688000000002</v>
          </cell>
        </row>
      </sheetData>
      <sheetData sheetId="2245">
        <row r="16">
          <cell r="G16">
            <v>132.10688000000002</v>
          </cell>
        </row>
      </sheetData>
      <sheetData sheetId="2246">
        <row r="16">
          <cell r="G16">
            <v>0</v>
          </cell>
        </row>
      </sheetData>
      <sheetData sheetId="2247">
        <row r="16">
          <cell r="G16">
            <v>0</v>
          </cell>
        </row>
      </sheetData>
      <sheetData sheetId="2248">
        <row r="16">
          <cell r="G16">
            <v>0</v>
          </cell>
        </row>
      </sheetData>
      <sheetData sheetId="2249">
        <row r="16">
          <cell r="G16">
            <v>132.10688000000002</v>
          </cell>
        </row>
      </sheetData>
      <sheetData sheetId="2250">
        <row r="16">
          <cell r="G16">
            <v>0</v>
          </cell>
        </row>
      </sheetData>
      <sheetData sheetId="2251">
        <row r="16">
          <cell r="G16">
            <v>0</v>
          </cell>
        </row>
      </sheetData>
      <sheetData sheetId="2252">
        <row r="16">
          <cell r="G16">
            <v>132.10688000000002</v>
          </cell>
        </row>
      </sheetData>
      <sheetData sheetId="2253">
        <row r="16">
          <cell r="G16">
            <v>132.10688000000002</v>
          </cell>
        </row>
      </sheetData>
      <sheetData sheetId="2254">
        <row r="16">
          <cell r="G16">
            <v>0</v>
          </cell>
        </row>
      </sheetData>
      <sheetData sheetId="2255">
        <row r="16">
          <cell r="G16">
            <v>132.10688000000002</v>
          </cell>
        </row>
      </sheetData>
      <sheetData sheetId="2256">
        <row r="16">
          <cell r="G16">
            <v>132.10688000000002</v>
          </cell>
        </row>
      </sheetData>
      <sheetData sheetId="2257">
        <row r="16">
          <cell r="G16">
            <v>132.10688000000002</v>
          </cell>
        </row>
      </sheetData>
      <sheetData sheetId="2258">
        <row r="16">
          <cell r="G16">
            <v>0</v>
          </cell>
        </row>
      </sheetData>
      <sheetData sheetId="2259">
        <row r="16">
          <cell r="G16">
            <v>132.10688000000002</v>
          </cell>
        </row>
      </sheetData>
      <sheetData sheetId="2260">
        <row r="16">
          <cell r="G16">
            <v>132.10688000000002</v>
          </cell>
        </row>
      </sheetData>
      <sheetData sheetId="2261">
        <row r="16">
          <cell r="G16">
            <v>132.10688000000002</v>
          </cell>
        </row>
      </sheetData>
      <sheetData sheetId="2262">
        <row r="16">
          <cell r="G16">
            <v>0</v>
          </cell>
        </row>
      </sheetData>
      <sheetData sheetId="2263">
        <row r="16">
          <cell r="G16">
            <v>0</v>
          </cell>
        </row>
      </sheetData>
      <sheetData sheetId="2264">
        <row r="16">
          <cell r="G16">
            <v>0</v>
          </cell>
        </row>
      </sheetData>
      <sheetData sheetId="2265">
        <row r="16">
          <cell r="G16">
            <v>132.10688000000002</v>
          </cell>
        </row>
      </sheetData>
      <sheetData sheetId="2266" refreshError="1"/>
      <sheetData sheetId="2267" refreshError="1"/>
      <sheetData sheetId="2268">
        <row r="16">
          <cell r="G16">
            <v>0</v>
          </cell>
        </row>
      </sheetData>
      <sheetData sheetId="2269">
        <row r="16">
          <cell r="G16">
            <v>0</v>
          </cell>
        </row>
      </sheetData>
      <sheetData sheetId="2270">
        <row r="16">
          <cell r="G16">
            <v>0</v>
          </cell>
        </row>
      </sheetData>
      <sheetData sheetId="2271">
        <row r="16">
          <cell r="G16">
            <v>132.10688000000002</v>
          </cell>
        </row>
      </sheetData>
      <sheetData sheetId="2272">
        <row r="16">
          <cell r="G16">
            <v>132.10688000000002</v>
          </cell>
        </row>
      </sheetData>
      <sheetData sheetId="2273">
        <row r="16">
          <cell r="G16">
            <v>0</v>
          </cell>
        </row>
      </sheetData>
      <sheetData sheetId="2274">
        <row r="16">
          <cell r="G16">
            <v>0</v>
          </cell>
        </row>
      </sheetData>
      <sheetData sheetId="2275">
        <row r="16">
          <cell r="G16">
            <v>0</v>
          </cell>
        </row>
      </sheetData>
      <sheetData sheetId="2276">
        <row r="16">
          <cell r="G16">
            <v>0</v>
          </cell>
        </row>
      </sheetData>
      <sheetData sheetId="2277">
        <row r="16">
          <cell r="G16">
            <v>0</v>
          </cell>
        </row>
      </sheetData>
      <sheetData sheetId="2278">
        <row r="16">
          <cell r="G16">
            <v>0</v>
          </cell>
        </row>
      </sheetData>
      <sheetData sheetId="2279">
        <row r="16">
          <cell r="G16">
            <v>0</v>
          </cell>
        </row>
      </sheetData>
      <sheetData sheetId="2280">
        <row r="16">
          <cell r="G16">
            <v>132.10688000000002</v>
          </cell>
        </row>
      </sheetData>
      <sheetData sheetId="2281">
        <row r="16">
          <cell r="G16">
            <v>132.10688000000002</v>
          </cell>
        </row>
      </sheetData>
      <sheetData sheetId="2282">
        <row r="16">
          <cell r="G16">
            <v>0</v>
          </cell>
        </row>
      </sheetData>
      <sheetData sheetId="2283">
        <row r="16">
          <cell r="G16">
            <v>0</v>
          </cell>
        </row>
      </sheetData>
      <sheetData sheetId="2284">
        <row r="16">
          <cell r="G16">
            <v>0</v>
          </cell>
        </row>
      </sheetData>
      <sheetData sheetId="2285">
        <row r="16">
          <cell r="G16">
            <v>0</v>
          </cell>
        </row>
      </sheetData>
      <sheetData sheetId="2286">
        <row r="16">
          <cell r="G16">
            <v>132.10688000000002</v>
          </cell>
        </row>
      </sheetData>
      <sheetData sheetId="2287">
        <row r="16">
          <cell r="G16">
            <v>0</v>
          </cell>
        </row>
      </sheetData>
      <sheetData sheetId="2288">
        <row r="16">
          <cell r="G16">
            <v>0</v>
          </cell>
        </row>
      </sheetData>
      <sheetData sheetId="2289">
        <row r="16">
          <cell r="G16">
            <v>0</v>
          </cell>
        </row>
      </sheetData>
      <sheetData sheetId="2290">
        <row r="16">
          <cell r="G16">
            <v>0</v>
          </cell>
        </row>
      </sheetData>
      <sheetData sheetId="2291">
        <row r="16">
          <cell r="G16">
            <v>0</v>
          </cell>
        </row>
      </sheetData>
      <sheetData sheetId="2292">
        <row r="16">
          <cell r="G16">
            <v>0</v>
          </cell>
        </row>
      </sheetData>
      <sheetData sheetId="2293">
        <row r="16">
          <cell r="G16">
            <v>0</v>
          </cell>
        </row>
      </sheetData>
      <sheetData sheetId="2294">
        <row r="16">
          <cell r="G16">
            <v>0</v>
          </cell>
        </row>
      </sheetData>
      <sheetData sheetId="2295">
        <row r="16">
          <cell r="G16">
            <v>0</v>
          </cell>
        </row>
      </sheetData>
      <sheetData sheetId="2296">
        <row r="16">
          <cell r="G16">
            <v>0</v>
          </cell>
        </row>
      </sheetData>
      <sheetData sheetId="2297">
        <row r="16">
          <cell r="G16">
            <v>0</v>
          </cell>
        </row>
      </sheetData>
      <sheetData sheetId="2298">
        <row r="16">
          <cell r="G16">
            <v>0</v>
          </cell>
        </row>
      </sheetData>
      <sheetData sheetId="2299">
        <row r="16">
          <cell r="G16">
            <v>0</v>
          </cell>
        </row>
      </sheetData>
      <sheetData sheetId="2300">
        <row r="16">
          <cell r="G16">
            <v>0</v>
          </cell>
        </row>
      </sheetData>
      <sheetData sheetId="2301">
        <row r="16">
          <cell r="G16">
            <v>0</v>
          </cell>
        </row>
      </sheetData>
      <sheetData sheetId="2302">
        <row r="16">
          <cell r="G16">
            <v>0</v>
          </cell>
        </row>
      </sheetData>
      <sheetData sheetId="2303">
        <row r="16">
          <cell r="G16">
            <v>0</v>
          </cell>
        </row>
      </sheetData>
      <sheetData sheetId="2304">
        <row r="16">
          <cell r="G16">
            <v>0</v>
          </cell>
        </row>
      </sheetData>
      <sheetData sheetId="2305">
        <row r="16">
          <cell r="G16">
            <v>0</v>
          </cell>
        </row>
      </sheetData>
      <sheetData sheetId="2306">
        <row r="16">
          <cell r="G16">
            <v>0</v>
          </cell>
        </row>
      </sheetData>
      <sheetData sheetId="2307">
        <row r="16">
          <cell r="G16">
            <v>0</v>
          </cell>
        </row>
      </sheetData>
      <sheetData sheetId="2308">
        <row r="16">
          <cell r="G16">
            <v>0</v>
          </cell>
        </row>
      </sheetData>
      <sheetData sheetId="2309">
        <row r="16">
          <cell r="G16">
            <v>0</v>
          </cell>
        </row>
      </sheetData>
      <sheetData sheetId="2310">
        <row r="16">
          <cell r="G16">
            <v>0</v>
          </cell>
        </row>
      </sheetData>
      <sheetData sheetId="2311">
        <row r="16">
          <cell r="G16">
            <v>0</v>
          </cell>
        </row>
      </sheetData>
      <sheetData sheetId="2312">
        <row r="16">
          <cell r="G16">
            <v>0</v>
          </cell>
        </row>
      </sheetData>
      <sheetData sheetId="2313">
        <row r="16">
          <cell r="G16">
            <v>0</v>
          </cell>
        </row>
      </sheetData>
      <sheetData sheetId="2314">
        <row r="16">
          <cell r="G16">
            <v>0</v>
          </cell>
        </row>
      </sheetData>
      <sheetData sheetId="2315">
        <row r="16">
          <cell r="G16">
            <v>0</v>
          </cell>
        </row>
      </sheetData>
      <sheetData sheetId="2316">
        <row r="16">
          <cell r="G16">
            <v>0</v>
          </cell>
        </row>
      </sheetData>
      <sheetData sheetId="2317">
        <row r="16">
          <cell r="G16">
            <v>0</v>
          </cell>
        </row>
      </sheetData>
      <sheetData sheetId="2318" refreshError="1"/>
      <sheetData sheetId="2319" refreshError="1"/>
      <sheetData sheetId="2320">
        <row r="16">
          <cell r="G16">
            <v>0</v>
          </cell>
        </row>
      </sheetData>
      <sheetData sheetId="2321">
        <row r="16">
          <cell r="G16">
            <v>0</v>
          </cell>
        </row>
      </sheetData>
      <sheetData sheetId="2322">
        <row r="16">
          <cell r="G16">
            <v>0</v>
          </cell>
        </row>
      </sheetData>
      <sheetData sheetId="2323">
        <row r="16">
          <cell r="G16">
            <v>0</v>
          </cell>
        </row>
      </sheetData>
      <sheetData sheetId="2324">
        <row r="16">
          <cell r="G16">
            <v>0</v>
          </cell>
        </row>
      </sheetData>
      <sheetData sheetId="2325">
        <row r="16">
          <cell r="G16">
            <v>0</v>
          </cell>
        </row>
      </sheetData>
      <sheetData sheetId="2326">
        <row r="16">
          <cell r="G16">
            <v>0</v>
          </cell>
        </row>
      </sheetData>
      <sheetData sheetId="2327">
        <row r="16">
          <cell r="G16">
            <v>0</v>
          </cell>
        </row>
      </sheetData>
      <sheetData sheetId="2328">
        <row r="16">
          <cell r="G16">
            <v>132.10688000000002</v>
          </cell>
        </row>
      </sheetData>
      <sheetData sheetId="2329">
        <row r="16">
          <cell r="G16">
            <v>0</v>
          </cell>
        </row>
      </sheetData>
      <sheetData sheetId="2330">
        <row r="16">
          <cell r="G16">
            <v>0</v>
          </cell>
        </row>
      </sheetData>
      <sheetData sheetId="2331">
        <row r="16">
          <cell r="G16">
            <v>0</v>
          </cell>
        </row>
      </sheetData>
      <sheetData sheetId="2332">
        <row r="16">
          <cell r="G16">
            <v>0</v>
          </cell>
        </row>
      </sheetData>
      <sheetData sheetId="2333">
        <row r="16">
          <cell r="G16">
            <v>0</v>
          </cell>
        </row>
      </sheetData>
      <sheetData sheetId="2334">
        <row r="16">
          <cell r="G16">
            <v>0</v>
          </cell>
        </row>
      </sheetData>
      <sheetData sheetId="2335">
        <row r="16">
          <cell r="G16">
            <v>0</v>
          </cell>
        </row>
      </sheetData>
      <sheetData sheetId="2336">
        <row r="16">
          <cell r="G16">
            <v>0</v>
          </cell>
        </row>
      </sheetData>
      <sheetData sheetId="2337">
        <row r="16">
          <cell r="G16">
            <v>0</v>
          </cell>
        </row>
      </sheetData>
      <sheetData sheetId="2338">
        <row r="16">
          <cell r="G16">
            <v>0</v>
          </cell>
        </row>
      </sheetData>
      <sheetData sheetId="2339">
        <row r="16">
          <cell r="G16">
            <v>0</v>
          </cell>
        </row>
      </sheetData>
      <sheetData sheetId="2340">
        <row r="16">
          <cell r="G16">
            <v>0</v>
          </cell>
        </row>
      </sheetData>
      <sheetData sheetId="2341">
        <row r="16">
          <cell r="G16">
            <v>132.10688000000002</v>
          </cell>
        </row>
      </sheetData>
      <sheetData sheetId="2342">
        <row r="16">
          <cell r="G16">
            <v>0</v>
          </cell>
        </row>
      </sheetData>
      <sheetData sheetId="2343">
        <row r="16">
          <cell r="G16">
            <v>0</v>
          </cell>
        </row>
      </sheetData>
      <sheetData sheetId="2344">
        <row r="16">
          <cell r="G16">
            <v>0</v>
          </cell>
        </row>
      </sheetData>
      <sheetData sheetId="2345">
        <row r="16">
          <cell r="G16">
            <v>0</v>
          </cell>
        </row>
      </sheetData>
      <sheetData sheetId="2346">
        <row r="16">
          <cell r="G16">
            <v>0</v>
          </cell>
        </row>
      </sheetData>
      <sheetData sheetId="2347">
        <row r="16">
          <cell r="G16">
            <v>0</v>
          </cell>
        </row>
      </sheetData>
      <sheetData sheetId="2348">
        <row r="16">
          <cell r="G16">
            <v>0</v>
          </cell>
        </row>
      </sheetData>
      <sheetData sheetId="2349">
        <row r="16">
          <cell r="G16">
            <v>0</v>
          </cell>
        </row>
      </sheetData>
      <sheetData sheetId="2350">
        <row r="16">
          <cell r="G16">
            <v>0</v>
          </cell>
        </row>
      </sheetData>
      <sheetData sheetId="2351">
        <row r="16">
          <cell r="G16">
            <v>0</v>
          </cell>
        </row>
      </sheetData>
      <sheetData sheetId="2352">
        <row r="16">
          <cell r="G16">
            <v>0</v>
          </cell>
        </row>
      </sheetData>
      <sheetData sheetId="2353" refreshError="1"/>
      <sheetData sheetId="2354">
        <row r="16">
          <cell r="G16">
            <v>132.10688000000002</v>
          </cell>
        </row>
      </sheetData>
      <sheetData sheetId="2355">
        <row r="16">
          <cell r="G16">
            <v>0</v>
          </cell>
        </row>
      </sheetData>
      <sheetData sheetId="2356">
        <row r="16">
          <cell r="G16">
            <v>0</v>
          </cell>
        </row>
      </sheetData>
      <sheetData sheetId="2357">
        <row r="16">
          <cell r="G16">
            <v>0</v>
          </cell>
        </row>
      </sheetData>
      <sheetData sheetId="2358">
        <row r="16">
          <cell r="G16">
            <v>0</v>
          </cell>
        </row>
      </sheetData>
      <sheetData sheetId="2359">
        <row r="8">
          <cell r="B8">
            <v>43731</v>
          </cell>
        </row>
      </sheetData>
      <sheetData sheetId="2360">
        <row r="16">
          <cell r="G16">
            <v>0</v>
          </cell>
        </row>
      </sheetData>
      <sheetData sheetId="2361">
        <row r="16">
          <cell r="G16">
            <v>0</v>
          </cell>
        </row>
      </sheetData>
      <sheetData sheetId="2362">
        <row r="16">
          <cell r="G16">
            <v>0</v>
          </cell>
        </row>
      </sheetData>
      <sheetData sheetId="2363">
        <row r="16">
          <cell r="G16">
            <v>0</v>
          </cell>
        </row>
      </sheetData>
      <sheetData sheetId="2364">
        <row r="16">
          <cell r="G16">
            <v>0</v>
          </cell>
        </row>
      </sheetData>
      <sheetData sheetId="2365">
        <row r="16">
          <cell r="G16">
            <v>0</v>
          </cell>
        </row>
      </sheetData>
      <sheetData sheetId="2366">
        <row r="16">
          <cell r="G16">
            <v>0</v>
          </cell>
        </row>
      </sheetData>
      <sheetData sheetId="2367"/>
      <sheetData sheetId="2368" refreshError="1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/>
      <sheetData sheetId="2422"/>
      <sheetData sheetId="2423"/>
      <sheetData sheetId="2424"/>
      <sheetData sheetId="2425">
        <row r="16">
          <cell r="G16">
            <v>132.10688000000002</v>
          </cell>
        </row>
      </sheetData>
      <sheetData sheetId="2426"/>
      <sheetData sheetId="2427">
        <row r="16">
          <cell r="G16">
            <v>0</v>
          </cell>
        </row>
      </sheetData>
      <sheetData sheetId="2428">
        <row r="16">
          <cell r="G16">
            <v>0</v>
          </cell>
        </row>
      </sheetData>
      <sheetData sheetId="2429">
        <row r="16">
          <cell r="G16">
            <v>0</v>
          </cell>
        </row>
      </sheetData>
      <sheetData sheetId="2430">
        <row r="16">
          <cell r="G16">
            <v>0</v>
          </cell>
        </row>
      </sheetData>
      <sheetData sheetId="2431">
        <row r="16">
          <cell r="G16">
            <v>132.10688000000002</v>
          </cell>
        </row>
      </sheetData>
      <sheetData sheetId="2432">
        <row r="16">
          <cell r="G16">
            <v>132.10688000000002</v>
          </cell>
        </row>
      </sheetData>
      <sheetData sheetId="2433">
        <row r="16">
          <cell r="G16">
            <v>0</v>
          </cell>
        </row>
      </sheetData>
      <sheetData sheetId="2434">
        <row r="16">
          <cell r="G16">
            <v>0</v>
          </cell>
        </row>
      </sheetData>
      <sheetData sheetId="2435">
        <row r="16">
          <cell r="G16">
            <v>0</v>
          </cell>
        </row>
      </sheetData>
      <sheetData sheetId="2436">
        <row r="16">
          <cell r="G16">
            <v>0</v>
          </cell>
        </row>
      </sheetData>
      <sheetData sheetId="2437">
        <row r="16">
          <cell r="G16">
            <v>132.10688000000002</v>
          </cell>
        </row>
      </sheetData>
      <sheetData sheetId="2438">
        <row r="16">
          <cell r="G16">
            <v>132.10688000000002</v>
          </cell>
        </row>
      </sheetData>
      <sheetData sheetId="2439">
        <row r="16">
          <cell r="G16">
            <v>0</v>
          </cell>
        </row>
      </sheetData>
      <sheetData sheetId="2440">
        <row r="16">
          <cell r="G16">
            <v>0</v>
          </cell>
        </row>
      </sheetData>
      <sheetData sheetId="2441">
        <row r="16">
          <cell r="G16">
            <v>0</v>
          </cell>
        </row>
      </sheetData>
      <sheetData sheetId="2442">
        <row r="16">
          <cell r="G16">
            <v>0</v>
          </cell>
        </row>
      </sheetData>
      <sheetData sheetId="2443">
        <row r="16">
          <cell r="G16">
            <v>0</v>
          </cell>
        </row>
      </sheetData>
      <sheetData sheetId="2444">
        <row r="16">
          <cell r="G16">
            <v>0</v>
          </cell>
        </row>
      </sheetData>
      <sheetData sheetId="2445">
        <row r="16">
          <cell r="G16">
            <v>132.10688000000002</v>
          </cell>
        </row>
      </sheetData>
      <sheetData sheetId="2446">
        <row r="16">
          <cell r="G16">
            <v>132.10688000000002</v>
          </cell>
        </row>
      </sheetData>
      <sheetData sheetId="2447">
        <row r="16">
          <cell r="G16">
            <v>0</v>
          </cell>
        </row>
      </sheetData>
      <sheetData sheetId="2448">
        <row r="16">
          <cell r="G16">
            <v>0</v>
          </cell>
        </row>
      </sheetData>
      <sheetData sheetId="2449">
        <row r="16">
          <cell r="G16">
            <v>0</v>
          </cell>
        </row>
      </sheetData>
      <sheetData sheetId="2450">
        <row r="16">
          <cell r="G16">
            <v>0</v>
          </cell>
        </row>
      </sheetData>
      <sheetData sheetId="2451">
        <row r="16">
          <cell r="G16">
            <v>132.10688000000002</v>
          </cell>
        </row>
      </sheetData>
      <sheetData sheetId="2452">
        <row r="16">
          <cell r="G16">
            <v>132.10688000000002</v>
          </cell>
        </row>
      </sheetData>
      <sheetData sheetId="2453">
        <row r="16">
          <cell r="G16">
            <v>132.10688000000002</v>
          </cell>
        </row>
      </sheetData>
      <sheetData sheetId="2454">
        <row r="16">
          <cell r="G16">
            <v>0</v>
          </cell>
        </row>
      </sheetData>
      <sheetData sheetId="2455">
        <row r="16">
          <cell r="G16">
            <v>132.10688000000002</v>
          </cell>
        </row>
      </sheetData>
      <sheetData sheetId="2456">
        <row r="16">
          <cell r="G16">
            <v>0</v>
          </cell>
        </row>
      </sheetData>
      <sheetData sheetId="2457">
        <row r="16">
          <cell r="G16">
            <v>132.10688000000002</v>
          </cell>
        </row>
      </sheetData>
      <sheetData sheetId="2458">
        <row r="16">
          <cell r="G16">
            <v>132.10688000000002</v>
          </cell>
        </row>
      </sheetData>
      <sheetData sheetId="2459"/>
      <sheetData sheetId="2460"/>
      <sheetData sheetId="2461"/>
      <sheetData sheetId="2462">
        <row r="16">
          <cell r="G16">
            <v>132.10688000000002</v>
          </cell>
        </row>
      </sheetData>
      <sheetData sheetId="2463">
        <row r="16">
          <cell r="G16">
            <v>132.10688000000002</v>
          </cell>
        </row>
      </sheetData>
      <sheetData sheetId="2464">
        <row r="16">
          <cell r="G16">
            <v>132.10688000000002</v>
          </cell>
        </row>
      </sheetData>
      <sheetData sheetId="2465">
        <row r="16">
          <cell r="G16">
            <v>132.10688000000002</v>
          </cell>
        </row>
      </sheetData>
      <sheetData sheetId="2466">
        <row r="16">
          <cell r="G16">
            <v>132.10688000000002</v>
          </cell>
        </row>
      </sheetData>
      <sheetData sheetId="2467">
        <row r="16">
          <cell r="G16">
            <v>132.10688000000002</v>
          </cell>
        </row>
      </sheetData>
      <sheetData sheetId="2468">
        <row r="16">
          <cell r="G16">
            <v>0</v>
          </cell>
        </row>
      </sheetData>
      <sheetData sheetId="2469">
        <row r="16">
          <cell r="G16">
            <v>132.10688000000002</v>
          </cell>
        </row>
      </sheetData>
      <sheetData sheetId="2470">
        <row r="16">
          <cell r="G16">
            <v>132.10688000000002</v>
          </cell>
        </row>
      </sheetData>
      <sheetData sheetId="2471">
        <row r="16">
          <cell r="G16">
            <v>0</v>
          </cell>
        </row>
      </sheetData>
      <sheetData sheetId="2472">
        <row r="16">
          <cell r="G16">
            <v>132.10688000000002</v>
          </cell>
        </row>
      </sheetData>
      <sheetData sheetId="2473">
        <row r="16">
          <cell r="G16">
            <v>0</v>
          </cell>
        </row>
      </sheetData>
      <sheetData sheetId="2474">
        <row r="16">
          <cell r="G16">
            <v>132.10688000000002</v>
          </cell>
        </row>
      </sheetData>
      <sheetData sheetId="2475">
        <row r="16">
          <cell r="G16">
            <v>132.10688000000002</v>
          </cell>
        </row>
      </sheetData>
      <sheetData sheetId="2476">
        <row r="16">
          <cell r="G16">
            <v>132.10688000000002</v>
          </cell>
        </row>
      </sheetData>
      <sheetData sheetId="2477">
        <row r="16">
          <cell r="G16">
            <v>132.10688000000002</v>
          </cell>
        </row>
      </sheetData>
      <sheetData sheetId="2478">
        <row r="16">
          <cell r="G16">
            <v>132.10688000000002</v>
          </cell>
        </row>
      </sheetData>
      <sheetData sheetId="2479">
        <row r="16">
          <cell r="G16">
            <v>0</v>
          </cell>
        </row>
      </sheetData>
      <sheetData sheetId="2480">
        <row r="16">
          <cell r="G16">
            <v>132.10688000000002</v>
          </cell>
        </row>
      </sheetData>
      <sheetData sheetId="2481">
        <row r="16">
          <cell r="G16">
            <v>132.10688000000002</v>
          </cell>
        </row>
      </sheetData>
      <sheetData sheetId="2482">
        <row r="16">
          <cell r="G16">
            <v>132.10688000000002</v>
          </cell>
        </row>
      </sheetData>
      <sheetData sheetId="2483">
        <row r="16">
          <cell r="G16">
            <v>132.10688000000002</v>
          </cell>
        </row>
      </sheetData>
      <sheetData sheetId="2484">
        <row r="16">
          <cell r="G16">
            <v>132.10688000000002</v>
          </cell>
        </row>
      </sheetData>
      <sheetData sheetId="2485">
        <row r="16">
          <cell r="G16">
            <v>0</v>
          </cell>
        </row>
      </sheetData>
      <sheetData sheetId="2486">
        <row r="16">
          <cell r="G16">
            <v>132.10688000000002</v>
          </cell>
        </row>
      </sheetData>
      <sheetData sheetId="2487">
        <row r="16">
          <cell r="G16">
            <v>0</v>
          </cell>
        </row>
      </sheetData>
      <sheetData sheetId="2488">
        <row r="16">
          <cell r="G16">
            <v>132.10688000000002</v>
          </cell>
        </row>
      </sheetData>
      <sheetData sheetId="2489">
        <row r="16">
          <cell r="G16">
            <v>132.10688000000002</v>
          </cell>
        </row>
      </sheetData>
      <sheetData sheetId="2490">
        <row r="16">
          <cell r="G16">
            <v>132.10688000000002</v>
          </cell>
        </row>
      </sheetData>
      <sheetData sheetId="2491">
        <row r="16">
          <cell r="G16">
            <v>132.10688000000002</v>
          </cell>
        </row>
      </sheetData>
      <sheetData sheetId="2492">
        <row r="16">
          <cell r="G16">
            <v>132.10688000000002</v>
          </cell>
        </row>
      </sheetData>
      <sheetData sheetId="2493">
        <row r="16">
          <cell r="G16">
            <v>0</v>
          </cell>
        </row>
      </sheetData>
      <sheetData sheetId="2494">
        <row r="16">
          <cell r="G16">
            <v>0</v>
          </cell>
        </row>
      </sheetData>
      <sheetData sheetId="2495">
        <row r="16">
          <cell r="G16">
            <v>0</v>
          </cell>
        </row>
      </sheetData>
      <sheetData sheetId="2496">
        <row r="16">
          <cell r="G16">
            <v>0</v>
          </cell>
        </row>
      </sheetData>
      <sheetData sheetId="2497">
        <row r="16">
          <cell r="G16">
            <v>0</v>
          </cell>
        </row>
      </sheetData>
      <sheetData sheetId="2498">
        <row r="16">
          <cell r="G16">
            <v>0</v>
          </cell>
        </row>
      </sheetData>
      <sheetData sheetId="2499">
        <row r="16">
          <cell r="G16">
            <v>0</v>
          </cell>
        </row>
      </sheetData>
      <sheetData sheetId="2500">
        <row r="16">
          <cell r="G16">
            <v>0</v>
          </cell>
        </row>
      </sheetData>
      <sheetData sheetId="2501">
        <row r="16">
          <cell r="G16">
            <v>0</v>
          </cell>
        </row>
      </sheetData>
      <sheetData sheetId="2502">
        <row r="16">
          <cell r="G16">
            <v>0</v>
          </cell>
        </row>
      </sheetData>
      <sheetData sheetId="2503">
        <row r="16">
          <cell r="G16">
            <v>132.10688000000002</v>
          </cell>
        </row>
      </sheetData>
      <sheetData sheetId="2504">
        <row r="16">
          <cell r="G16">
            <v>0</v>
          </cell>
        </row>
      </sheetData>
      <sheetData sheetId="2505">
        <row r="16">
          <cell r="G16">
            <v>0</v>
          </cell>
        </row>
      </sheetData>
      <sheetData sheetId="2506">
        <row r="16">
          <cell r="G16">
            <v>0</v>
          </cell>
        </row>
      </sheetData>
      <sheetData sheetId="2507">
        <row r="16">
          <cell r="G16">
            <v>0</v>
          </cell>
        </row>
      </sheetData>
      <sheetData sheetId="2508">
        <row r="16">
          <cell r="G16">
            <v>0</v>
          </cell>
        </row>
      </sheetData>
      <sheetData sheetId="2509">
        <row r="16">
          <cell r="G16">
            <v>0</v>
          </cell>
        </row>
      </sheetData>
      <sheetData sheetId="2510">
        <row r="16">
          <cell r="G16">
            <v>0</v>
          </cell>
        </row>
      </sheetData>
      <sheetData sheetId="2511">
        <row r="16">
          <cell r="G16">
            <v>132.10688000000002</v>
          </cell>
        </row>
      </sheetData>
      <sheetData sheetId="2512">
        <row r="16">
          <cell r="G16">
            <v>132.10688000000002</v>
          </cell>
        </row>
      </sheetData>
      <sheetData sheetId="2513">
        <row r="16">
          <cell r="G16">
            <v>0</v>
          </cell>
        </row>
      </sheetData>
      <sheetData sheetId="2514">
        <row r="16">
          <cell r="G16">
            <v>0</v>
          </cell>
        </row>
      </sheetData>
      <sheetData sheetId="2515">
        <row r="16">
          <cell r="G16">
            <v>0</v>
          </cell>
        </row>
      </sheetData>
      <sheetData sheetId="2516">
        <row r="16">
          <cell r="G16">
            <v>0</v>
          </cell>
        </row>
      </sheetData>
      <sheetData sheetId="2517">
        <row r="16">
          <cell r="G16">
            <v>0</v>
          </cell>
        </row>
      </sheetData>
      <sheetData sheetId="2518">
        <row r="16">
          <cell r="G16">
            <v>0</v>
          </cell>
        </row>
      </sheetData>
      <sheetData sheetId="2519">
        <row r="16">
          <cell r="G16">
            <v>0</v>
          </cell>
        </row>
      </sheetData>
      <sheetData sheetId="2520">
        <row r="16">
          <cell r="G16">
            <v>0</v>
          </cell>
        </row>
      </sheetData>
      <sheetData sheetId="2521">
        <row r="16">
          <cell r="G16">
            <v>0</v>
          </cell>
        </row>
      </sheetData>
      <sheetData sheetId="2522">
        <row r="16">
          <cell r="G16">
            <v>0</v>
          </cell>
        </row>
      </sheetData>
      <sheetData sheetId="2523">
        <row r="16">
          <cell r="G16">
            <v>0</v>
          </cell>
        </row>
      </sheetData>
      <sheetData sheetId="2524">
        <row r="16">
          <cell r="G16">
            <v>132.10688000000002</v>
          </cell>
        </row>
      </sheetData>
      <sheetData sheetId="2525">
        <row r="16">
          <cell r="G16">
            <v>0</v>
          </cell>
        </row>
      </sheetData>
      <sheetData sheetId="2526">
        <row r="16">
          <cell r="G16">
            <v>0</v>
          </cell>
        </row>
      </sheetData>
      <sheetData sheetId="2527">
        <row r="16">
          <cell r="G16">
            <v>0</v>
          </cell>
        </row>
      </sheetData>
      <sheetData sheetId="2528">
        <row r="16">
          <cell r="G16">
            <v>0</v>
          </cell>
        </row>
      </sheetData>
      <sheetData sheetId="2529">
        <row r="16">
          <cell r="G16">
            <v>0</v>
          </cell>
        </row>
      </sheetData>
      <sheetData sheetId="2530">
        <row r="16">
          <cell r="G16">
            <v>132.10688000000002</v>
          </cell>
        </row>
      </sheetData>
      <sheetData sheetId="2531">
        <row r="16">
          <cell r="G16">
            <v>0</v>
          </cell>
        </row>
      </sheetData>
      <sheetData sheetId="2532">
        <row r="16">
          <cell r="G16">
            <v>0</v>
          </cell>
        </row>
      </sheetData>
      <sheetData sheetId="2533">
        <row r="16">
          <cell r="G16">
            <v>0</v>
          </cell>
        </row>
      </sheetData>
      <sheetData sheetId="2534">
        <row r="16">
          <cell r="G16">
            <v>0</v>
          </cell>
        </row>
      </sheetData>
      <sheetData sheetId="2535">
        <row r="16">
          <cell r="G16">
            <v>0</v>
          </cell>
        </row>
      </sheetData>
      <sheetData sheetId="2536">
        <row r="16">
          <cell r="G16">
            <v>0</v>
          </cell>
        </row>
      </sheetData>
      <sheetData sheetId="2537">
        <row r="16">
          <cell r="G16">
            <v>0</v>
          </cell>
        </row>
      </sheetData>
      <sheetData sheetId="2538">
        <row r="16">
          <cell r="G16">
            <v>0</v>
          </cell>
        </row>
      </sheetData>
      <sheetData sheetId="2539">
        <row r="16">
          <cell r="G16">
            <v>0</v>
          </cell>
        </row>
      </sheetData>
      <sheetData sheetId="2540">
        <row r="16">
          <cell r="G16">
            <v>0</v>
          </cell>
        </row>
      </sheetData>
      <sheetData sheetId="2541">
        <row r="16">
          <cell r="G16">
            <v>132.10688000000002</v>
          </cell>
        </row>
      </sheetData>
      <sheetData sheetId="2542">
        <row r="16">
          <cell r="G16">
            <v>0</v>
          </cell>
        </row>
      </sheetData>
      <sheetData sheetId="2543">
        <row r="16">
          <cell r="G16">
            <v>0</v>
          </cell>
        </row>
      </sheetData>
      <sheetData sheetId="2544">
        <row r="16">
          <cell r="G16">
            <v>0</v>
          </cell>
        </row>
      </sheetData>
      <sheetData sheetId="2545">
        <row r="16">
          <cell r="G16">
            <v>0</v>
          </cell>
        </row>
      </sheetData>
      <sheetData sheetId="2546">
        <row r="16">
          <cell r="G16">
            <v>0</v>
          </cell>
        </row>
      </sheetData>
      <sheetData sheetId="2547">
        <row r="16">
          <cell r="G16">
            <v>0</v>
          </cell>
        </row>
      </sheetData>
      <sheetData sheetId="2548">
        <row r="16">
          <cell r="G16">
            <v>0</v>
          </cell>
        </row>
      </sheetData>
      <sheetData sheetId="2549">
        <row r="16">
          <cell r="G16">
            <v>0</v>
          </cell>
        </row>
      </sheetData>
      <sheetData sheetId="2550">
        <row r="16">
          <cell r="G16">
            <v>0</v>
          </cell>
        </row>
      </sheetData>
      <sheetData sheetId="2551">
        <row r="16">
          <cell r="G16">
            <v>0</v>
          </cell>
        </row>
      </sheetData>
      <sheetData sheetId="2552">
        <row r="16">
          <cell r="G16">
            <v>0</v>
          </cell>
        </row>
      </sheetData>
      <sheetData sheetId="2553">
        <row r="16">
          <cell r="G16">
            <v>0</v>
          </cell>
        </row>
      </sheetData>
      <sheetData sheetId="2554">
        <row r="16">
          <cell r="G16">
            <v>0</v>
          </cell>
        </row>
      </sheetData>
      <sheetData sheetId="2555">
        <row r="16">
          <cell r="G16">
            <v>132.10688000000002</v>
          </cell>
        </row>
      </sheetData>
      <sheetData sheetId="2556">
        <row r="16">
          <cell r="G16">
            <v>0</v>
          </cell>
        </row>
      </sheetData>
      <sheetData sheetId="2557">
        <row r="16">
          <cell r="G16">
            <v>0</v>
          </cell>
        </row>
      </sheetData>
      <sheetData sheetId="2558">
        <row r="16">
          <cell r="G16">
            <v>0</v>
          </cell>
        </row>
      </sheetData>
      <sheetData sheetId="2559">
        <row r="16">
          <cell r="G16">
            <v>0</v>
          </cell>
        </row>
      </sheetData>
      <sheetData sheetId="2560">
        <row r="16">
          <cell r="G16">
            <v>0</v>
          </cell>
        </row>
      </sheetData>
      <sheetData sheetId="2561">
        <row r="16">
          <cell r="G16">
            <v>132.10688000000002</v>
          </cell>
        </row>
      </sheetData>
      <sheetData sheetId="2562">
        <row r="16">
          <cell r="G16">
            <v>0</v>
          </cell>
        </row>
      </sheetData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>
        <row r="16">
          <cell r="G16">
            <v>132.10688000000002</v>
          </cell>
        </row>
      </sheetData>
      <sheetData sheetId="2571">
        <row r="16">
          <cell r="G16">
            <v>132.10688000000002</v>
          </cell>
        </row>
      </sheetData>
      <sheetData sheetId="2572">
        <row r="16">
          <cell r="G16">
            <v>132.10688000000002</v>
          </cell>
        </row>
      </sheetData>
      <sheetData sheetId="2573">
        <row r="16">
          <cell r="G16">
            <v>132.10688000000002</v>
          </cell>
        </row>
      </sheetData>
      <sheetData sheetId="2574">
        <row r="16">
          <cell r="G16">
            <v>132.10688000000002</v>
          </cell>
        </row>
      </sheetData>
      <sheetData sheetId="2575">
        <row r="16">
          <cell r="G16">
            <v>132.10688000000002</v>
          </cell>
        </row>
      </sheetData>
      <sheetData sheetId="2576">
        <row r="16">
          <cell r="G16">
            <v>132.10688000000002</v>
          </cell>
        </row>
      </sheetData>
      <sheetData sheetId="2577">
        <row r="16">
          <cell r="G16">
            <v>132.10688000000002</v>
          </cell>
        </row>
      </sheetData>
      <sheetData sheetId="2578">
        <row r="16">
          <cell r="G16">
            <v>0</v>
          </cell>
        </row>
      </sheetData>
      <sheetData sheetId="2579">
        <row r="16">
          <cell r="G16">
            <v>0</v>
          </cell>
        </row>
      </sheetData>
      <sheetData sheetId="2580">
        <row r="16">
          <cell r="G16">
            <v>132.10688000000002</v>
          </cell>
        </row>
      </sheetData>
      <sheetData sheetId="2581">
        <row r="16">
          <cell r="G16">
            <v>132.10688000000002</v>
          </cell>
        </row>
      </sheetData>
      <sheetData sheetId="2582">
        <row r="16">
          <cell r="G16">
            <v>0</v>
          </cell>
        </row>
      </sheetData>
      <sheetData sheetId="2583">
        <row r="16">
          <cell r="G16">
            <v>132.10688000000002</v>
          </cell>
        </row>
      </sheetData>
      <sheetData sheetId="2584">
        <row r="16">
          <cell r="G16">
            <v>132.10688000000002</v>
          </cell>
        </row>
      </sheetData>
      <sheetData sheetId="2585">
        <row r="16">
          <cell r="G16">
            <v>0</v>
          </cell>
        </row>
      </sheetData>
      <sheetData sheetId="2586">
        <row r="16">
          <cell r="G16">
            <v>0</v>
          </cell>
        </row>
      </sheetData>
      <sheetData sheetId="2587">
        <row r="16">
          <cell r="G16">
            <v>0</v>
          </cell>
        </row>
      </sheetData>
      <sheetData sheetId="2588">
        <row r="16">
          <cell r="G16">
            <v>132.10688000000002</v>
          </cell>
        </row>
      </sheetData>
      <sheetData sheetId="2589">
        <row r="16">
          <cell r="G16">
            <v>0</v>
          </cell>
        </row>
      </sheetData>
      <sheetData sheetId="2590">
        <row r="16">
          <cell r="G16">
            <v>0</v>
          </cell>
        </row>
      </sheetData>
      <sheetData sheetId="2591">
        <row r="16">
          <cell r="G16">
            <v>132.10688000000002</v>
          </cell>
        </row>
      </sheetData>
      <sheetData sheetId="2592">
        <row r="16">
          <cell r="G16">
            <v>132.10688000000002</v>
          </cell>
        </row>
      </sheetData>
      <sheetData sheetId="2593">
        <row r="16">
          <cell r="G16">
            <v>0</v>
          </cell>
        </row>
      </sheetData>
      <sheetData sheetId="2594">
        <row r="16">
          <cell r="G16">
            <v>0</v>
          </cell>
        </row>
      </sheetData>
      <sheetData sheetId="2595">
        <row r="16">
          <cell r="G16">
            <v>0</v>
          </cell>
        </row>
      </sheetData>
      <sheetData sheetId="2596">
        <row r="16">
          <cell r="G16">
            <v>0</v>
          </cell>
        </row>
      </sheetData>
      <sheetData sheetId="2597">
        <row r="16">
          <cell r="G16">
            <v>132.10688000000002</v>
          </cell>
        </row>
      </sheetData>
      <sheetData sheetId="2598">
        <row r="16">
          <cell r="G16">
            <v>132.10688000000002</v>
          </cell>
        </row>
      </sheetData>
      <sheetData sheetId="2599"/>
      <sheetData sheetId="2600"/>
      <sheetData sheetId="2601"/>
      <sheetData sheetId="2602">
        <row r="16">
          <cell r="G16">
            <v>0</v>
          </cell>
        </row>
      </sheetData>
      <sheetData sheetId="2603"/>
      <sheetData sheetId="2604">
        <row r="16">
          <cell r="G16">
            <v>0</v>
          </cell>
        </row>
      </sheetData>
      <sheetData sheetId="2605">
        <row r="16">
          <cell r="G16">
            <v>0</v>
          </cell>
        </row>
      </sheetData>
      <sheetData sheetId="2606">
        <row r="16">
          <cell r="G16">
            <v>132.10688000000002</v>
          </cell>
        </row>
      </sheetData>
      <sheetData sheetId="2607">
        <row r="16">
          <cell r="G16">
            <v>0</v>
          </cell>
        </row>
      </sheetData>
      <sheetData sheetId="2608"/>
      <sheetData sheetId="2609">
        <row r="16">
          <cell r="G16">
            <v>132.10688000000002</v>
          </cell>
        </row>
      </sheetData>
      <sheetData sheetId="2610">
        <row r="16">
          <cell r="G16">
            <v>132.10688000000002</v>
          </cell>
        </row>
      </sheetData>
      <sheetData sheetId="2611">
        <row r="16">
          <cell r="G16">
            <v>132.10688000000002</v>
          </cell>
        </row>
      </sheetData>
      <sheetData sheetId="2612">
        <row r="16">
          <cell r="G16">
            <v>132.10688000000002</v>
          </cell>
        </row>
      </sheetData>
      <sheetData sheetId="2613">
        <row r="16">
          <cell r="G16">
            <v>0</v>
          </cell>
        </row>
      </sheetData>
      <sheetData sheetId="2614">
        <row r="16">
          <cell r="G16">
            <v>132.10688000000002</v>
          </cell>
        </row>
      </sheetData>
      <sheetData sheetId="2615">
        <row r="16">
          <cell r="G16">
            <v>0</v>
          </cell>
        </row>
      </sheetData>
      <sheetData sheetId="2616">
        <row r="16">
          <cell r="G16">
            <v>0</v>
          </cell>
        </row>
      </sheetData>
      <sheetData sheetId="2617">
        <row r="16">
          <cell r="G16">
            <v>0</v>
          </cell>
        </row>
      </sheetData>
      <sheetData sheetId="2618">
        <row r="16">
          <cell r="G16">
            <v>0</v>
          </cell>
        </row>
      </sheetData>
      <sheetData sheetId="2619">
        <row r="16">
          <cell r="G16">
            <v>0</v>
          </cell>
        </row>
      </sheetData>
      <sheetData sheetId="2620">
        <row r="16">
          <cell r="G16">
            <v>0</v>
          </cell>
        </row>
      </sheetData>
      <sheetData sheetId="2621">
        <row r="16">
          <cell r="G16">
            <v>0</v>
          </cell>
        </row>
      </sheetData>
      <sheetData sheetId="2622">
        <row r="16">
          <cell r="G16">
            <v>0</v>
          </cell>
        </row>
      </sheetData>
      <sheetData sheetId="2623">
        <row r="16">
          <cell r="G16">
            <v>0</v>
          </cell>
        </row>
      </sheetData>
      <sheetData sheetId="2624">
        <row r="16">
          <cell r="G16">
            <v>0</v>
          </cell>
        </row>
      </sheetData>
      <sheetData sheetId="2625">
        <row r="16">
          <cell r="G16">
            <v>132.10688000000002</v>
          </cell>
        </row>
      </sheetData>
      <sheetData sheetId="2626">
        <row r="16">
          <cell r="G16">
            <v>0</v>
          </cell>
        </row>
      </sheetData>
      <sheetData sheetId="2627">
        <row r="16">
          <cell r="G16">
            <v>0</v>
          </cell>
        </row>
      </sheetData>
      <sheetData sheetId="2628">
        <row r="16">
          <cell r="G16">
            <v>132.10688000000002</v>
          </cell>
        </row>
      </sheetData>
      <sheetData sheetId="2629">
        <row r="16">
          <cell r="G16">
            <v>132.10688000000002</v>
          </cell>
        </row>
      </sheetData>
      <sheetData sheetId="2630">
        <row r="16">
          <cell r="G16">
            <v>132.10688000000002</v>
          </cell>
        </row>
      </sheetData>
      <sheetData sheetId="2631">
        <row r="16">
          <cell r="G16">
            <v>0</v>
          </cell>
        </row>
      </sheetData>
      <sheetData sheetId="2632">
        <row r="16">
          <cell r="G16">
            <v>0</v>
          </cell>
        </row>
      </sheetData>
      <sheetData sheetId="2633">
        <row r="16">
          <cell r="G16">
            <v>0</v>
          </cell>
        </row>
      </sheetData>
      <sheetData sheetId="2634">
        <row r="16">
          <cell r="G16">
            <v>0</v>
          </cell>
        </row>
      </sheetData>
      <sheetData sheetId="2635">
        <row r="16">
          <cell r="G16">
            <v>132.10688000000002</v>
          </cell>
        </row>
      </sheetData>
      <sheetData sheetId="2636">
        <row r="16">
          <cell r="G16">
            <v>0</v>
          </cell>
        </row>
      </sheetData>
      <sheetData sheetId="2637">
        <row r="16">
          <cell r="G16">
            <v>0</v>
          </cell>
        </row>
      </sheetData>
      <sheetData sheetId="2638">
        <row r="16">
          <cell r="G16">
            <v>0</v>
          </cell>
        </row>
      </sheetData>
      <sheetData sheetId="2639">
        <row r="16">
          <cell r="G16">
            <v>132.10688000000002</v>
          </cell>
        </row>
      </sheetData>
      <sheetData sheetId="2640">
        <row r="16">
          <cell r="G16">
            <v>0</v>
          </cell>
        </row>
      </sheetData>
      <sheetData sheetId="2641">
        <row r="16">
          <cell r="G16">
            <v>0</v>
          </cell>
        </row>
      </sheetData>
      <sheetData sheetId="2642">
        <row r="16">
          <cell r="G16">
            <v>0</v>
          </cell>
        </row>
      </sheetData>
      <sheetData sheetId="2643">
        <row r="16">
          <cell r="G16">
            <v>0</v>
          </cell>
        </row>
      </sheetData>
      <sheetData sheetId="2644">
        <row r="16">
          <cell r="G16">
            <v>0</v>
          </cell>
        </row>
      </sheetData>
      <sheetData sheetId="2645">
        <row r="16">
          <cell r="G16">
            <v>0</v>
          </cell>
        </row>
      </sheetData>
      <sheetData sheetId="2646">
        <row r="16">
          <cell r="G16">
            <v>132.10688000000002</v>
          </cell>
        </row>
      </sheetData>
      <sheetData sheetId="2647">
        <row r="16">
          <cell r="G16">
            <v>132.10688000000002</v>
          </cell>
        </row>
      </sheetData>
      <sheetData sheetId="2648">
        <row r="16">
          <cell r="G16">
            <v>132.10688000000002</v>
          </cell>
        </row>
      </sheetData>
      <sheetData sheetId="2649">
        <row r="16">
          <cell r="G16">
            <v>132.10688000000002</v>
          </cell>
        </row>
      </sheetData>
      <sheetData sheetId="2650">
        <row r="16">
          <cell r="G16">
            <v>0</v>
          </cell>
        </row>
      </sheetData>
      <sheetData sheetId="2651">
        <row r="16">
          <cell r="G16">
            <v>0</v>
          </cell>
        </row>
      </sheetData>
      <sheetData sheetId="2652">
        <row r="16">
          <cell r="G16">
            <v>132.10688000000002</v>
          </cell>
        </row>
      </sheetData>
      <sheetData sheetId="2653">
        <row r="16">
          <cell r="G16">
            <v>0</v>
          </cell>
        </row>
      </sheetData>
      <sheetData sheetId="2654">
        <row r="16">
          <cell r="G16">
            <v>0</v>
          </cell>
        </row>
      </sheetData>
      <sheetData sheetId="2655">
        <row r="16">
          <cell r="G16">
            <v>0</v>
          </cell>
        </row>
      </sheetData>
      <sheetData sheetId="2656">
        <row r="16">
          <cell r="G16">
            <v>132.10688000000002</v>
          </cell>
        </row>
      </sheetData>
      <sheetData sheetId="2657">
        <row r="16">
          <cell r="G16">
            <v>0</v>
          </cell>
        </row>
      </sheetData>
      <sheetData sheetId="2658">
        <row r="16">
          <cell r="G16">
            <v>0</v>
          </cell>
        </row>
      </sheetData>
      <sheetData sheetId="2659">
        <row r="16">
          <cell r="G16">
            <v>132.10688000000002</v>
          </cell>
        </row>
      </sheetData>
      <sheetData sheetId="2660">
        <row r="16">
          <cell r="G16">
            <v>132.10688000000002</v>
          </cell>
        </row>
      </sheetData>
      <sheetData sheetId="2661">
        <row r="16">
          <cell r="G16">
            <v>0</v>
          </cell>
        </row>
      </sheetData>
      <sheetData sheetId="2662">
        <row r="16">
          <cell r="G16">
            <v>0</v>
          </cell>
        </row>
      </sheetData>
      <sheetData sheetId="2663">
        <row r="16">
          <cell r="G16">
            <v>132.10688000000002</v>
          </cell>
        </row>
      </sheetData>
      <sheetData sheetId="2664">
        <row r="16">
          <cell r="G16">
            <v>132.10688000000002</v>
          </cell>
        </row>
      </sheetData>
      <sheetData sheetId="2665">
        <row r="16">
          <cell r="G16">
            <v>0</v>
          </cell>
        </row>
      </sheetData>
      <sheetData sheetId="2666">
        <row r="16">
          <cell r="G16">
            <v>0</v>
          </cell>
        </row>
      </sheetData>
      <sheetData sheetId="2667">
        <row r="16">
          <cell r="G16">
            <v>0</v>
          </cell>
        </row>
      </sheetData>
      <sheetData sheetId="2668">
        <row r="16">
          <cell r="G16">
            <v>0</v>
          </cell>
        </row>
      </sheetData>
      <sheetData sheetId="2669">
        <row r="16">
          <cell r="G16">
            <v>132.10688000000002</v>
          </cell>
        </row>
      </sheetData>
      <sheetData sheetId="2670">
        <row r="16">
          <cell r="G16">
            <v>0</v>
          </cell>
        </row>
      </sheetData>
      <sheetData sheetId="2671">
        <row r="16">
          <cell r="G16">
            <v>0</v>
          </cell>
        </row>
      </sheetData>
      <sheetData sheetId="2672">
        <row r="16">
          <cell r="G16">
            <v>0</v>
          </cell>
        </row>
      </sheetData>
      <sheetData sheetId="2673">
        <row r="16">
          <cell r="G16">
            <v>0</v>
          </cell>
        </row>
      </sheetData>
      <sheetData sheetId="2674">
        <row r="16">
          <cell r="G16">
            <v>0</v>
          </cell>
        </row>
      </sheetData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>
        <row r="16">
          <cell r="G1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>
        <row r="16">
          <cell r="G16">
            <v>0</v>
          </cell>
        </row>
      </sheetData>
      <sheetData sheetId="2747" refreshError="1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>
        <row r="16">
          <cell r="G16">
            <v>0</v>
          </cell>
        </row>
      </sheetData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>
        <row r="16">
          <cell r="G16">
            <v>0</v>
          </cell>
        </row>
      </sheetData>
      <sheetData sheetId="2819">
        <row r="16">
          <cell r="G16">
            <v>0</v>
          </cell>
        </row>
      </sheetData>
      <sheetData sheetId="2820">
        <row r="16">
          <cell r="G16">
            <v>0</v>
          </cell>
        </row>
      </sheetData>
      <sheetData sheetId="2821">
        <row r="16">
          <cell r="G16">
            <v>0</v>
          </cell>
        </row>
      </sheetData>
      <sheetData sheetId="2822">
        <row r="16">
          <cell r="G16">
            <v>0</v>
          </cell>
        </row>
      </sheetData>
      <sheetData sheetId="2823">
        <row r="16">
          <cell r="G16">
            <v>0</v>
          </cell>
        </row>
      </sheetData>
      <sheetData sheetId="2824">
        <row r="16">
          <cell r="G16">
            <v>132.10688000000002</v>
          </cell>
        </row>
      </sheetData>
      <sheetData sheetId="2825">
        <row r="16">
          <cell r="G16">
            <v>132.10688000000002</v>
          </cell>
        </row>
      </sheetData>
      <sheetData sheetId="2826">
        <row r="16">
          <cell r="G16">
            <v>132.10688000000002</v>
          </cell>
        </row>
      </sheetData>
      <sheetData sheetId="2827">
        <row r="16">
          <cell r="G16">
            <v>0</v>
          </cell>
        </row>
      </sheetData>
      <sheetData sheetId="2828">
        <row r="16">
          <cell r="G16">
            <v>132.10688000000002</v>
          </cell>
        </row>
      </sheetData>
      <sheetData sheetId="2829">
        <row r="16">
          <cell r="G16">
            <v>132.10688000000002</v>
          </cell>
        </row>
      </sheetData>
      <sheetData sheetId="2830">
        <row r="16">
          <cell r="G16">
            <v>132.10688000000002</v>
          </cell>
        </row>
      </sheetData>
      <sheetData sheetId="2831">
        <row r="16">
          <cell r="G16">
            <v>0</v>
          </cell>
        </row>
      </sheetData>
      <sheetData sheetId="2832">
        <row r="16">
          <cell r="G16">
            <v>132.10688000000002</v>
          </cell>
        </row>
      </sheetData>
      <sheetData sheetId="2833">
        <row r="16">
          <cell r="G16">
            <v>132.10688000000002</v>
          </cell>
        </row>
      </sheetData>
      <sheetData sheetId="2834">
        <row r="16">
          <cell r="G16">
            <v>132.10688000000002</v>
          </cell>
        </row>
      </sheetData>
      <sheetData sheetId="2835">
        <row r="16">
          <cell r="G16">
            <v>132.10688000000002</v>
          </cell>
        </row>
      </sheetData>
      <sheetData sheetId="2836">
        <row r="16">
          <cell r="G16">
            <v>0</v>
          </cell>
        </row>
      </sheetData>
      <sheetData sheetId="2837">
        <row r="16">
          <cell r="G16">
            <v>0</v>
          </cell>
        </row>
      </sheetData>
      <sheetData sheetId="2838">
        <row r="16">
          <cell r="G16">
            <v>0</v>
          </cell>
        </row>
      </sheetData>
      <sheetData sheetId="2839">
        <row r="16">
          <cell r="G16">
            <v>132.10688000000002</v>
          </cell>
        </row>
      </sheetData>
      <sheetData sheetId="2840">
        <row r="16">
          <cell r="G16">
            <v>132.10688000000002</v>
          </cell>
        </row>
      </sheetData>
      <sheetData sheetId="2841"/>
      <sheetData sheetId="2842"/>
      <sheetData sheetId="2843"/>
      <sheetData sheetId="2844"/>
      <sheetData sheetId="2845"/>
      <sheetData sheetId="2846"/>
      <sheetData sheetId="2847">
        <row r="16">
          <cell r="G16">
            <v>132.10688000000002</v>
          </cell>
        </row>
      </sheetData>
      <sheetData sheetId="2848">
        <row r="16">
          <cell r="G16">
            <v>132.10688000000002</v>
          </cell>
        </row>
      </sheetData>
      <sheetData sheetId="2849">
        <row r="16">
          <cell r="G16">
            <v>132.10688000000002</v>
          </cell>
        </row>
      </sheetData>
      <sheetData sheetId="2850">
        <row r="16">
          <cell r="G16">
            <v>0</v>
          </cell>
        </row>
      </sheetData>
      <sheetData sheetId="2851">
        <row r="16">
          <cell r="G16">
            <v>132.10688000000002</v>
          </cell>
        </row>
      </sheetData>
      <sheetData sheetId="2852">
        <row r="16">
          <cell r="G16">
            <v>0</v>
          </cell>
        </row>
      </sheetData>
      <sheetData sheetId="2853">
        <row r="16">
          <cell r="G16">
            <v>132.10688000000002</v>
          </cell>
        </row>
      </sheetData>
      <sheetData sheetId="2854">
        <row r="16">
          <cell r="G16">
            <v>132.10688000000002</v>
          </cell>
        </row>
      </sheetData>
      <sheetData sheetId="2855">
        <row r="16">
          <cell r="G16">
            <v>0</v>
          </cell>
        </row>
      </sheetData>
      <sheetData sheetId="2856">
        <row r="16">
          <cell r="G16">
            <v>132.10688000000002</v>
          </cell>
        </row>
      </sheetData>
      <sheetData sheetId="2857">
        <row r="16">
          <cell r="G16">
            <v>132.10688000000002</v>
          </cell>
        </row>
      </sheetData>
      <sheetData sheetId="2858">
        <row r="16">
          <cell r="G16">
            <v>132.10688000000002</v>
          </cell>
        </row>
      </sheetData>
      <sheetData sheetId="2859">
        <row r="16">
          <cell r="G16">
            <v>0</v>
          </cell>
        </row>
      </sheetData>
      <sheetData sheetId="2860">
        <row r="16">
          <cell r="G16">
            <v>132.10688000000002</v>
          </cell>
        </row>
      </sheetData>
      <sheetData sheetId="2861">
        <row r="16">
          <cell r="G16">
            <v>132.10688000000002</v>
          </cell>
        </row>
      </sheetData>
      <sheetData sheetId="2862">
        <row r="16">
          <cell r="G16">
            <v>132.10688000000002</v>
          </cell>
        </row>
      </sheetData>
      <sheetData sheetId="2863">
        <row r="16">
          <cell r="G16">
            <v>0</v>
          </cell>
        </row>
      </sheetData>
      <sheetData sheetId="2864">
        <row r="16">
          <cell r="G16">
            <v>0</v>
          </cell>
        </row>
      </sheetData>
      <sheetData sheetId="2865">
        <row r="16">
          <cell r="G16">
            <v>0</v>
          </cell>
        </row>
      </sheetData>
      <sheetData sheetId="2866">
        <row r="16">
          <cell r="G16">
            <v>0</v>
          </cell>
        </row>
      </sheetData>
      <sheetData sheetId="2867">
        <row r="16">
          <cell r="G16">
            <v>132.10688000000002</v>
          </cell>
        </row>
      </sheetData>
      <sheetData sheetId="2868">
        <row r="16">
          <cell r="G16">
            <v>132.10688000000002</v>
          </cell>
        </row>
      </sheetData>
      <sheetData sheetId="2869"/>
      <sheetData sheetId="2870"/>
      <sheetData sheetId="2871"/>
      <sheetData sheetId="2872"/>
      <sheetData sheetId="2873"/>
      <sheetData sheetId="2874"/>
      <sheetData sheetId="2875">
        <row r="16">
          <cell r="G16">
            <v>0</v>
          </cell>
        </row>
      </sheetData>
      <sheetData sheetId="2876">
        <row r="16">
          <cell r="G16">
            <v>0</v>
          </cell>
        </row>
      </sheetData>
      <sheetData sheetId="2877">
        <row r="16">
          <cell r="G16">
            <v>0</v>
          </cell>
        </row>
      </sheetData>
      <sheetData sheetId="2878">
        <row r="16">
          <cell r="G16">
            <v>0</v>
          </cell>
        </row>
      </sheetData>
      <sheetData sheetId="2879">
        <row r="16">
          <cell r="G16">
            <v>132.10688000000002</v>
          </cell>
        </row>
      </sheetData>
      <sheetData sheetId="2880">
        <row r="16">
          <cell r="G16">
            <v>0</v>
          </cell>
        </row>
      </sheetData>
      <sheetData sheetId="2881">
        <row r="16">
          <cell r="G16">
            <v>0</v>
          </cell>
        </row>
      </sheetData>
      <sheetData sheetId="2882">
        <row r="16">
          <cell r="G16">
            <v>0</v>
          </cell>
        </row>
      </sheetData>
      <sheetData sheetId="2883">
        <row r="16">
          <cell r="G16">
            <v>0</v>
          </cell>
        </row>
      </sheetData>
      <sheetData sheetId="2884">
        <row r="16">
          <cell r="G16">
            <v>0</v>
          </cell>
        </row>
      </sheetData>
      <sheetData sheetId="2885">
        <row r="16">
          <cell r="G16">
            <v>132.10688000000002</v>
          </cell>
        </row>
      </sheetData>
      <sheetData sheetId="2886">
        <row r="16">
          <cell r="G16">
            <v>0</v>
          </cell>
        </row>
      </sheetData>
      <sheetData sheetId="2887">
        <row r="16">
          <cell r="G16">
            <v>0</v>
          </cell>
        </row>
      </sheetData>
      <sheetData sheetId="2888">
        <row r="16">
          <cell r="G16">
            <v>0</v>
          </cell>
        </row>
      </sheetData>
      <sheetData sheetId="2889">
        <row r="16">
          <cell r="G16">
            <v>0</v>
          </cell>
        </row>
      </sheetData>
      <sheetData sheetId="2890">
        <row r="16">
          <cell r="G16">
            <v>0</v>
          </cell>
        </row>
      </sheetData>
      <sheetData sheetId="2891">
        <row r="16">
          <cell r="G16">
            <v>0</v>
          </cell>
        </row>
      </sheetData>
      <sheetData sheetId="2892">
        <row r="16">
          <cell r="G16">
            <v>0</v>
          </cell>
        </row>
      </sheetData>
      <sheetData sheetId="2893">
        <row r="16">
          <cell r="G16">
            <v>0</v>
          </cell>
        </row>
      </sheetData>
      <sheetData sheetId="2894">
        <row r="16">
          <cell r="G16">
            <v>132.10688000000002</v>
          </cell>
        </row>
      </sheetData>
      <sheetData sheetId="2895">
        <row r="16">
          <cell r="G16">
            <v>0</v>
          </cell>
        </row>
      </sheetData>
      <sheetData sheetId="2896">
        <row r="16">
          <cell r="G16">
            <v>0</v>
          </cell>
        </row>
      </sheetData>
      <sheetData sheetId="2897">
        <row r="16">
          <cell r="G16">
            <v>0</v>
          </cell>
        </row>
      </sheetData>
      <sheetData sheetId="2898">
        <row r="16">
          <cell r="G16">
            <v>132.10688000000002</v>
          </cell>
        </row>
      </sheetData>
      <sheetData sheetId="2899">
        <row r="16">
          <cell r="G16">
            <v>0</v>
          </cell>
        </row>
      </sheetData>
      <sheetData sheetId="2900">
        <row r="16">
          <cell r="G16">
            <v>0</v>
          </cell>
        </row>
      </sheetData>
      <sheetData sheetId="2901">
        <row r="16">
          <cell r="G16">
            <v>132.10688000000002</v>
          </cell>
        </row>
      </sheetData>
      <sheetData sheetId="2902">
        <row r="16">
          <cell r="G16">
            <v>132.10688000000002</v>
          </cell>
        </row>
      </sheetData>
      <sheetData sheetId="2903">
        <row r="16">
          <cell r="G16">
            <v>0</v>
          </cell>
        </row>
      </sheetData>
      <sheetData sheetId="2904">
        <row r="16">
          <cell r="G16">
            <v>0</v>
          </cell>
        </row>
      </sheetData>
      <sheetData sheetId="2905">
        <row r="16">
          <cell r="G16">
            <v>132.10688000000002</v>
          </cell>
        </row>
      </sheetData>
      <sheetData sheetId="2906">
        <row r="16">
          <cell r="G16">
            <v>0</v>
          </cell>
        </row>
      </sheetData>
      <sheetData sheetId="2907">
        <row r="16">
          <cell r="G16">
            <v>0</v>
          </cell>
        </row>
      </sheetData>
      <sheetData sheetId="2908">
        <row r="16">
          <cell r="G16">
            <v>132.10688000000002</v>
          </cell>
        </row>
      </sheetData>
      <sheetData sheetId="2909">
        <row r="16">
          <cell r="G16">
            <v>0</v>
          </cell>
        </row>
      </sheetData>
      <sheetData sheetId="2910">
        <row r="16">
          <cell r="G16">
            <v>0</v>
          </cell>
        </row>
      </sheetData>
      <sheetData sheetId="2911">
        <row r="16">
          <cell r="G16">
            <v>0</v>
          </cell>
        </row>
      </sheetData>
      <sheetData sheetId="2912">
        <row r="16">
          <cell r="G16">
            <v>0</v>
          </cell>
        </row>
      </sheetData>
      <sheetData sheetId="2913">
        <row r="16">
          <cell r="G16">
            <v>0</v>
          </cell>
        </row>
      </sheetData>
      <sheetData sheetId="2914">
        <row r="16">
          <cell r="G16">
            <v>0</v>
          </cell>
        </row>
      </sheetData>
      <sheetData sheetId="2915">
        <row r="16">
          <cell r="G16">
            <v>0</v>
          </cell>
        </row>
      </sheetData>
      <sheetData sheetId="2916">
        <row r="16">
          <cell r="G16">
            <v>0</v>
          </cell>
        </row>
      </sheetData>
      <sheetData sheetId="2917">
        <row r="16">
          <cell r="G16">
            <v>0</v>
          </cell>
        </row>
      </sheetData>
      <sheetData sheetId="2918">
        <row r="16">
          <cell r="G16">
            <v>0</v>
          </cell>
        </row>
      </sheetData>
      <sheetData sheetId="2919">
        <row r="16">
          <cell r="G16">
            <v>0</v>
          </cell>
        </row>
      </sheetData>
      <sheetData sheetId="2920">
        <row r="16">
          <cell r="G16">
            <v>0</v>
          </cell>
        </row>
      </sheetData>
      <sheetData sheetId="2921">
        <row r="16">
          <cell r="G16">
            <v>0</v>
          </cell>
        </row>
      </sheetData>
      <sheetData sheetId="2922">
        <row r="16">
          <cell r="G16">
            <v>132.10688000000002</v>
          </cell>
        </row>
      </sheetData>
      <sheetData sheetId="2923">
        <row r="16">
          <cell r="G16">
            <v>0</v>
          </cell>
        </row>
      </sheetData>
      <sheetData sheetId="2924">
        <row r="16">
          <cell r="G16">
            <v>0</v>
          </cell>
        </row>
      </sheetData>
      <sheetData sheetId="2925">
        <row r="16">
          <cell r="G16">
            <v>0</v>
          </cell>
        </row>
      </sheetData>
      <sheetData sheetId="2926">
        <row r="16">
          <cell r="G16">
            <v>132.10688000000002</v>
          </cell>
        </row>
      </sheetData>
      <sheetData sheetId="2927">
        <row r="16">
          <cell r="G16">
            <v>0</v>
          </cell>
        </row>
      </sheetData>
      <sheetData sheetId="2928">
        <row r="16">
          <cell r="G16">
            <v>0</v>
          </cell>
        </row>
      </sheetData>
      <sheetData sheetId="2929">
        <row r="16">
          <cell r="G16">
            <v>132.10688000000002</v>
          </cell>
        </row>
      </sheetData>
      <sheetData sheetId="2930">
        <row r="16">
          <cell r="G16">
            <v>132.10688000000002</v>
          </cell>
        </row>
      </sheetData>
      <sheetData sheetId="2931">
        <row r="16">
          <cell r="G16">
            <v>0</v>
          </cell>
        </row>
      </sheetData>
      <sheetData sheetId="2932">
        <row r="16">
          <cell r="G16">
            <v>0</v>
          </cell>
        </row>
      </sheetData>
      <sheetData sheetId="2933">
        <row r="16">
          <cell r="G16">
            <v>132.10688000000002</v>
          </cell>
        </row>
      </sheetData>
      <sheetData sheetId="2934">
        <row r="16">
          <cell r="G16">
            <v>0</v>
          </cell>
        </row>
      </sheetData>
      <sheetData sheetId="2935">
        <row r="16">
          <cell r="G16">
            <v>0</v>
          </cell>
        </row>
      </sheetData>
      <sheetData sheetId="2936">
        <row r="16">
          <cell r="G16">
            <v>132.10688000000002</v>
          </cell>
        </row>
      </sheetData>
      <sheetData sheetId="2937">
        <row r="16">
          <cell r="G16">
            <v>0</v>
          </cell>
        </row>
      </sheetData>
      <sheetData sheetId="2938">
        <row r="16">
          <cell r="G16">
            <v>0</v>
          </cell>
        </row>
      </sheetData>
      <sheetData sheetId="2939">
        <row r="16">
          <cell r="G16">
            <v>0</v>
          </cell>
        </row>
      </sheetData>
      <sheetData sheetId="2940">
        <row r="16">
          <cell r="G16">
            <v>132.10688000000002</v>
          </cell>
        </row>
      </sheetData>
      <sheetData sheetId="2941">
        <row r="16">
          <cell r="G16">
            <v>0</v>
          </cell>
        </row>
      </sheetData>
      <sheetData sheetId="2942"/>
      <sheetData sheetId="2943"/>
      <sheetData sheetId="2944"/>
      <sheetData sheetId="2945"/>
      <sheetData sheetId="2946">
        <row r="16">
          <cell r="G16">
            <v>0</v>
          </cell>
        </row>
      </sheetData>
      <sheetData sheetId="2947"/>
      <sheetData sheetId="2948"/>
      <sheetData sheetId="2949">
        <row r="16">
          <cell r="G16">
            <v>132.10688000000002</v>
          </cell>
        </row>
      </sheetData>
      <sheetData sheetId="2950">
        <row r="16">
          <cell r="G16">
            <v>0</v>
          </cell>
        </row>
      </sheetData>
      <sheetData sheetId="2951">
        <row r="16">
          <cell r="G16">
            <v>0</v>
          </cell>
        </row>
      </sheetData>
      <sheetData sheetId="2952">
        <row r="16">
          <cell r="G16">
            <v>132.10688000000002</v>
          </cell>
        </row>
      </sheetData>
      <sheetData sheetId="2953">
        <row r="16">
          <cell r="G16">
            <v>132.10688000000002</v>
          </cell>
        </row>
      </sheetData>
      <sheetData sheetId="2954">
        <row r="16">
          <cell r="G16">
            <v>0</v>
          </cell>
        </row>
      </sheetData>
      <sheetData sheetId="2955">
        <row r="16">
          <cell r="G16">
            <v>0</v>
          </cell>
        </row>
      </sheetData>
      <sheetData sheetId="2956">
        <row r="16">
          <cell r="G16">
            <v>0</v>
          </cell>
        </row>
      </sheetData>
      <sheetData sheetId="2957">
        <row r="16">
          <cell r="G16">
            <v>0</v>
          </cell>
        </row>
      </sheetData>
      <sheetData sheetId="2958">
        <row r="16">
          <cell r="G16">
            <v>0</v>
          </cell>
        </row>
      </sheetData>
      <sheetData sheetId="2959">
        <row r="16">
          <cell r="G16">
            <v>0</v>
          </cell>
        </row>
      </sheetData>
      <sheetData sheetId="2960">
        <row r="16">
          <cell r="G16">
            <v>132.10688000000002</v>
          </cell>
        </row>
      </sheetData>
      <sheetData sheetId="2961">
        <row r="16">
          <cell r="G16">
            <v>0</v>
          </cell>
        </row>
      </sheetData>
      <sheetData sheetId="2962">
        <row r="16">
          <cell r="G16">
            <v>0</v>
          </cell>
        </row>
      </sheetData>
      <sheetData sheetId="2963">
        <row r="16">
          <cell r="G16">
            <v>0</v>
          </cell>
        </row>
      </sheetData>
      <sheetData sheetId="2964">
        <row r="16">
          <cell r="G16">
            <v>0</v>
          </cell>
        </row>
      </sheetData>
      <sheetData sheetId="2965">
        <row r="16">
          <cell r="G16">
            <v>0</v>
          </cell>
        </row>
      </sheetData>
      <sheetData sheetId="2966">
        <row r="16">
          <cell r="G16">
            <v>0</v>
          </cell>
        </row>
      </sheetData>
      <sheetData sheetId="2967">
        <row r="16">
          <cell r="G16">
            <v>0</v>
          </cell>
        </row>
      </sheetData>
      <sheetData sheetId="2968">
        <row r="16">
          <cell r="G16">
            <v>132.10688000000002</v>
          </cell>
        </row>
      </sheetData>
      <sheetData sheetId="2969"/>
      <sheetData sheetId="2970">
        <row r="16">
          <cell r="G16">
            <v>0</v>
          </cell>
        </row>
      </sheetData>
      <sheetData sheetId="2971">
        <row r="16">
          <cell r="G16">
            <v>0</v>
          </cell>
        </row>
      </sheetData>
      <sheetData sheetId="2972">
        <row r="16">
          <cell r="G16">
            <v>0</v>
          </cell>
        </row>
      </sheetData>
      <sheetData sheetId="2973">
        <row r="16">
          <cell r="G16">
            <v>132.10688000000002</v>
          </cell>
        </row>
      </sheetData>
      <sheetData sheetId="2974">
        <row r="16">
          <cell r="G16">
            <v>0</v>
          </cell>
        </row>
      </sheetData>
      <sheetData sheetId="2975"/>
      <sheetData sheetId="2976"/>
      <sheetData sheetId="2977">
        <row r="16">
          <cell r="G16">
            <v>0</v>
          </cell>
        </row>
      </sheetData>
      <sheetData sheetId="2978">
        <row r="16">
          <cell r="G16">
            <v>0</v>
          </cell>
        </row>
      </sheetData>
      <sheetData sheetId="2979"/>
      <sheetData sheetId="2980"/>
      <sheetData sheetId="2981"/>
      <sheetData sheetId="2982"/>
      <sheetData sheetId="2983">
        <row r="16">
          <cell r="G16">
            <v>0</v>
          </cell>
        </row>
      </sheetData>
      <sheetData sheetId="2984">
        <row r="16">
          <cell r="G16">
            <v>0</v>
          </cell>
        </row>
      </sheetData>
      <sheetData sheetId="2985">
        <row r="16">
          <cell r="G16">
            <v>0</v>
          </cell>
        </row>
      </sheetData>
      <sheetData sheetId="2986">
        <row r="16">
          <cell r="G16">
            <v>132.10688000000002</v>
          </cell>
        </row>
      </sheetData>
      <sheetData sheetId="2987">
        <row r="16">
          <cell r="G16">
            <v>0</v>
          </cell>
        </row>
      </sheetData>
      <sheetData sheetId="2988"/>
      <sheetData sheetId="2989"/>
      <sheetData sheetId="2990">
        <row r="16">
          <cell r="G16">
            <v>0</v>
          </cell>
        </row>
      </sheetData>
      <sheetData sheetId="2991">
        <row r="16">
          <cell r="G16">
            <v>0</v>
          </cell>
        </row>
      </sheetData>
      <sheetData sheetId="2992"/>
      <sheetData sheetId="2993"/>
      <sheetData sheetId="2994"/>
      <sheetData sheetId="2995">
        <row r="16">
          <cell r="G16">
            <v>0</v>
          </cell>
        </row>
      </sheetData>
      <sheetData sheetId="2996">
        <row r="16">
          <cell r="G16">
            <v>0</v>
          </cell>
        </row>
      </sheetData>
      <sheetData sheetId="2997"/>
      <sheetData sheetId="2998"/>
      <sheetData sheetId="2999">
        <row r="16">
          <cell r="G16">
            <v>0</v>
          </cell>
        </row>
      </sheetData>
      <sheetData sheetId="3000">
        <row r="16">
          <cell r="G16">
            <v>0</v>
          </cell>
        </row>
      </sheetData>
      <sheetData sheetId="3001"/>
      <sheetData sheetId="3002"/>
      <sheetData sheetId="3003"/>
      <sheetData sheetId="3004"/>
      <sheetData sheetId="3005"/>
      <sheetData sheetId="3006"/>
      <sheetData sheetId="3007"/>
      <sheetData sheetId="3008">
        <row r="16">
          <cell r="G16">
            <v>0</v>
          </cell>
        </row>
      </sheetData>
      <sheetData sheetId="3009">
        <row r="16">
          <cell r="G16">
            <v>0</v>
          </cell>
        </row>
      </sheetData>
      <sheetData sheetId="3010"/>
      <sheetData sheetId="3011">
        <row r="16">
          <cell r="G16">
            <v>0</v>
          </cell>
        </row>
      </sheetData>
      <sheetData sheetId="3012">
        <row r="16">
          <cell r="G16">
            <v>0</v>
          </cell>
        </row>
      </sheetData>
      <sheetData sheetId="3013">
        <row r="16">
          <cell r="G16">
            <v>0</v>
          </cell>
        </row>
      </sheetData>
      <sheetData sheetId="3014">
        <row r="16">
          <cell r="G16">
            <v>132.10688000000002</v>
          </cell>
        </row>
      </sheetData>
      <sheetData sheetId="3015">
        <row r="16">
          <cell r="G16">
            <v>0</v>
          </cell>
        </row>
      </sheetData>
      <sheetData sheetId="3016"/>
      <sheetData sheetId="3017"/>
      <sheetData sheetId="3018">
        <row r="16">
          <cell r="G16">
            <v>0</v>
          </cell>
        </row>
      </sheetData>
      <sheetData sheetId="3019">
        <row r="16">
          <cell r="G16">
            <v>0</v>
          </cell>
        </row>
      </sheetData>
      <sheetData sheetId="3020">
        <row r="16">
          <cell r="G16">
            <v>0</v>
          </cell>
        </row>
      </sheetData>
      <sheetData sheetId="3021">
        <row r="16">
          <cell r="G16">
            <v>0</v>
          </cell>
        </row>
      </sheetData>
      <sheetData sheetId="3022">
        <row r="16">
          <cell r="G16">
            <v>0</v>
          </cell>
        </row>
      </sheetData>
      <sheetData sheetId="3023">
        <row r="16">
          <cell r="G16">
            <v>0</v>
          </cell>
        </row>
      </sheetData>
      <sheetData sheetId="3024">
        <row r="16">
          <cell r="G16">
            <v>0</v>
          </cell>
        </row>
      </sheetData>
      <sheetData sheetId="3025">
        <row r="16">
          <cell r="G16">
            <v>0</v>
          </cell>
        </row>
      </sheetData>
      <sheetData sheetId="3026">
        <row r="16">
          <cell r="G16">
            <v>132.10688000000002</v>
          </cell>
        </row>
      </sheetData>
      <sheetData sheetId="3027">
        <row r="16">
          <cell r="G16">
            <v>0</v>
          </cell>
        </row>
      </sheetData>
      <sheetData sheetId="3028">
        <row r="16">
          <cell r="G16">
            <v>0</v>
          </cell>
        </row>
      </sheetData>
      <sheetData sheetId="3029">
        <row r="16">
          <cell r="G16">
            <v>132.10688000000002</v>
          </cell>
        </row>
      </sheetData>
      <sheetData sheetId="3030">
        <row r="16">
          <cell r="G16">
            <v>132.10688000000002</v>
          </cell>
        </row>
      </sheetData>
      <sheetData sheetId="3031">
        <row r="16">
          <cell r="G16">
            <v>0</v>
          </cell>
        </row>
      </sheetData>
      <sheetData sheetId="3032">
        <row r="16">
          <cell r="G16">
            <v>0</v>
          </cell>
        </row>
      </sheetData>
      <sheetData sheetId="3033">
        <row r="16">
          <cell r="G16">
            <v>132.10688000000002</v>
          </cell>
        </row>
      </sheetData>
      <sheetData sheetId="3034">
        <row r="16">
          <cell r="G16">
            <v>132.10688000000002</v>
          </cell>
        </row>
      </sheetData>
      <sheetData sheetId="3035">
        <row r="16">
          <cell r="G16">
            <v>0</v>
          </cell>
        </row>
      </sheetData>
      <sheetData sheetId="3036">
        <row r="16">
          <cell r="G16">
            <v>0</v>
          </cell>
        </row>
      </sheetData>
      <sheetData sheetId="3037">
        <row r="16">
          <cell r="G16">
            <v>0</v>
          </cell>
        </row>
      </sheetData>
      <sheetData sheetId="3038">
        <row r="16">
          <cell r="G16">
            <v>0</v>
          </cell>
        </row>
      </sheetData>
      <sheetData sheetId="3039">
        <row r="16">
          <cell r="G16">
            <v>0</v>
          </cell>
        </row>
      </sheetData>
      <sheetData sheetId="3040">
        <row r="16">
          <cell r="G16">
            <v>132.10688000000002</v>
          </cell>
        </row>
      </sheetData>
      <sheetData sheetId="3041">
        <row r="16">
          <cell r="G16">
            <v>0</v>
          </cell>
        </row>
      </sheetData>
      <sheetData sheetId="3042">
        <row r="16">
          <cell r="G16">
            <v>0</v>
          </cell>
        </row>
      </sheetData>
      <sheetData sheetId="3043">
        <row r="16">
          <cell r="G16">
            <v>0</v>
          </cell>
        </row>
      </sheetData>
      <sheetData sheetId="3044">
        <row r="16">
          <cell r="G16">
            <v>0</v>
          </cell>
        </row>
      </sheetData>
      <sheetData sheetId="3045">
        <row r="16">
          <cell r="G16">
            <v>0</v>
          </cell>
        </row>
      </sheetData>
      <sheetData sheetId="3046">
        <row r="16">
          <cell r="G16">
            <v>0</v>
          </cell>
        </row>
      </sheetData>
      <sheetData sheetId="3047">
        <row r="16">
          <cell r="G16">
            <v>132.10688000000002</v>
          </cell>
        </row>
      </sheetData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負荷集計（断熱不燃）"/>
      <sheetName val="負荷集計 (不燃)"/>
      <sheetName val="負荷集計_断熱不燃_"/>
      <sheetName val="P"/>
      <sheetName val="MTP"/>
      <sheetName val="Dulieu"/>
      <sheetName val="dg-VTu"/>
      <sheetName val="KL hoàn thành"/>
      <sheetName val="外構・目次"/>
      <sheetName val="工場棟・目次"/>
      <sheetName val="事務棟・目次"/>
      <sheetName val="Earthwork"/>
      <sheetName val="MAIN GATE HOUSE"/>
      <sheetName val="負荷集計（愛知製鋼）"/>
      <sheetName val="금융비용"/>
      <sheetName val="負荷集計_(不燃)"/>
      <sheetName val="KL_hoàn_thành"/>
      <sheetName val="RAB AR&amp;STR"/>
      <sheetName val="負荷集計_(不燃)1"/>
      <sheetName val="KL_hoàn_thành1"/>
      <sheetName val="MAIN_GATE_HOUSE"/>
      <sheetName val="Input"/>
      <sheetName val="입찰안"/>
      <sheetName val="Quantity"/>
      <sheetName val="REF"/>
      <sheetName val="MTL(AG)"/>
      <sheetName val="tifico"/>
      <sheetName val="갑지"/>
      <sheetName val="실행"/>
      <sheetName val="집계표"/>
      <sheetName val="Notes"/>
      <sheetName val="#REF"/>
      <sheetName val="조명시설"/>
      <sheetName val="MTL$-INTER"/>
      <sheetName val="KL thanh toan-Xuan Dao"/>
      <sheetName val="THKP957"/>
      <sheetName val="Tính giá NC"/>
      <sheetName val="Hạng mục chung"/>
      <sheetName val="THCPTB"/>
      <sheetName val="THCPXD"/>
      <sheetName val="Chi phí dự phòng"/>
      <sheetName val="Đầu vào"/>
      <sheetName val="Tiên lượng"/>
      <sheetName val="SL cước"/>
      <sheetName val="NKSC thue"/>
      <sheetName val="QUY CHE-CTG"/>
      <sheetName val="SEX"/>
      <sheetName val="Cash2"/>
      <sheetName val="Z"/>
      <sheetName val="NOTE"/>
      <sheetName val="Sheet1"/>
      <sheetName val="Tinh thep"/>
      <sheetName val="ThuVien"/>
      <sheetName val="Sheet2"/>
      <sheetName val="MTO REV_2_ARMOR_"/>
      <sheetName val="NVL"/>
      <sheetName val="PNT-QUOT-#3"/>
      <sheetName val="COAT&amp;WRAP-QIOT-#3"/>
      <sheetName val="SITE-E"/>
      <sheetName val="Chenh lech vat tu"/>
      <sheetName val="CTG Xây tô"/>
      <sheetName val="SUMMARY"/>
      <sheetName val="XL4Poppy"/>
      <sheetName val="B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PTĐG"/>
      <sheetName val="RATE"/>
      <sheetName val="負荷集計_(不燃)2"/>
      <sheetName val="KL_hoàn_thành2"/>
      <sheetName val="MAIN_GATE_HOUSE1"/>
      <sheetName val="RAB_AR&amp;STR"/>
      <sheetName val="ĐG 2018"/>
      <sheetName val="BXLDL"/>
      <sheetName val="TOSHIBA-Structure"/>
      <sheetName val="2.1 受電設備棟"/>
      <sheetName val="2.2 受・防火水槽"/>
      <sheetName val="2.3 排水処理設備棟"/>
      <sheetName val="2.4 倉庫棟"/>
      <sheetName val="2.5 守衛棟"/>
      <sheetName val="DG"/>
      <sheetName val="VL"/>
      <sheetName val="TN"/>
      <sheetName val="ND"/>
      <sheetName val="LKVL-CK-HT-GD1"/>
      <sheetName val="TONGKE-HT"/>
      <sheetName val="Sum"/>
      <sheetName val="6823 PS 1700"/>
      <sheetName val="PU_ITALY "/>
      <sheetName val="Module1"/>
      <sheetName val="Module2"/>
      <sheetName val="KP_LIST"/>
      <sheetName val="Sheet3"/>
      <sheetName val="BG"/>
      <sheetName val="6MONTHS"/>
      <sheetName val="KL_thanh_toan-Xuan_Dao"/>
      <sheetName val="Tính_giá_NC"/>
      <sheetName val="Hạng_mục_chung"/>
      <sheetName val="Chi_phí_dự_phòng"/>
      <sheetName val="Đầu_vào"/>
      <sheetName val="Tiên_lượng"/>
      <sheetName val="SL_cước"/>
      <sheetName val="NKSC_thue"/>
      <sheetName val="tuong"/>
      <sheetName val="TEMP. WORK(Detail) "/>
      <sheetName val="BOQ (budget)"/>
      <sheetName val="CAS"/>
      <sheetName val="개산공사비"/>
      <sheetName val="diachi"/>
      <sheetName val="Chiết tính đơn giá"/>
      <sheetName val="負荷集計_(不燃)3"/>
      <sheetName val="KL_hoàn_thành3"/>
      <sheetName val="MAIN_GATE_HOUSE2"/>
      <sheetName val="RAB_AR&amp;STR1"/>
      <sheetName val="KL_thanh_toan-Xuan_Dao1"/>
      <sheetName val="Tính_giá_NC1"/>
      <sheetName val="Hạng_mục_chung1"/>
      <sheetName val="Chi_phí_dự_phòng1"/>
      <sheetName val="Đầu_vào1"/>
      <sheetName val="Tiên_lượng1"/>
      <sheetName val="SL_cước1"/>
      <sheetName val="NKSC_thue1"/>
      <sheetName val="Tinh_thep"/>
      <sheetName val="CTG_Xây_tô"/>
      <sheetName val="QUY_CHE-CTG"/>
      <sheetName val="MTO_REV_2_ARMOR_"/>
      <sheetName val="Chenh_lech_vat_tu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ĐG_2018"/>
      <sheetName val="2_1_受電設備棟"/>
      <sheetName val="2_2_受・防火水槽"/>
      <sheetName val="2_3_排水処理設備棟"/>
      <sheetName val="2_4_倉庫棟"/>
      <sheetName val="2_5_守衛棟"/>
      <sheetName val="6823_PS_1700"/>
      <sheetName val="PU_ITALY_"/>
      <sheetName val="DATA"/>
      <sheetName val="F&amp;S"/>
      <sheetName val="見積書"/>
      <sheetName val="TONG HOP VL-NC"/>
      <sheetName val="chitiet"/>
      <sheetName val="TONGKE3p "/>
      <sheetName val="TH VL, NC, DDHT Thanhphuoc"/>
      <sheetName val="DONGIA"/>
      <sheetName val="TNHCHINH"/>
      <sheetName val="CHITIET VL-NC"/>
      <sheetName val="Tiepdia"/>
      <sheetName val="Tách chi phí tháng"/>
      <sheetName val="V-N-M"/>
      <sheetName val="Keothep"/>
      <sheetName val="현장별"/>
      <sheetName val="CTG"/>
      <sheetName val="Prelims"/>
      <sheetName val="노임단가"/>
      <sheetName val="침하계"/>
      <sheetName val="경비2내역"/>
      <sheetName val="01"/>
      <sheetName val="foxz"/>
      <sheetName val="Huong dan"/>
      <sheetName val="DXVT-00x"/>
      <sheetName val="2.KLVT"/>
      <sheetName val="3.KLDM"/>
      <sheetName val="4.TDVT"/>
      <sheetName val="5. NHAT KY THEO DOI CODE"/>
      <sheetName val="NVN Hotel"/>
      <sheetName val="투자자산"/>
      <sheetName val="외상매출금"/>
      <sheetName val="현금"/>
      <sheetName val="대손상각"/>
      <sheetName val="받을어음"/>
      <sheetName val="시작"/>
      <sheetName val="유가증권"/>
      <sheetName val="escon"/>
      <sheetName val="Priced BOQ"/>
      <sheetName val="CT Thang Mo"/>
      <sheetName val="CT  PL"/>
      <sheetName val="chieu day san"/>
      <sheetName val="GTHD"/>
      <sheetName val="lIST GOI"/>
      <sheetName val="Gs T1-T7"/>
      <sheetName val="Nhật ký công việc pk Vinmec"/>
      <sheetName val="VẬT LIỆU CHƯA CÓ MẪU"/>
      <sheetName val="Thay đổi vật liệu"/>
      <sheetName val="CUA PHONG ROP"/>
      <sheetName val="Bang phan tich Quy che"/>
      <sheetName val="GAEYO"/>
      <sheetName val="BAG-2"/>
      <sheetName val="SUM-AIR-Submit"/>
      <sheetName val="dongia (2)"/>
      <sheetName val="Mall"/>
      <sheetName val="N.Phan"/>
      <sheetName val="Chiet tinh dz35"/>
      <sheetName val="Budget Code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CLAY LUMPS"/>
      <sheetName val="PRE (RICONS)"/>
      <sheetName val="BANRA"/>
      <sheetName val="갑지1"/>
      <sheetName val="負荷集計_(不燃)4"/>
      <sheetName val="KL_hoàn_thành4"/>
      <sheetName val="MAIN_GATE_HOUSE3"/>
      <sheetName val="RAB_AR&amp;STR2"/>
      <sheetName val="KL_thanh_toan-Xuan_Dao2"/>
      <sheetName val="Tính_giá_NC2"/>
      <sheetName val="Hạng_mục_chung2"/>
      <sheetName val="Chi_phí_dự_phòng2"/>
      <sheetName val="Đầu_vào2"/>
      <sheetName val="Tiên_lượng2"/>
      <sheetName val="SL_cước2"/>
      <sheetName val="NKSC_thue2"/>
      <sheetName val="QUY_CHE-CTG1"/>
      <sheetName val="Tinh_thep1"/>
      <sheetName val="CTG_Xây_tô1"/>
      <sheetName val="Chenh_lech_vat_tu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MTO_REV_2_ARMOR_1"/>
      <sheetName val="ĐG_20181"/>
      <sheetName val="2_1_受電設備棟1"/>
      <sheetName val="2_2_受・防火水槽1"/>
      <sheetName val="2_3_排水処理設備棟1"/>
      <sheetName val="2_4_倉庫棟1"/>
      <sheetName val="2_5_守衛棟1"/>
      <sheetName val="6823_PS_17001"/>
      <sheetName val="PU_ITALY_1"/>
      <sheetName val="TEMP__WORK(Detail)_"/>
      <sheetName val="BOQ_(budget)"/>
      <sheetName val="Chiết_tính_đơn_giá"/>
      <sheetName val="Tách_chi_phí_tháng"/>
      <sheetName val="TONG_HOP_VL-NC"/>
      <sheetName val="TONGKE3p_"/>
      <sheetName val="TH_VL,_NC,_DDHT_Thanhphuoc"/>
      <sheetName val="CHITIET_VL-NC"/>
      <sheetName val="CT_Thang_Mo"/>
      <sheetName val="CT__PL"/>
      <sheetName val="lIST_GOI"/>
      <sheetName val="Gs_T1-T7"/>
      <sheetName val="Nhật_ký_công_việc_pk_Vinmec"/>
      <sheetName val="VẬT_LIỆU_CHƯA_CÓ_MẪU"/>
      <sheetName val="Thay_đổi_vật_liệu"/>
      <sheetName val="CUA_PHONG_ROP"/>
      <sheetName val="Huong_dan"/>
      <sheetName val="2_KLVT"/>
      <sheetName val="3_KLDM"/>
      <sheetName val="4_TDVT"/>
      <sheetName val="5__NHAT_KY_THEO_DOI_CODE"/>
      <sheetName val="NVN_Hotel"/>
      <sheetName val="FAB별"/>
      <sheetName val="Gia"/>
      <sheetName val="villa"/>
      <sheetName val="LEGEND"/>
      <sheetName val="gvl"/>
      <sheetName val="FitOutConfCentre"/>
      <sheetName val="SP10"/>
      <sheetName val="ĐNTT Đợt 2"/>
      <sheetName val="Bảng tổng hợp giá trị"/>
      <sheetName val="Bang TH GT de nghi TT(co HD)"/>
      <sheetName val="C-HVAC"/>
      <sheetName val="Bang KLHT"/>
      <sheetName val="Bangchitiet khoi luong"/>
      <sheetName val="Đối trừ khối lượng vật tư"/>
      <sheetName val="Giá trị đối trừ"/>
      <sheetName val="Tổng hợp chi phí khấu trừ"/>
      <sheetName val="ThongtinDN"/>
      <sheetName val="DM DU AN"/>
      <sheetName val="DM TP."/>
      <sheetName val="File Chi tiet"/>
      <sheetName val="BANG TRA"/>
      <sheetName val="GiaVL"/>
      <sheetName val="MTL__INTER"/>
      <sheetName val="125x125"/>
      <sheetName val="4)유동표"/>
      <sheetName val="Bù giá CM"/>
      <sheetName val="Cước CG"/>
      <sheetName val="Config"/>
      <sheetName val="CFS3"/>
      <sheetName val="BoQ"/>
      <sheetName val="負荷集計_(不燃)5"/>
      <sheetName val="KL_hoàn_thành5"/>
      <sheetName val="MAIN_GATE_HOUSE4"/>
      <sheetName val="RAB_AR&amp;STR3"/>
      <sheetName val="Tính_giá_NC3"/>
      <sheetName val="Hạng_mục_chung3"/>
      <sheetName val="Chi_phí_dự_phòng3"/>
      <sheetName val="Đầu_vào3"/>
      <sheetName val="Tiên_lượng3"/>
      <sheetName val="SL_cước3"/>
      <sheetName val="NKSC_thue3"/>
      <sheetName val="CTG_Xây_tô2"/>
      <sheetName val="KL_thanh_toan-Xuan_Dao3"/>
      <sheetName val="Tinh_thep2"/>
      <sheetName val="QUY_CHE-CTG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Chenh_lech_vat_tu2"/>
      <sheetName val="MTO_REV_2_ARMOR_2"/>
      <sheetName val="ĐG_20182"/>
      <sheetName val="2_1_受電設備棟2"/>
      <sheetName val="2_2_受・防火水槽2"/>
      <sheetName val="2_3_排水処理設備棟2"/>
      <sheetName val="2_4_倉庫棟2"/>
      <sheetName val="2_5_守衛棟2"/>
      <sheetName val="6823_PS_17002"/>
      <sheetName val="PU_ITALY_2"/>
      <sheetName val="Chiết_tính_đơn_giá1"/>
      <sheetName val="TEMP__WORK(Detail)_1"/>
      <sheetName val="BOQ_(budget)1"/>
      <sheetName val="TONG_HOP_VL-NC1"/>
      <sheetName val="TONGKE3p_1"/>
      <sheetName val="TH_VL,_NC,_DDHT_Thanhphuoc1"/>
      <sheetName val="CHITIET_VL-NC1"/>
      <sheetName val="Tách_chi_phí_tháng1"/>
      <sheetName val="Huong_dan1"/>
      <sheetName val="2_KLVT1"/>
      <sheetName val="3_KLDM1"/>
      <sheetName val="4_TDVT1"/>
      <sheetName val="5__NHAT_KY_THEO_DOI_CODE1"/>
      <sheetName val="NVN_Hotel1"/>
      <sheetName val="Priced_BOQ"/>
      <sheetName val="CT_Thang_Mo1"/>
      <sheetName val="CT__PL1"/>
      <sheetName val="lIST_GOI1"/>
      <sheetName val="Gs_T1-T71"/>
      <sheetName val="Nhật_ký_công_việc_pk_Vinmec1"/>
      <sheetName val="VẬT_LIỆU_CHƯA_CÓ_MẪU1"/>
      <sheetName val="Thay_đổi_vật_liệu1"/>
      <sheetName val="CUA_PHONG_ROP1"/>
      <sheetName val="dongia_(2)"/>
      <sheetName val="Bang_phan_tich_Quy_che"/>
      <sheetName val="chieu_day_san"/>
      <sheetName val="N_Phan"/>
      <sheetName val="CLAY_LUMPS"/>
      <sheetName val="Chiet_tinh_dz35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PRE_(RICONS)"/>
      <sheetName val="Budget_Code"/>
      <sheetName val="ĐNTT_Đợt_2"/>
      <sheetName val="Bảng_tổng_hợp_giá_trị"/>
      <sheetName val="Bang_TH_GT_de_nghi_TT(co_HD)"/>
      <sheetName val="Bang_KLHT"/>
      <sheetName val="Bangchitiet_khoi_luong"/>
      <sheetName val="Đối_trừ_khối_lượng_vật_tư"/>
      <sheetName val="Giá_trị_đối_trừ"/>
      <sheetName val="Tổng_hợp_chi_phí_khấu_trừ"/>
      <sheetName val="DM_DU_AN"/>
      <sheetName val="DM_TP_"/>
      <sheetName val="File_Chi_tiet"/>
      <sheetName val="BANG_TRA"/>
      <sheetName val="集計"/>
      <sheetName val="TNHC"/>
      <sheetName val="QMCT"/>
      <sheetName val="SPL4"/>
      <sheetName val="MTO REV.2(ARMOR)"/>
      <sheetName val="149-2"/>
      <sheetName val="금융"/>
      <sheetName val="6PILE  (돌출)"/>
      <sheetName val="SORT"/>
      <sheetName val="ABUT수량-A1"/>
      <sheetName val="D+W"/>
      <sheetName val="264"/>
      <sheetName val="기성내역"/>
      <sheetName val="phan can ho 103"/>
      <sheetName val="Cau tao gia xay to"/>
      <sheetName val="Cau tao gia"/>
      <sheetName val="유림골조"/>
      <sheetName val="Bill2-Sum-A"/>
      <sheetName val="Bill4-Sum-A"/>
      <sheetName val="Bill5-Sum-A"/>
      <sheetName val="ListCategoryGroup"/>
      <sheetName val="실행철강하도"/>
      <sheetName val="THVT"/>
      <sheetName val="PTDM"/>
      <sheetName val="상반기손익차2총괄"/>
      <sheetName val="proj"/>
      <sheetName val="PTdam"/>
      <sheetName val="tonghop"/>
      <sheetName val="Div26 - Elect"/>
      <sheetName val="D"/>
      <sheetName val="Tính giá M"/>
      <sheetName val="차액보증"/>
      <sheetName val="Despacho (c.civil)"/>
      <sheetName val="Breakdown"/>
      <sheetName val="기안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날개벽수량표"/>
      <sheetName val="DTICH_OLD"/>
      <sheetName val="07.HT PODIUM"/>
      <sheetName val="04.KC HAM"/>
      <sheetName val="05.KC THAN_OK"/>
      <sheetName val="08.HT CANHO_OK"/>
      <sheetName val="INDEX"/>
      <sheetName val="THAP"/>
      <sheetName val="Btra"/>
      <sheetName val="負荷集計_(不燃)6"/>
      <sheetName val="KL_hoàn_thành6"/>
      <sheetName val="MAIN_GATE_HOUSE5"/>
      <sheetName val="RAB_AR&amp;STR4"/>
      <sheetName val="KL_thanh_toan-Xuan_Dao4"/>
      <sheetName val="Tính_giá_NC4"/>
      <sheetName val="Hạng_mục_chung4"/>
      <sheetName val="Chi_phí_dự_phòng4"/>
      <sheetName val="Đầu_vào4"/>
      <sheetName val="Tiên_lượng4"/>
      <sheetName val="SL_cước4"/>
      <sheetName val="NKSC_thue4"/>
      <sheetName val="QUY_CHE-CTG3"/>
      <sheetName val="Tinh_thep3"/>
      <sheetName val="CTG_Xây_tô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ĐG_20183"/>
      <sheetName val="MTO_REV_2_ARMOR_3"/>
      <sheetName val="Chenh_lech_vat_tu3"/>
      <sheetName val="2_1_受電設備棟3"/>
      <sheetName val="2_2_受・防火水槽3"/>
      <sheetName val="2_3_排水処理設備棟3"/>
      <sheetName val="2_4_倉庫棟3"/>
      <sheetName val="2_5_守衛棟3"/>
      <sheetName val="6823_PS_17003"/>
      <sheetName val="PU_ITALY_3"/>
      <sheetName val="TEMP__WORK(Detail)_2"/>
      <sheetName val="BOQ_(budget)2"/>
      <sheetName val="Chiết_tính_đơn_giá2"/>
      <sheetName val="Tách_chi_phí_tháng2"/>
      <sheetName val="TONG_HOP_VL-NC2"/>
      <sheetName val="TONGKE3p_2"/>
      <sheetName val="TH_VL,_NC,_DDHT_Thanhphuoc2"/>
      <sheetName val="CHITIET_VL-NC2"/>
      <sheetName val="lIST_GOI2"/>
      <sheetName val="Gs_T1-T72"/>
      <sheetName val="Nhật_ký_công_việc_pk_Vinmec2"/>
      <sheetName val="VẬT_LIỆU_CHƯA_CÓ_MẪU2"/>
      <sheetName val="Thay_đổi_vật_liệu2"/>
      <sheetName val="CUA_PHONG_ROP2"/>
      <sheetName val="Huong_dan2"/>
      <sheetName val="2_KLVT2"/>
      <sheetName val="3_KLDM2"/>
      <sheetName val="4_TDVT2"/>
      <sheetName val="5__NHAT_KY_THEO_DOI_CODE2"/>
      <sheetName val="NVN_Hotel2"/>
      <sheetName val="Priced_BOQ1"/>
      <sheetName val="CT_Thang_Mo2"/>
      <sheetName val="CT__PL2"/>
      <sheetName val="Bang_phan_tich_Quy_che1"/>
      <sheetName val="dongia_(2)1"/>
      <sheetName val="chieu_day_san1"/>
      <sheetName val="N_Phan1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Chiet_tinh_dz351"/>
      <sheetName val="CLAY_LUMPS1"/>
      <sheetName val="PRE_(RICONS)1"/>
      <sheetName val="Budget_Code1"/>
      <sheetName val="ĐNTT_Đợt_21"/>
      <sheetName val="Bảng_tổng_hợp_giá_trị1"/>
      <sheetName val="Bang_TH_GT_de_nghi_TT(co_HD)1"/>
      <sheetName val="Bang_KLHT1"/>
      <sheetName val="Bangchitiet_khoi_luong1"/>
      <sheetName val="Đối_trừ_khối_lượng_vật_tư1"/>
      <sheetName val="Giá_trị_đối_trừ1"/>
      <sheetName val="Tổng_hợp_chi_phí_khấu_trừ1"/>
      <sheetName val="DM_DU_AN1"/>
      <sheetName val="DM_TP_1"/>
      <sheetName val="File_Chi_tiet1"/>
      <sheetName val="BANG_TRA1"/>
      <sheetName val="Bù_giá_CM"/>
      <sheetName val="Cước_CG"/>
      <sheetName val="phan_can_ho_103"/>
      <sheetName val="Cau_tao_gia_xay_to"/>
      <sheetName val="Cau_tao_gia"/>
      <sheetName val="MTO_REV_2(ARMOR)"/>
      <sheetName val="6PILE__(돌출)"/>
      <sheetName val="Tính_giá_M"/>
      <sheetName val="Div26_-_Elect"/>
      <sheetName val="Despacho_(c_civil)"/>
      <sheetName val="Cash Flow"/>
      <sheetName val="Yield"/>
      <sheetName val="갑지(추정)"/>
      <sheetName val="Summary "/>
      <sheetName val="Index Area Wise"/>
      <sheetName val="Analysis Rate"/>
      <sheetName val="Blr"/>
      <sheetName val="SCOPE OF WORK"/>
      <sheetName val="Đơn Giá "/>
      <sheetName val="Para"/>
      <sheetName val="Đon gia"/>
      <sheetName val="Duc_bk"/>
      <sheetName val="전기"/>
      <sheetName val="toyota"/>
      <sheetName val="GIAVLIEU"/>
      <sheetName val="PRD투입장비계획"/>
      <sheetName val="BQ-E20-02(Rp)"/>
      <sheetName val="Analisa"/>
      <sheetName val="EFR30696"/>
      <sheetName val="Summary_"/>
      <sheetName val="Index_Area_Wise"/>
      <sheetName val="Analysis_Rate"/>
      <sheetName val="負荷集計_(不燃)7"/>
      <sheetName val="KL_hoàn_thành7"/>
      <sheetName val="MAIN_GATE_HOUSE6"/>
      <sheetName val="RAB_AR&amp;STR5"/>
      <sheetName val="Tính_giá_NC5"/>
      <sheetName val="Hạng_mục_chung5"/>
      <sheetName val="Chi_phí_dự_phòng5"/>
      <sheetName val="Đầu_vào5"/>
      <sheetName val="Tiên_lượng5"/>
      <sheetName val="SL_cước5"/>
      <sheetName val="NKSC_thue5"/>
      <sheetName val="KL_thanh_toan-Xuan_Dao5"/>
      <sheetName val="QUY_CHE-CTG4"/>
      <sheetName val="Tinh_thep4"/>
      <sheetName val="Chenh_lech_vat_tu4"/>
      <sheetName val="CTG_Xây_tô4"/>
      <sheetName val="MTO_REV_2_ARMOR_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ĐG_20184"/>
      <sheetName val="2_1_受電設備棟4"/>
      <sheetName val="2_2_受・防火水槽4"/>
      <sheetName val="2_3_排水処理設備棟4"/>
      <sheetName val="2_4_倉庫棟4"/>
      <sheetName val="2_5_守衛棟4"/>
      <sheetName val="6823_PS_17004"/>
      <sheetName val="PU_ITALY_4"/>
      <sheetName val="TEMP__WORK(Detail)_3"/>
      <sheetName val="BOQ_(budget)3"/>
      <sheetName val="Chiết_tính_đơn_giá3"/>
      <sheetName val="Tách_chi_phí_tháng3"/>
      <sheetName val="TONG_HOP_VL-NC3"/>
      <sheetName val="TONGKE3p_3"/>
      <sheetName val="TH_VL,_NC,_DDHT_Thanhphuoc3"/>
      <sheetName val="CHITIET_VL-NC3"/>
      <sheetName val="dongia_(2)2"/>
      <sheetName val="Huong_dan3"/>
      <sheetName val="2_KLVT3"/>
      <sheetName val="3_KLDM3"/>
      <sheetName val="4_TDVT3"/>
      <sheetName val="5__NHAT_KY_THEO_DOI_CODE3"/>
      <sheetName val="NVN_Hotel3"/>
      <sheetName val="Bang_phan_tich_Quy_che2"/>
      <sheetName val="Priced_BOQ2"/>
      <sheetName val="CT_Thang_Mo3"/>
      <sheetName val="CT__PL3"/>
      <sheetName val="lIST_GOI3"/>
      <sheetName val="Gs_T1-T73"/>
      <sheetName val="Nhật_ký_công_việc_pk_Vinmec3"/>
      <sheetName val="VẬT_LIỆU_CHƯA_CÓ_MẪU3"/>
      <sheetName val="Thay_đổi_vật_liệu3"/>
      <sheetName val="CUA_PHONG_ROP3"/>
      <sheetName val="N_Phan2"/>
      <sheetName val="chieu_day_san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CLAY_LUMPS2"/>
      <sheetName val="Chiet_tinh_dz352"/>
      <sheetName val="Budget_Code2"/>
      <sheetName val="PRE_(RICONS)2"/>
      <sheetName val="ĐNTT_Đợt_22"/>
      <sheetName val="Bảng_tổng_hợp_giá_trị2"/>
      <sheetName val="Bang_TH_GT_de_nghi_TT(co_HD)2"/>
      <sheetName val="Bang_KLHT2"/>
      <sheetName val="Bangchitiet_khoi_luong2"/>
      <sheetName val="Đối_trừ_khối_lượng_vật_tư2"/>
      <sheetName val="Giá_trị_đối_trừ2"/>
      <sheetName val="Tổng_hợp_chi_phí_khấu_trừ2"/>
      <sheetName val="DM_DU_AN2"/>
      <sheetName val="DM_TP_2"/>
      <sheetName val="File_Chi_tiet2"/>
      <sheetName val="BANG_TRA2"/>
      <sheetName val="Bù_giá_CM1"/>
      <sheetName val="Cước_CG1"/>
      <sheetName val="6PILE__(돌출)1"/>
      <sheetName val="MTO_REV_2(ARMOR)1"/>
      <sheetName val="phan_can_ho_1031"/>
      <sheetName val="Cau_tao_gia_xay_to1"/>
      <sheetName val="Cau_tao_gia1"/>
      <sheetName val="Summary_1"/>
      <sheetName val="Index_Area_Wise1"/>
      <sheetName val="Analysis_Rate1"/>
      <sheetName val="N賃率-職"/>
      <sheetName val="DRUM"/>
      <sheetName val="Area Cal"/>
      <sheetName val="TH thiet bi"/>
      <sheetName val="TH vat tu"/>
      <sheetName val="TH Kinh phi"/>
      <sheetName val="TH may TC"/>
      <sheetName val="Bang phan tich"/>
      <sheetName val="DM Chi phi"/>
      <sheetName val="Cst Pkg-Eden"/>
      <sheetName val="Danh muc"/>
      <sheetName val="Tongke"/>
      <sheetName val="BDMTK"/>
      <sheetName val="SODINHKHOAN"/>
      <sheetName val="Du_lieu"/>
      <sheetName val="찍기"/>
      <sheetName val="AUTOMATIC SELECT"/>
      <sheetName val="SUMMARY ITEM"/>
      <sheetName val="Dinh muc CP KTCB khac"/>
      <sheetName val="KLDT DIEN"/>
      <sheetName val="PTVT DIEN"/>
      <sheetName val="Thong ke thiet bi"/>
      <sheetName val="Ã«ÀûÂÊ·ÖÎö±í"/>
      <sheetName val="OPTION HAN"/>
      <sheetName val="OPTION GA"/>
      <sheetName val="daf-3(OK)"/>
      <sheetName val="daf-7(OK)"/>
      <sheetName val="KH-Q1,Q2,01"/>
      <sheetName val="THCP xay dung"/>
      <sheetName val="Parem"/>
      <sheetName val="Utilities"/>
      <sheetName val="Civil_B1"/>
      <sheetName val="Civil_B4"/>
      <sheetName val="Thuc thanh"/>
      <sheetName val="Dinh nghia"/>
      <sheetName val="A"/>
      <sheetName val="A6"/>
      <sheetName val="IMPEADENCE MAP 취수장"/>
      <sheetName val="금액내역서"/>
      <sheetName val="工数データ"/>
      <sheetName val="입찰내역 발주처 양식"/>
      <sheetName val="electrical"/>
      <sheetName val="#REF!"/>
      <sheetName val="8521"/>
      <sheetName val="Pier"/>
      <sheetName val="Pile"/>
      <sheetName val="Xuly Data"/>
      <sheetName val="検索条件"/>
      <sheetName val="rpt03"/>
      <sheetName val="rpt01"/>
      <sheetName val="rpt05"/>
      <sheetName val="F4-F7"/>
      <sheetName val="CTEMCOST"/>
      <sheetName val="학생내역"/>
      <sheetName val="DGG"/>
      <sheetName val="Thiet bi"/>
      <sheetName val="Nhan cong"/>
      <sheetName val="TONG NUOCGOC"/>
      <sheetName val="beam"/>
      <sheetName val="PL Vua (3)"/>
      <sheetName val="TH T4"/>
      <sheetName val="KUNGDEVI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6.ARCH"/>
      <sheetName val="공문"/>
      <sheetName val="Solieu"/>
      <sheetName val="Du toan"/>
      <sheetName val="Bech_Lab"/>
      <sheetName val="NhanCong"/>
      <sheetName val="UP"/>
      <sheetName val="Bảng dung trọng"/>
      <sheetName val="Ts"/>
      <sheetName val="Gld"/>
      <sheetName val="Gxd"/>
      <sheetName val="QD957"/>
      <sheetName val="items left"/>
      <sheetName val="chart"/>
      <sheetName val="GIÁ VẬT TƯ"/>
      <sheetName val="Resort &amp; Compare"/>
      <sheetName val="PEDESB"/>
      <sheetName val="대비"/>
      <sheetName val="甲指乙供材料报价表"/>
      <sheetName val="CP HMC"/>
      <sheetName val="TH_CPTB"/>
      <sheetName val="giathanh1"/>
      <sheetName val="ADSL MPS"/>
      <sheetName val="도로경계단위"/>
      <sheetName val="물량표"/>
      <sheetName val="토공"/>
      <sheetName val="TDTKP"/>
      <sheetName val="INDEX HẠ TẦNG"/>
      <sheetName val="DGG HẠ TẦNG"/>
      <sheetName val="Condo - Hầm 2"/>
      <sheetName val="Condo - Hầm 1"/>
      <sheetName val="Condo - Phần thân"/>
      <sheetName val="01.KC - COC NHOI, TUONG VAY"/>
      <sheetName val="INF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thwork"/>
      <sheetName val="TenderAnaly"/>
      <sheetName val="AppendixA"/>
      <sheetName val="BQ"/>
      <sheetName val="GrossBQ"/>
      <sheetName val="GrossBQ (2)"/>
      <sheetName val="BQ(2)"/>
      <sheetName val="BQ(3)"/>
      <sheetName val="Summary"/>
      <sheetName val="G1"/>
      <sheetName val="FlrArea"/>
      <sheetName val="Analysis"/>
      <sheetName val="Notes"/>
      <sheetName val="Prelims"/>
      <sheetName val="Site Expense"/>
      <sheetName val="Steelwork"/>
      <sheetName val="ExtWalls"/>
      <sheetName val="Founds"/>
      <sheetName val="Slab"/>
      <sheetName val="Retaining Wall"/>
      <sheetName val="Summary Final"/>
      <sheetName val="G1 Final"/>
      <sheetName val="負荷集計（断熱不燃）"/>
      <sheetName val="BOURJBQ1"/>
      <sheetName val="Thiet bi"/>
      <sheetName val="Nhan cong"/>
      <sheetName val="GrossBQ_(2)"/>
      <sheetName val="공업용수관로"/>
      <sheetName val="MTP"/>
      <sheetName val="Project Execution Report"/>
      <sheetName val="Config"/>
      <sheetName val="PNT-QUOT-#3"/>
      <sheetName val="COAT&amp;WRAP-QIOT-#3"/>
      <sheetName val="DL1"/>
      <sheetName val="general notes   "/>
      <sheetName val="토공"/>
      <sheetName val="D_MUC"/>
      <sheetName val="escon"/>
      <sheetName val="GrossBQ_(2)1"/>
      <sheetName val="Site_Expense"/>
      <sheetName val="Retaining_Wall"/>
      <sheetName val="Summary_Final"/>
      <sheetName val="G1_Final"/>
      <sheetName val="Thiet_bi"/>
      <sheetName val="Nhan_cong"/>
      <sheetName val="Project_Execution_Report"/>
      <sheetName val="FitOutConfCentre"/>
      <sheetName val=""/>
      <sheetName val="Chiet tinh dz35"/>
      <sheetName val="Sheet1"/>
      <sheetName val="DATA"/>
      <sheetName val="INFOR-ST"/>
      <sheetName val="CP THEO 957"/>
      <sheetName val="Du toan"/>
      <sheetName val="DGchitiet "/>
      <sheetName val="CT Thang Mo"/>
      <sheetName val="CT  PL"/>
      <sheetName val="Tongke"/>
      <sheetName val="GLV-TB"/>
      <sheetName val="tifico"/>
      <sheetName val="TONG HOP KHOI LUONG"/>
      <sheetName val=" Net Break Down"/>
      <sheetName val="G1(09Dec改訂)"/>
      <sheetName val="집계표"/>
      <sheetName val="Input"/>
      <sheetName val="E-POD WD"/>
      <sheetName val="E-T1 WD"/>
      <sheetName val="E-T2 WD"/>
      <sheetName val="E-T3 WD"/>
      <sheetName val="E-T4 WD"/>
      <sheetName val="E-T5 WD"/>
      <sheetName val="PS-POD WD"/>
      <sheetName val="PS-T1 WD"/>
      <sheetName val="PS-T2 WD"/>
      <sheetName val="PS-T3 WD"/>
      <sheetName val="PS-T4 WD"/>
      <sheetName val="PS-T5 WD"/>
      <sheetName val="ACMV-POD WD"/>
      <sheetName val="ACMV-T1 WD"/>
      <sheetName val="ACMV-T2 WD"/>
      <sheetName val="ACMV-T3 WD"/>
      <sheetName val="ACMV-T4 WD"/>
      <sheetName val="ACMV-T5 WD"/>
      <sheetName val="FP-POD WD"/>
      <sheetName val="FP-T1 WD"/>
      <sheetName val="FP-T2 WD"/>
      <sheetName val="FP-T3 WD"/>
      <sheetName val="FP-T4 WD"/>
      <sheetName val="FP-T5 WD"/>
      <sheetName val="LIFT WD"/>
      <sheetName val="AC.T5"/>
      <sheetName val="MFĐ TT"/>
      <sheetName val="CAR PARKING TT"/>
      <sheetName val="VTTB"/>
      <sheetName val="Landscape"/>
      <sheetName val="Cash2"/>
      <sheetName val="Z"/>
      <sheetName val="GIAVLIEU"/>
      <sheetName val="ma HD AB"/>
      <sheetName val="dropdown"/>
      <sheetName val="Project Data"/>
      <sheetName val="6MONTHS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code HTT THap"/>
      <sheetName val=" "/>
      <sheetName val="NOTE"/>
      <sheetName val="Tong hop vat tu"/>
      <sheetName val="Phan tich ca may"/>
      <sheetName val="Chenh lech ca may"/>
      <sheetName val="Chenh lech vat tu"/>
      <sheetName val="Chiet tinh don gia CM"/>
      <sheetName val="TLg CN&amp;Laixe"/>
      <sheetName val="TLg CN&amp;Laixe (2)"/>
      <sheetName val="TLg Laitau"/>
      <sheetName val="TLg Laitau (2)"/>
      <sheetName val="Bill 2.1 Villa Outside"/>
      <sheetName val="Analisa"/>
      <sheetName val="금융비용"/>
      <sheetName val="Tong du toan"/>
      <sheetName val="Main_Mech"/>
      <sheetName val="Sub_Mech"/>
      <sheetName val="Slim 2 cánh &amp; 2 vách"/>
      <sheetName val="gVL"/>
      <sheetName val="QL Dự án"/>
      <sheetName val="3.thể hiện"/>
      <sheetName val="05. Data_Cash Flow"/>
      <sheetName val="XL4Poppy"/>
      <sheetName val="XLR_NoRangeSheet"/>
      <sheetName val="GrossBQ_(2)2"/>
      <sheetName val="Site_Expense1"/>
      <sheetName val="Retaining_Wall1"/>
      <sheetName val="Summary_Final1"/>
      <sheetName val="G1_Final1"/>
      <sheetName val="Thiet_bi1"/>
      <sheetName val="Nhan_cong1"/>
      <sheetName val="Project_Execution_Report1"/>
      <sheetName val="general_notes___"/>
      <sheetName val="Chiet_tinh_dz35"/>
      <sheetName val="CP_THEO_957"/>
      <sheetName val="DGchitiet_"/>
      <sheetName val="Du_toan"/>
      <sheetName val="CT_Thang_Mo"/>
      <sheetName val="CT__PL"/>
      <sheetName val="E-POD_WD"/>
      <sheetName val="E-T1_WD"/>
      <sheetName val="E-T2_WD"/>
      <sheetName val="E-T3_WD"/>
      <sheetName val="E-T4_WD"/>
      <sheetName val="E-T5_WD"/>
      <sheetName val="PS-POD_WD"/>
      <sheetName val="PS-T1_WD"/>
      <sheetName val="PS-T2_WD"/>
      <sheetName val="PS-T3_WD"/>
      <sheetName val="PS-T4_WD"/>
      <sheetName val="PS-T5_WD"/>
      <sheetName val="ACMV-POD_WD"/>
      <sheetName val="ACMV-T1_WD"/>
      <sheetName val="ACMV-T2_WD"/>
      <sheetName val="ACMV-T3_WD"/>
      <sheetName val="ACMV-T4_WD"/>
      <sheetName val="ACMV-T5_WD"/>
      <sheetName val="FP-POD_WD"/>
      <sheetName val="FP-T1_WD"/>
      <sheetName val="FP-T2_WD"/>
      <sheetName val="FP-T3_WD"/>
      <sheetName val="FP-T4_WD"/>
      <sheetName val="FP-T5_WD"/>
      <sheetName val="LIFT_WD"/>
      <sheetName val="AC_T5"/>
      <sheetName val="MFĐ_TT"/>
      <sheetName val="CAR_PARKING_TT"/>
      <sheetName val="TONG_HOP_KHOI_LUONG"/>
      <sheetName val="ma_HD_AB"/>
      <sheetName val="_Net_Break_Down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Project_Data"/>
      <sheetName val="Tong_hop_vat_tu"/>
      <sheetName val="Phan_tich_ca_may"/>
      <sheetName val="Chenh_lech_ca_may"/>
      <sheetName val="Chenh_lech_vat_tu"/>
      <sheetName val="Chiet_tinh_don_gia_CM"/>
      <sheetName val="TLg_CN&amp;Laixe"/>
      <sheetName val="TLg_CN&amp;Laixe_(2)"/>
      <sheetName val="TLg_Laitau"/>
      <sheetName val="TLg_Laitau_(2)"/>
      <sheetName val="TH_VLXD"/>
      <sheetName val="RAB AR&amp;STR"/>
      <sheetName val="Khoan LSP (2)"/>
      <sheetName val="내역"/>
      <sheetName val="Data Validation"/>
      <sheetName val="Vat Tu"/>
      <sheetName val="Rebar"/>
      <sheetName val="Div26 - Elect"/>
      <sheetName val="노임단가"/>
      <sheetName val="Bill 03 - ACMV"/>
      <sheetName val="Sheet2"/>
      <sheetName val="Electrical Breakdown"/>
      <sheetName val="TinhGiaNC"/>
      <sheetName val="Open Drain Caisson Pump"/>
      <sheetName val="vlieu"/>
      <sheetName val="Code"/>
      <sheetName val="KL thanh toan-Xuan Dao"/>
      <sheetName val="$TEXT1$"/>
      <sheetName val="DuToan"/>
      <sheetName val="GrossBQ_(2)3"/>
      <sheetName val="Site_Expense2"/>
      <sheetName val="Retaining_Wall2"/>
      <sheetName val="Summary_Final2"/>
      <sheetName val="G1_Final2"/>
      <sheetName val="Thiet_bi2"/>
      <sheetName val="Nhan_cong2"/>
      <sheetName val="Project_Execution_Report2"/>
      <sheetName val="general_notes___1"/>
      <sheetName val="Chiet_tinh_dz351"/>
      <sheetName val="CP_THEO_9571"/>
      <sheetName val="DGchitiet_1"/>
      <sheetName val="Du_toan1"/>
      <sheetName val="CT_Thang_Mo1"/>
      <sheetName val="CT__PL1"/>
      <sheetName val="TONG_HOP_KHOI_LUONG1"/>
      <sheetName val="E-POD_WD1"/>
      <sheetName val="E-T1_WD1"/>
      <sheetName val="E-T2_WD1"/>
      <sheetName val="E-T3_WD1"/>
      <sheetName val="E-T4_WD1"/>
      <sheetName val="E-T5_WD1"/>
      <sheetName val="PS-POD_WD1"/>
      <sheetName val="PS-T1_WD1"/>
      <sheetName val="PS-T2_WD1"/>
      <sheetName val="PS-T3_WD1"/>
      <sheetName val="PS-T4_WD1"/>
      <sheetName val="PS-T5_WD1"/>
      <sheetName val="ACMV-POD_WD1"/>
      <sheetName val="ACMV-T1_WD1"/>
      <sheetName val="ACMV-T2_WD1"/>
      <sheetName val="ACMV-T3_WD1"/>
      <sheetName val="ACMV-T4_WD1"/>
      <sheetName val="ACMV-T5_WD1"/>
      <sheetName val="FP-POD_WD1"/>
      <sheetName val="FP-T1_WD1"/>
      <sheetName val="FP-T2_WD1"/>
      <sheetName val="FP-T3_WD1"/>
      <sheetName val="FP-T4_WD1"/>
      <sheetName val="FP-T5_WD1"/>
      <sheetName val="LIFT_WD1"/>
      <sheetName val="AC_T51"/>
      <sheetName val="MFĐ_TT1"/>
      <sheetName val="CAR_PARKING_TT1"/>
      <sheetName val="ma_HD_AB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_Net_Break_Down1"/>
      <sheetName val="Project_Data1"/>
      <sheetName val="Tong_hop_vat_tu1"/>
      <sheetName val="Phan_tich_ca_may1"/>
      <sheetName val="Chenh_lech_ca_may1"/>
      <sheetName val="Chenh_lech_vat_tu1"/>
      <sheetName val="Chiet_tinh_don_gia_CM1"/>
      <sheetName val="TLg_CN&amp;Laixe1"/>
      <sheetName val="TLg_CN&amp;Laixe_(2)1"/>
      <sheetName val="TLg_Laitau1"/>
      <sheetName val="TLg_Laitau_(2)1"/>
      <sheetName val="Bill_2_1_Villa_Outside"/>
      <sheetName val="Tong_du_toan"/>
      <sheetName val="_"/>
      <sheetName val="code_HTT_THap"/>
      <sheetName val="Slim_2_cánh_&amp;_2_vách"/>
      <sheetName val="QL_Dự_án"/>
      <sheetName val="RAB_AR&amp;STR"/>
      <sheetName val="Khoan_LSP_(2)"/>
      <sheetName val="3_thể_hiện"/>
      <sheetName val="05__Data_Cash_Flow"/>
      <sheetName val="Quantity"/>
      <sheetName val="Cover "/>
      <sheetName val="Plastering &amp; tiling works "/>
      <sheetName val="Detail"/>
      <sheetName val="Dien giai "/>
      <sheetName val="detail phat sinh can thay doi "/>
      <sheetName val="Bang tinh Cost Cao do khoi A"/>
      <sheetName val="Bang tinh cost cao do khoi B"/>
      <sheetName val="CỘT+VÁCH CHỜ L1"/>
      <sheetName val="F4-F7"/>
      <sheetName val="실행"/>
      <sheetName val="Doi so"/>
      <sheetName val="01. DATA"/>
      <sheetName val="Bang tra sd"/>
      <sheetName val="TTL"/>
      <sheetName val="CFS3"/>
      <sheetName val="TT04"/>
      <sheetName val="GrossBQ_(2)4"/>
      <sheetName val="Site_Expense3"/>
      <sheetName val="Retaining_Wall3"/>
      <sheetName val="Summary_Final3"/>
      <sheetName val="G1_Final3"/>
      <sheetName val="Thiet_bi3"/>
      <sheetName val="Nhan_cong3"/>
      <sheetName val="Project_Execution_Report3"/>
      <sheetName val="general_notes___2"/>
      <sheetName val="Chiet_tinh_dz352"/>
      <sheetName val="CP_THEO_9572"/>
      <sheetName val="DGchitiet_2"/>
      <sheetName val="Du_toan2"/>
      <sheetName val="CT_Thang_Mo2"/>
      <sheetName val="CT__PL2"/>
      <sheetName val="E-POD_WD2"/>
      <sheetName val="E-T1_WD2"/>
      <sheetName val="E-T2_WD2"/>
      <sheetName val="E-T3_WD2"/>
      <sheetName val="E-T4_WD2"/>
      <sheetName val="E-T5_WD2"/>
      <sheetName val="PS-POD_WD2"/>
      <sheetName val="PS-T1_WD2"/>
      <sheetName val="PS-T2_WD2"/>
      <sheetName val="PS-T3_WD2"/>
      <sheetName val="PS-T4_WD2"/>
      <sheetName val="PS-T5_WD2"/>
      <sheetName val="ACMV-POD_WD2"/>
      <sheetName val="ACMV-T1_WD2"/>
      <sheetName val="ACMV-T2_WD2"/>
      <sheetName val="ACMV-T3_WD2"/>
      <sheetName val="ACMV-T4_WD2"/>
      <sheetName val="ACMV-T5_WD2"/>
      <sheetName val="FP-POD_WD2"/>
      <sheetName val="FP-T1_WD2"/>
      <sheetName val="FP-T2_WD2"/>
      <sheetName val="FP-T3_WD2"/>
      <sheetName val="FP-T4_WD2"/>
      <sheetName val="FP-T5_WD2"/>
      <sheetName val="LIFT_WD2"/>
      <sheetName val="AC_T52"/>
      <sheetName val="MFĐ_TT2"/>
      <sheetName val="CAR_PARKING_TT2"/>
      <sheetName val="TONG_HOP_KHOI_LUONG2"/>
      <sheetName val="ma_HD_AB2"/>
      <sheetName val="_Net_Break_Down2"/>
      <sheetName val="_1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roject_Data2"/>
      <sheetName val="code_HTT_THap1"/>
      <sheetName val="Tong_hop_vat_tu2"/>
      <sheetName val="Phan_tich_ca_may2"/>
      <sheetName val="Chenh_lech_ca_may2"/>
      <sheetName val="Chenh_lech_vat_tu2"/>
      <sheetName val="Chiet_tinh_don_gia_CM2"/>
      <sheetName val="TLg_CN&amp;Laixe2"/>
      <sheetName val="TLg_CN&amp;Laixe_(2)2"/>
      <sheetName val="TLg_Laitau2"/>
      <sheetName val="TLg_Laitau_(2)2"/>
      <sheetName val="Tong_du_toan1"/>
      <sheetName val="Bill_2_1_Villa_Outside1"/>
      <sheetName val="Slim_2_cánh_&amp;_2_vách1"/>
      <sheetName val="QL_Dự_án1"/>
      <sheetName val="3_thể_hiện1"/>
      <sheetName val="05__Data_Cash_Flow1"/>
      <sheetName val="RAB_AR&amp;STR1"/>
      <sheetName val="Khoan_LSP_(2)1"/>
      <sheetName val="Data_Validation"/>
      <sheetName val="Vat_Tu"/>
      <sheetName val="Div26_-_Elect"/>
      <sheetName val="Electrical_Breakdown"/>
      <sheetName val="Open_Drain_Caisson_Pump"/>
      <sheetName val="Bill_03_-_ACMV"/>
      <sheetName val="KL_thanh_toan-Xuan_Dao"/>
      <sheetName val="Doi_so"/>
      <sheetName val="CỘT+VÁCH_CHỜ_L1"/>
      <sheetName val="01__DATA"/>
      <sheetName val="Bang_tra_sd"/>
      <sheetName val="Cover_"/>
      <sheetName val="Plastering_&amp;_tiling_works_"/>
      <sheetName val="Dien_giai_"/>
      <sheetName val="detail_phat_sinh_can_thay_doi_"/>
      <sheetName val="Bang_tinh_Cost_Cao_do_khoi_A"/>
      <sheetName val="Bang_tinh_cost_cao_do_khoi_B"/>
      <sheetName val="GrossBQ_(2)5"/>
      <sheetName val="Site_Expense4"/>
      <sheetName val="Retaining_Wall4"/>
      <sheetName val="Summary_Final4"/>
      <sheetName val="G1_Final4"/>
      <sheetName val="Thiet_bi4"/>
      <sheetName val="Nhan_cong4"/>
      <sheetName val="Project_Execution_Report4"/>
      <sheetName val="general_notes___3"/>
      <sheetName val="Chiet_tinh_dz353"/>
      <sheetName val="CP_THEO_9573"/>
      <sheetName val="DGchitiet_3"/>
      <sheetName val="Du_toan3"/>
      <sheetName val="CT_Thang_Mo3"/>
      <sheetName val="CT__PL3"/>
      <sheetName val="E-POD_WD3"/>
      <sheetName val="E-T1_WD3"/>
      <sheetName val="E-T2_WD3"/>
      <sheetName val="E-T3_WD3"/>
      <sheetName val="E-T4_WD3"/>
      <sheetName val="E-T5_WD3"/>
      <sheetName val="PS-POD_WD3"/>
      <sheetName val="PS-T1_WD3"/>
      <sheetName val="PS-T2_WD3"/>
      <sheetName val="PS-T3_WD3"/>
      <sheetName val="PS-T4_WD3"/>
      <sheetName val="PS-T5_WD3"/>
      <sheetName val="ACMV-POD_WD3"/>
      <sheetName val="ACMV-T1_WD3"/>
      <sheetName val="ACMV-T2_WD3"/>
      <sheetName val="ACMV-T3_WD3"/>
      <sheetName val="ACMV-T4_WD3"/>
      <sheetName val="ACMV-T5_WD3"/>
      <sheetName val="FP-POD_WD3"/>
      <sheetName val="FP-T1_WD3"/>
      <sheetName val="FP-T2_WD3"/>
      <sheetName val="FP-T3_WD3"/>
      <sheetName val="FP-T4_WD3"/>
      <sheetName val="FP-T5_WD3"/>
      <sheetName val="LIFT_WD3"/>
      <sheetName val="AC_T53"/>
      <sheetName val="MFĐ_TT3"/>
      <sheetName val="CAR_PARKING_TT3"/>
      <sheetName val="TONG_HOP_KHOI_LUONG3"/>
      <sheetName val="ma_HD_AB3"/>
      <sheetName val="_2"/>
      <sheetName val="_Net_Break_Down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Project_Data3"/>
      <sheetName val="code_HTT_THap2"/>
      <sheetName val="Tong_hop_vat_tu3"/>
      <sheetName val="Phan_tich_ca_may3"/>
      <sheetName val="Chenh_lech_ca_may3"/>
      <sheetName val="Chenh_lech_vat_tu3"/>
      <sheetName val="Chiet_tinh_don_gia_CM3"/>
      <sheetName val="TLg_CN&amp;Laixe3"/>
      <sheetName val="TLg_CN&amp;Laixe_(2)3"/>
      <sheetName val="TLg_Laitau3"/>
      <sheetName val="TLg_Laitau_(2)3"/>
      <sheetName val="Tong_du_toan2"/>
      <sheetName val="Bill_2_1_Villa_Outside2"/>
      <sheetName val="Slim_2_cánh_&amp;_2_vách2"/>
      <sheetName val="QL_Dự_án2"/>
      <sheetName val="RAB_AR&amp;STR2"/>
      <sheetName val="Khoan_LSP_(2)2"/>
      <sheetName val="3_thể_hiện2"/>
      <sheetName val="05__Data_Cash_Flow2"/>
      <sheetName val="Data_Validation1"/>
      <sheetName val="Vat_Tu1"/>
      <sheetName val="Electrical_Breakdown1"/>
      <sheetName val="Div26_-_Elect1"/>
      <sheetName val="Open_Drain_Caisson_Pump1"/>
      <sheetName val="Bill_03_-_ACMV1"/>
      <sheetName val="KL_thanh_toan-Xuan_Dao1"/>
      <sheetName val="Doi_so1"/>
      <sheetName val="CỘT+VÁCH_CHỜ_L11"/>
      <sheetName val="01__DATA1"/>
      <sheetName val="Bang_tra_sd1"/>
      <sheetName val="Cover_1"/>
      <sheetName val="Plastering_&amp;_tiling_works_1"/>
      <sheetName val="Dien_giai_1"/>
      <sheetName val="detail_phat_sinh_can_thay_doi_1"/>
      <sheetName val="Bang_tinh_Cost_Cao_do_khoi_A1"/>
      <sheetName val="Bang_tinh_cost_cao_do_khoi_B1"/>
      <sheetName val="source"/>
      <sheetName val="Cover DD"/>
      <sheetName val="Rate "/>
      <sheetName val="B3A-MU4"/>
      <sheetName val="BG"/>
      <sheetName val="CV FOA"/>
      <sheetName val="CV BEAMS"/>
      <sheetName val="CV C"/>
      <sheetName val="CV SÀn"/>
      <sheetName val="CV CT"/>
      <sheetName val="CV KH"/>
      <sheetName val="Sheet10"/>
      <sheetName val="Sheet9"/>
      <sheetName val="Hoan thien"/>
      <sheetName val="MEP"/>
      <sheetName val="CR-COL"/>
      <sheetName val="CR FODA"/>
      <sheetName val="CR-BEAMS"/>
      <sheetName val="CR-SLAB"/>
      <sheetName val="CR-STAR"/>
      <sheetName val="CR-CORE W"/>
      <sheetName val="ĐÀO ĐẤT"/>
      <sheetName val="Sheet3"/>
      <sheetName val="4-CỘT-VÁCH (2)"/>
      <sheetName val="2-DẦM"/>
      <sheetName val="3-SÀN"/>
      <sheetName val="5-LÕI THANG"/>
      <sheetName val="6-THANG BỘ"/>
      <sheetName val="7-BỂ NƯỚC"/>
      <sheetName val="THÉP HÌNH"/>
      <sheetName val="LƯỚI THÉP HÀN"/>
      <sheetName val="THKL-Đ1"/>
      <sheetName val="Nhôm"/>
      <sheetName val="VTP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Sheet48"/>
      <sheetName val="__-BLDG"/>
      <sheetName val="BÌA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Hệ số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PNTEXT"/>
      <sheetName val="Rate"/>
      <sheetName val="0-Bia"/>
      <sheetName val="Danh muc"/>
      <sheetName val="1-BANG TONG HOP TT"/>
      <sheetName val=" 1A mới"/>
      <sheetName val="2-Mau 2A BANG GTTT PL05"/>
      <sheetName val="2-Mau 2B BANG GTTT PL06"/>
      <sheetName val="2-Mau 2C BANG GTTT PL09"/>
      <sheetName val="2-Mau BANG GTTT PL12"/>
      <sheetName val="3-Mau 3A-THKL PL05"/>
      <sheetName val="3-Mau 3A-THKL PL06"/>
      <sheetName val="3-Mau 3A-THKL PL09"/>
      <sheetName val="3-Mau 3A-THKL PL12"/>
      <sheetName val="DGKL PL 05"/>
      <sheetName val="DGKL PL 06"/>
      <sheetName val="DGKL PL 09"/>
      <sheetName val="DGKL PL 12"/>
      <sheetName val="5-Khau tru Tien ich"/>
      <sheetName val="6-Phat"/>
      <sheetName val="đọc số"/>
      <sheetName val="BL"/>
      <sheetName val="Bảng Giá"/>
      <sheetName val="KL-MEZZ+Cranes"/>
      <sheetName val="NET-OP1"/>
      <sheetName val="BOQ-Form"/>
      <sheetName val="BOQ"/>
      <sheetName val="Kien Truc"/>
      <sheetName val="TK cua"/>
      <sheetName val="TCQ"/>
      <sheetName val="Bill ACMV"/>
      <sheetName val="Unit arte ACMV"/>
      <sheetName val="UnitRate E"/>
      <sheetName val="Lighting rate"/>
      <sheetName val="Cable Rate"/>
      <sheetName val="CFA-M2"/>
      <sheetName val="GrossBQ_(2)6"/>
      <sheetName val="Site_Expense5"/>
      <sheetName val="Retaining_Wall5"/>
      <sheetName val="Summary_Final5"/>
      <sheetName val="G1_Final5"/>
      <sheetName val="Thiet_bi5"/>
      <sheetName val="Nhan_cong5"/>
      <sheetName val="Project_Execution_Report5"/>
      <sheetName val="general_notes___4"/>
      <sheetName val="Chiet_tinh_dz354"/>
      <sheetName val="CP_THEO_9574"/>
      <sheetName val="DGchitiet_4"/>
      <sheetName val="Du_toan4"/>
      <sheetName val="CT_Thang_Mo4"/>
      <sheetName val="CT__PL4"/>
      <sheetName val="E-POD_WD4"/>
      <sheetName val="E-T1_WD4"/>
      <sheetName val="E-T2_WD4"/>
      <sheetName val="E-T3_WD4"/>
      <sheetName val="E-T4_WD4"/>
      <sheetName val="E-T5_WD4"/>
      <sheetName val="PS-POD_WD4"/>
      <sheetName val="PS-T1_WD4"/>
      <sheetName val="PS-T2_WD4"/>
      <sheetName val="PS-T3_WD4"/>
      <sheetName val="PS-T4_WD4"/>
      <sheetName val="BANG TRA"/>
      <sheetName val="Tóm tắt giảm giá"/>
      <sheetName val="Yêu cầu báo giá"/>
      <sheetName val="SUM"/>
      <sheetName val="A-Preliminary-r1"/>
      <sheetName val="B. Pile works"/>
      <sheetName val="C. Building Works"/>
      <sheetName val="D. M.E.P Works"/>
      <sheetName val="E. LEED requirements"/>
      <sheetName val="F. External works"/>
      <sheetName val="C1.1 Factory 1"/>
      <sheetName val="C1.2 Factory 1"/>
      <sheetName val="C5.1 Office"/>
      <sheetName val="C6.1 Canteen"/>
      <sheetName val="C6.2 Canteen"/>
      <sheetName val="C7.1 Bike parking"/>
      <sheetName val="C7.2 Bike parking"/>
      <sheetName val="C8.1 Car parking"/>
      <sheetName val="C8.2 Car parking"/>
      <sheetName val="C9.1 WWTP"/>
      <sheetName val="C10.1 Water tank + pump room"/>
      <sheetName val="C11.1 Electric house"/>
      <sheetName val="C12.1 Air compressor house"/>
      <sheetName val="C12.1 Garbage house"/>
      <sheetName val="C13.1 Utility house"/>
      <sheetName val="C14.1 Guardhouse 1"/>
      <sheetName val="C15.1 Guardhouse 2"/>
      <sheetName val="C16.1 Guardhouse 3"/>
      <sheetName val="C17.1 Toilet"/>
      <sheetName val="F1 Sand leveling"/>
      <sheetName val="F2. Flag pole"/>
      <sheetName val="F3. Fence &amp; sign board"/>
      <sheetName val="F4. Civil work"/>
      <sheetName val="22.Landscape"/>
      <sheetName val="chiet tinh"/>
      <sheetName val="입찰내역 발주처 양식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KL THÉP MÓNG,DẦM, SÀN, CỘT B2"/>
      <sheetName val="THKLTT THÉP B2"/>
      <sheetName val="Cash flow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4. NSC Summary"/>
      <sheetName val="1.Certificate"/>
      <sheetName val="Priced BOQ"/>
      <sheetName val="TONG HOP"/>
      <sheetName val="Hệ số và tỷ giá"/>
      <sheetName val="BAO GIA"/>
      <sheetName val="CPC (phuc vu tinh cost)"/>
      <sheetName val="Chi phi gian tiep"/>
      <sheetName val="대비표"/>
      <sheetName val="TBVL"/>
      <sheetName val="Bóc KL"/>
      <sheetName val="Kiem tra"/>
      <sheetName val="CLVT"/>
      <sheetName val="THCP (2)"/>
      <sheetName val="THCP"/>
      <sheetName val="TKC U5- SH"/>
      <sheetName val="TKC U5- BH"/>
      <sheetName val="U1-SH"/>
      <sheetName val="U3,7,15(1A)-SH"/>
      <sheetName val="U5,11,13 (1B)-SH"/>
      <sheetName val="U8,U9-SH"/>
      <sheetName val="U16-SH"/>
      <sheetName val="U.17-BH"/>
      <sheetName val="U-ĐHBH"/>
      <sheetName val="U.24, U.25-BH"/>
      <sheetName val="U.32-BH"/>
      <sheetName val="chỉ"/>
      <sheetName val="tk thep"/>
      <sheetName val="LKVL-CK-HT-GD1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DANH MỤC"/>
      <sheetName val="07_Themal"/>
      <sheetName val="VL"/>
      <sheetName val="TN"/>
      <sheetName val="ND"/>
      <sheetName val="工事概要(Project Outline)・G1記入欄"/>
      <sheetName val="PNT_QUOT__3"/>
      <sheetName val="COAT_WRAP_QIOT__3"/>
      <sheetName val="CF_DT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GrossBQ_(2)7"/>
      <sheetName val="Site_Expense6"/>
      <sheetName val="Retaining_Wall6"/>
      <sheetName val="Summary_Final6"/>
      <sheetName val="G1_Final6"/>
      <sheetName val="Thiet_bi6"/>
      <sheetName val="Nhan_cong6"/>
      <sheetName val="Project_Execution_Report6"/>
      <sheetName val="general_notes___5"/>
      <sheetName val="Chiet_tinh_dz355"/>
      <sheetName val="CP_THEO_9575"/>
      <sheetName val="Du_toan5"/>
      <sheetName val="DGchitiet_5"/>
      <sheetName val="CT_Thang_Mo5"/>
      <sheetName val="CT__PL5"/>
      <sheetName val="E-POD_WD5"/>
      <sheetName val="E-T1_WD5"/>
      <sheetName val="E-T2_WD5"/>
      <sheetName val="E-T3_WD5"/>
      <sheetName val="E-T4_WD5"/>
      <sheetName val="E-T5_WD5"/>
      <sheetName val="PS-POD_WD5"/>
      <sheetName val="PS-T1_WD5"/>
      <sheetName val="PS-T2_WD5"/>
      <sheetName val="PS-T3_WD5"/>
      <sheetName val="PS-T4_WD5"/>
      <sheetName val="PS-T5_WD4"/>
      <sheetName val="ACMV-POD_WD4"/>
      <sheetName val="ACMV-T1_WD4"/>
      <sheetName val="ACMV-T2_WD4"/>
      <sheetName val="ACMV-T3_WD4"/>
      <sheetName val="ACMV-T4_WD4"/>
      <sheetName val="ACMV-T5_WD4"/>
      <sheetName val="FP-POD_WD4"/>
      <sheetName val="FP-T1_WD4"/>
      <sheetName val="FP-T2_WD4"/>
      <sheetName val="FP-T3_WD4"/>
      <sheetName val="FP-T4_WD4"/>
      <sheetName val="FP-T5_WD4"/>
      <sheetName val="LIFT_WD4"/>
      <sheetName val="AC_T54"/>
      <sheetName val="MFĐ_TT4"/>
      <sheetName val="CAR_PARKING_TT4"/>
      <sheetName val="TONG_HOP_KHOI_LUONG4"/>
      <sheetName val="ma_HD_AB4"/>
      <sheetName val="_Net_Break_Down4"/>
      <sheetName val="Project_Data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_3"/>
      <sheetName val="code_HTT_THap3"/>
      <sheetName val="Tong_hop_vat_tu4"/>
      <sheetName val="Phan_tich_ca_may4"/>
      <sheetName val="Chenh_lech_ca_may4"/>
      <sheetName val="Chenh_lech_vat_tu4"/>
      <sheetName val="Chiet_tinh_don_gia_CM4"/>
      <sheetName val="TLg_CN&amp;Laixe4"/>
      <sheetName val="TLg_CN&amp;Laixe_(2)4"/>
      <sheetName val="TLg_Laitau4"/>
      <sheetName val="TLg_Laitau_(2)4"/>
      <sheetName val="Tong_du_toan3"/>
      <sheetName val="Bill_2_1_Villa_Outside3"/>
      <sheetName val="Slim_2_cánh_&amp;_2_vách3"/>
      <sheetName val="QL_Dự_án3"/>
      <sheetName val="3_thể_hiện3"/>
      <sheetName val="05__Data_Cash_Flow3"/>
      <sheetName val="RAB_AR&amp;STR3"/>
      <sheetName val="Khoan_LSP_(2)3"/>
      <sheetName val="Data_Validation2"/>
      <sheetName val="Vat_Tu2"/>
      <sheetName val="Open_Drain_Caisson_Pump2"/>
      <sheetName val="Electrical_Breakdown2"/>
      <sheetName val="Div26_-_Elect2"/>
      <sheetName val="Bill_03_-_ACMV2"/>
      <sheetName val="KL_thanh_toan-Xuan_Dao2"/>
      <sheetName val="Doi_so2"/>
      <sheetName val="01__DATA2"/>
      <sheetName val="CỘT+VÁCH_CHỜ_L12"/>
      <sheetName val="Bang_tra_sd2"/>
      <sheetName val="Cover_2"/>
      <sheetName val="Plastering_&amp;_tiling_works_2"/>
      <sheetName val="Dien_giai_2"/>
      <sheetName val="detail_phat_sinh_can_thay_doi_2"/>
      <sheetName val="Bang_tinh_Cost_Cao_do_khoi_A2"/>
      <sheetName val="Bang_tinh_cost_cao_do_khoi_B2"/>
      <sheetName val="Cover_DD"/>
      <sheetName val="Rate_"/>
      <sheetName val="CV_FOA"/>
      <sheetName val="CV_BEAMS"/>
      <sheetName val="CV_C"/>
      <sheetName val="CV_SÀn"/>
      <sheetName val="CV_CT"/>
      <sheetName val="CV_KH"/>
      <sheetName val="Hoan_thien"/>
      <sheetName val="CR_FODA"/>
      <sheetName val="CR-CORE_W"/>
      <sheetName val="ĐÀO_ĐẤT"/>
      <sheetName val="4-CỘT-VÁCH_(2)"/>
      <sheetName val="5-LÕI_THANG"/>
      <sheetName val="6-THANG_BỘ"/>
      <sheetName val="7-BỂ_NƯỚC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Hệ_số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THÉP_HÌNH"/>
      <sheetName val="LƯỚI_THÉP_HÀN"/>
      <sheetName val="Danh_muc"/>
      <sheetName val="1-BANG_TONG_HOP_TT"/>
      <sheetName val="_1A_mới"/>
      <sheetName val="2-Mau_2A_BANG_GTTT_PL05"/>
      <sheetName val="2-Mau_2B_BANG_GTTT_PL06"/>
      <sheetName val="2-Mau_2C_BANG_GTTT_PL09"/>
      <sheetName val="2-Mau_BANG_GTTT_PL12"/>
      <sheetName val="3-Mau_3A-THKL_PL05"/>
      <sheetName val="3-Mau_3A-THKL_PL06"/>
      <sheetName val="3-Mau_3A-THKL_PL09"/>
      <sheetName val="3-Mau_3A-THKL_PL12"/>
      <sheetName val="DGKL_PL_05"/>
      <sheetName val="DGKL_PL_06"/>
      <sheetName val="DGKL_PL_09"/>
      <sheetName val="DGKL_PL_12"/>
      <sheetName val="5-Khau_tru_Tien_ich"/>
      <sheetName val="đọc_số"/>
      <sheetName val="Bảng_Giá"/>
      <sheetName val="Kien_Truc"/>
      <sheetName val="TK_cua"/>
      <sheetName val="Bill_ACMV"/>
      <sheetName val="Unit_arte_ACMV"/>
      <sheetName val="UnitRate_E"/>
      <sheetName val="Lighting_rate"/>
      <sheetName val="Cable_Rate"/>
      <sheetName val="BANG_TRA"/>
      <sheetName val="chiet_tinh"/>
      <sheetName val="입찰내역_발주처_양식"/>
      <sheetName val="Tóm_tắt_giảm_giá"/>
      <sheetName val="Yêu_cầu_báo_giá"/>
      <sheetName val="B__Pile_works"/>
      <sheetName val="C__Building_Works"/>
      <sheetName val="D__M_E_P_Works"/>
      <sheetName val="E__LEED_requirements"/>
      <sheetName val="F__External_works"/>
      <sheetName val="C1_1_Factory_1"/>
      <sheetName val="C1_2_Factory_1"/>
      <sheetName val="C5_1_Office"/>
      <sheetName val="C6_1_Canteen"/>
      <sheetName val="C6_2_Canteen"/>
      <sheetName val="C7_1_Bike_parking"/>
      <sheetName val="C7_2_Bike_parking"/>
      <sheetName val="C8_1_Car_parking"/>
      <sheetName val="C8_2_Car_parking"/>
      <sheetName val="C9_1_WWTP"/>
      <sheetName val="C10_1_Water_tank_+_pump_room"/>
      <sheetName val="C11_1_Electric_house"/>
      <sheetName val="C12_1_Air_compressor_house"/>
      <sheetName val="C12_1_Garbage_house"/>
      <sheetName val="C13_1_Utility_house"/>
      <sheetName val="C14_1_Guardhouse_1"/>
      <sheetName val="C15_1_Guardhouse_2"/>
      <sheetName val="C16_1_Guardhouse_3"/>
      <sheetName val="C17_1_Toilet"/>
      <sheetName val="F1_Sand_leveling"/>
      <sheetName val="F2__Flag_pole"/>
      <sheetName val="F3__Fence_&amp;_sign_board"/>
      <sheetName val="F4__Civil_work"/>
      <sheetName val="22_Landscape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KL_THÉP_MÓNG,DẦM,_SÀN,_CỘT_B2"/>
      <sheetName val="THKLTT_THÉP_B2"/>
      <sheetName val="Workdone_MFI"/>
      <sheetName val="VPCT-F20102a.00"/>
      <sheetName val="CPQLDA"/>
      <sheetName val="Const"/>
      <sheetName val="BANRA"/>
      <sheetName val="MUAVAO"/>
      <sheetName val="XNT"/>
      <sheetName val="MA K HANG"/>
      <sheetName val="細目"/>
      <sheetName val="BẢNG ÁP GIÁ (in)"/>
      <sheetName val="NT (KL) IN"/>
      <sheetName val="DOM D2"/>
      <sheetName val="nhà ăn"/>
      <sheetName val="Công nhật"/>
      <sheetName val="btkt cột"/>
      <sheetName val="THÉP"/>
      <sheetName val="門窗表"/>
      <sheetName val="D &amp; W sizes"/>
      <sheetName val="Breadown"/>
      <sheetName val="name"/>
      <sheetName val="banilad"/>
      <sheetName val="Mactan"/>
      <sheetName val="Mandaue"/>
      <sheetName val="入力"/>
      <sheetName val="upa"/>
      <sheetName val="Currency Rate"/>
      <sheetName val="CASHFLOWS"/>
      <sheetName val="GR.slab-reinft"/>
      <sheetName val="SPT vs PHI"/>
      <sheetName val="BXNTT -02"/>
      <sheetName val="BXNTT -03"/>
      <sheetName val="4__NSC_Summary"/>
      <sheetName val="1_Certificate"/>
      <sheetName val="Cash_flow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Priced_BOQ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TONG_HOP"/>
      <sheetName val="Hệ_số_và_tỷ_giá"/>
      <sheetName val="BAO_GIA"/>
      <sheetName val="CPC_(phuc_vu_tinh_cost)"/>
      <sheetName val="Chi_phi_gian_tiep"/>
      <sheetName val="F&amp;S"/>
      <sheetName val="Electrical"/>
      <sheetName val="NET表"/>
      <sheetName val="BQ表"/>
      <sheetName val="조명시설"/>
      <sheetName val="CT -THVLNC"/>
      <sheetName val="CPBTXM-THUONG"/>
      <sheetName val="Ts"/>
      <sheetName val="Tien do TV"/>
      <sheetName val="CP Du phong"/>
      <sheetName val="THCP Lap dat"/>
      <sheetName val="THCP xay dung"/>
      <sheetName val="Tong hop kinh phi"/>
      <sheetName val="THDT goi thau TB"/>
      <sheetName val="QD79"/>
      <sheetName val="8-31-98"/>
      <sheetName val="worksheet inchican"/>
      <sheetName val="combined 9-30"/>
      <sheetName val="TH thiet bi"/>
      <sheetName val="DM Chi phi"/>
      <sheetName val="Bang khoi luong"/>
      <sheetName val="M-Price-Electrical"/>
      <sheetName val="ttin"/>
      <sheetName val="GrossBQ_(2)8"/>
      <sheetName val="Site_Expense7"/>
      <sheetName val="Retaining_Wall7"/>
      <sheetName val="Summary_Final7"/>
      <sheetName val="G1_Final7"/>
      <sheetName val="Thiet_bi7"/>
      <sheetName val="Nhan_cong7"/>
      <sheetName val="Project_Execution_Report7"/>
      <sheetName val="general_notes___6"/>
      <sheetName val="Chiet_tinh_dz356"/>
      <sheetName val="CP_THEO_9576"/>
      <sheetName val="DGchitiet_6"/>
      <sheetName val="Du_toan6"/>
      <sheetName val="CT_Thang_Mo6"/>
      <sheetName val="CT__PL6"/>
      <sheetName val="E-POD_WD6"/>
      <sheetName val="E-T1_WD6"/>
      <sheetName val="E-T2_WD6"/>
      <sheetName val="E-T3_WD6"/>
      <sheetName val="E-T4_WD6"/>
      <sheetName val="E-T5_WD6"/>
      <sheetName val="PS-POD_WD6"/>
      <sheetName val="PS-T1_WD6"/>
      <sheetName val="PS-T2_WD6"/>
      <sheetName val="PS-T3_WD6"/>
      <sheetName val="PS-T4_WD6"/>
      <sheetName val="PS-T5_WD5"/>
      <sheetName val="ACMV-POD_WD5"/>
      <sheetName val="ACMV-T1_WD5"/>
      <sheetName val="ACMV-T2_WD5"/>
      <sheetName val="ACMV-T3_WD5"/>
      <sheetName val="ACMV-T4_WD5"/>
      <sheetName val="ACMV-T5_WD5"/>
      <sheetName val="FP-POD_WD5"/>
      <sheetName val="FP-T1_WD5"/>
      <sheetName val="FP-T2_WD5"/>
      <sheetName val="FP-T3_WD5"/>
      <sheetName val="FP-T4_WD5"/>
      <sheetName val="FP-T5_WD5"/>
      <sheetName val="LIFT_WD5"/>
      <sheetName val="AC_T55"/>
      <sheetName val="MFĐ_TT5"/>
      <sheetName val="CAR_PARKING_TT5"/>
      <sheetName val="TONG_HOP_KHOI_LUONG5"/>
      <sheetName val="_4"/>
      <sheetName val="ma_HD_AB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_Net_Break_Down5"/>
      <sheetName val="Project_Data5"/>
      <sheetName val="code_HTT_THap4"/>
      <sheetName val="Tong_hop_vat_tu5"/>
      <sheetName val="Phan_tich_ca_may5"/>
      <sheetName val="Chenh_lech_ca_may5"/>
      <sheetName val="Chenh_lech_vat_tu5"/>
      <sheetName val="Chiet_tinh_don_gia_CM5"/>
      <sheetName val="TLg_CN&amp;Laixe5"/>
      <sheetName val="TLg_CN&amp;Laixe_(2)5"/>
      <sheetName val="TLg_Laitau5"/>
      <sheetName val="TLg_Laitau_(2)5"/>
      <sheetName val="Tong_du_toan4"/>
      <sheetName val="Bill_2_1_Villa_Outside4"/>
      <sheetName val="Slim_2_cánh_&amp;_2_vách4"/>
      <sheetName val="QL_Dự_án4"/>
      <sheetName val="3_thể_hiện4"/>
      <sheetName val="05__Data_Cash_Flow4"/>
      <sheetName val="RAB_AR&amp;STR4"/>
      <sheetName val="Khoan_LSP_(2)4"/>
      <sheetName val="Data_Validation3"/>
      <sheetName val="Vat_Tu3"/>
      <sheetName val="Div26_-_Elect3"/>
      <sheetName val="Electrical_Breakdown3"/>
      <sheetName val="Open_Drain_Caisson_Pump3"/>
      <sheetName val="Bill_03_-_ACMV3"/>
      <sheetName val="KL_thanh_toan-Xuan_Dao3"/>
      <sheetName val="Doi_so3"/>
      <sheetName val="CỘT+VÁCH_CHỜ_L13"/>
      <sheetName val="01__DATA3"/>
      <sheetName val="Bang_tra_sd3"/>
      <sheetName val="Cover_3"/>
      <sheetName val="Plastering_&amp;_tiling_works_3"/>
      <sheetName val="Dien_giai_3"/>
      <sheetName val="detail_phat_sinh_can_thay_doi_3"/>
      <sheetName val="Bang_tinh_Cost_Cao_do_khoi_A3"/>
      <sheetName val="Bang_tinh_cost_cao_do_khoi_B3"/>
      <sheetName val="Cover_DD1"/>
      <sheetName val="Rate_1"/>
      <sheetName val="CV_FOA1"/>
      <sheetName val="CV_BEAMS1"/>
      <sheetName val="CV_C1"/>
      <sheetName val="CV_SÀn1"/>
      <sheetName val="CV_CT1"/>
      <sheetName val="CV_KH1"/>
      <sheetName val="Hoan_thien1"/>
      <sheetName val="CR_FODA1"/>
      <sheetName val="CR-CORE_W1"/>
      <sheetName val="ĐÀO_ĐẤT1"/>
      <sheetName val="4-CỘT-VÁCH_(2)1"/>
      <sheetName val="5-LÕI_THANG1"/>
      <sheetName val="6-THANG_BỘ1"/>
      <sheetName val="7-BỂ_NƯỚC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THÉP_HÌNH1"/>
      <sheetName val="LƯỚI_THÉP_HÀN1"/>
      <sheetName val="Kien_Truc1"/>
      <sheetName val="TK_cua1"/>
      <sheetName val="Bill_ACMV1"/>
      <sheetName val="Unit_arte_ACMV1"/>
      <sheetName val="UnitRate_E1"/>
      <sheetName val="Lighting_rate1"/>
      <sheetName val="Cable_Rate1"/>
      <sheetName val="Tóm_tắt_giảm_giá1"/>
      <sheetName val="Yêu_cầu_báo_giá1"/>
      <sheetName val="B__Pile_works1"/>
      <sheetName val="C__Building_Works1"/>
      <sheetName val="D__M_E_P_Works1"/>
      <sheetName val="E__LEED_requirements1"/>
      <sheetName val="F__External_works1"/>
      <sheetName val="C1_1_Factory_11"/>
      <sheetName val="C1_2_Factory_11"/>
      <sheetName val="C5_1_Office1"/>
      <sheetName val="C6_1_Canteen1"/>
      <sheetName val="C6_2_Canteen1"/>
      <sheetName val="C7_1_Bike_parking1"/>
      <sheetName val="C7_2_Bike_parking1"/>
      <sheetName val="C8_1_Car_parking1"/>
      <sheetName val="C8_2_Car_parking1"/>
      <sheetName val="C9_1_WWTP1"/>
      <sheetName val="C10_1_Water_tank_+_pump_room1"/>
      <sheetName val="C11_1_Electric_house1"/>
      <sheetName val="C12_1_Air_compressor_house1"/>
      <sheetName val="C12_1_Garbage_house1"/>
      <sheetName val="C13_1_Utility_house1"/>
      <sheetName val="C14_1_Guardhouse_11"/>
      <sheetName val="C15_1_Guardhouse_21"/>
      <sheetName val="C16_1_Guardhouse_31"/>
      <sheetName val="C17_1_Toilet1"/>
      <sheetName val="F1_Sand_leveling1"/>
      <sheetName val="F2__Flag_pole1"/>
      <sheetName val="F3__Fence_&amp;_sign_board1"/>
      <sheetName val="F4__Civil_work1"/>
      <sheetName val="22_Landscape1"/>
      <sheetName val="BANG_TRA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Hệ_số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đọc_số1"/>
      <sheetName val="Danh_muc1"/>
      <sheetName val="1-BANG_TONG_HOP_TT1"/>
      <sheetName val="_1A_mới1"/>
      <sheetName val="2-Mau_2A_BANG_GTTT_PL051"/>
      <sheetName val="2-Mau_2B_BANG_GTTT_PL061"/>
      <sheetName val="2-Mau_2C_BANG_GTTT_PL091"/>
      <sheetName val="2-Mau_BANG_GTTT_PL121"/>
      <sheetName val="3-Mau_3A-THKL_PL051"/>
      <sheetName val="3-Mau_3A-THKL_PL061"/>
      <sheetName val="3-Mau_3A-THKL_PL091"/>
      <sheetName val="3-Mau_3A-THKL_PL121"/>
      <sheetName val="DGKL_PL_051"/>
      <sheetName val="DGKL_PL_061"/>
      <sheetName val="DGKL_PL_091"/>
      <sheetName val="DGKL_PL_121"/>
      <sheetName val="5-Khau_tru_Tien_ich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Bảng_Giá1"/>
      <sheetName val="chiet_tinh1"/>
      <sheetName val="입찰내역_발주처_양식1"/>
      <sheetName val="KL_THÉP_MÓNG,DẦM,_SÀN,_CỘT_B21"/>
      <sheetName val="THKLTT_THÉP_B21"/>
      <sheetName val="Priced_BOQ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TONG_HOP1"/>
      <sheetName val="Hệ_số_và_tỷ_giá1"/>
      <sheetName val="BAO_GIA1"/>
      <sheetName val="CPC_(phuc_vu_tinh_cost)1"/>
      <sheetName val="Chi_phi_gian_tiep1"/>
      <sheetName val="Cash_flow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4__NSC_Summary1"/>
      <sheetName val="1_Certificate1"/>
      <sheetName val="Kiem_tra"/>
      <sheetName val="THCP_(2)"/>
      <sheetName val="TKC_U5-_SH"/>
      <sheetName val="TKC_U5-_BH"/>
      <sheetName val="U5,11,13_(1B)-SH"/>
      <sheetName val="U_17-BH"/>
      <sheetName val="U_24,_U_25-BH"/>
      <sheetName val="U_32-BH"/>
      <sheetName val="tk_thep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DANH_MỤC"/>
      <sheetName val="工事概要(Project_Outline)・G1記入欄"/>
      <sheetName val="BẢNG_ÁP_GIÁ_(in)"/>
      <sheetName val="NT_(KL)_IN"/>
      <sheetName val="DOM_D2"/>
      <sheetName val="nhà_ăn"/>
      <sheetName val="Công_nhật"/>
      <sheetName val="btkt_cột"/>
      <sheetName val="Bóc_KL"/>
      <sheetName val="MA_K_HANG"/>
      <sheetName val="VPCT-F20102a_00"/>
      <sheetName val="BXNTT_-02"/>
      <sheetName val="BXNTT_-03"/>
      <sheetName val="DMCP"/>
      <sheetName val="Standardwerte"/>
      <sheetName val="KL san lap"/>
      <sheetName val="D_&amp;_W_sizes"/>
      <sheetName val="Currency_Rate"/>
      <sheetName val="GR_slab-reinft"/>
      <sheetName val="SPT_vs_PHI"/>
      <sheetName val="CT_-THVLNC"/>
      <sheetName val="Tien_do_TV"/>
      <sheetName val="CP_Du_phong"/>
      <sheetName val="THCP_Lap_dat"/>
      <sheetName val="THCP_xay_dung"/>
      <sheetName val="Tong_hop_kinh_phi"/>
      <sheetName val="THDT_goi_thau_TB"/>
      <sheetName val="worksheet_inchican"/>
      <sheetName val="combined_9-30"/>
      <sheetName val="TH_thiet_bi"/>
      <sheetName val="DM_Chi_phi"/>
      <sheetName val="Bang_khoi_luong"/>
      <sheetName val="HD HS NGHIỆM THU"/>
      <sheetName val="CONTENT"/>
      <sheetName val="LIST NT CV"/>
      <sheetName val="LIST NT CV (2)"/>
      <sheetName val="LIST NT CV (3)"/>
      <sheetName val="LIST BT"/>
      <sheetName val="LIST CAP DUL"/>
      <sheetName val="LIST BT (2)"/>
      <sheetName val="2. YCNT CV"/>
      <sheetName val="5. LAY MAU VL"/>
      <sheetName val="6. BBNTNB VLĐV"/>
      <sheetName val="7. BBNT VLĐV"/>
      <sheetName val="52. BBNTNB LD GIAO BC"/>
      <sheetName val="53. BBNT LD GIAO BC"/>
      <sheetName val="8. BBNTNB TRAC DAC"/>
      <sheetName val="9. BBNT TRAC DAC"/>
      <sheetName val="10. BBNTNB DAO DAT"/>
      <sheetName val="11. BBNT DAO DAT"/>
      <sheetName val="12.BBNTNB LAP DAT"/>
      <sheetName val="13. BBNT LAP DAT"/>
      <sheetName val="14. BBNTNB ÉP CỪ"/>
      <sheetName val="15. BBNT ÉP CỪ"/>
      <sheetName val="16. BBNTNB COT THEP"/>
      <sheetName val="17. BBNT COT THEP"/>
      <sheetName val="18. BBNTNB VÁN KHUÔN"/>
      <sheetName val="19. BBNT VÁN KHUÔN"/>
      <sheetName val="20. BBNTNB ĐỔ BT"/>
      <sheetName val="21. BBNT ĐỔ BT"/>
      <sheetName val="24. BBNTNB CKBT"/>
      <sheetName val="25. BBNT CKBT"/>
      <sheetName val="26.BBNTNB BT lót"/>
      <sheetName val="27. BBNT BT lót"/>
      <sheetName val="28. BBNTNB KHOAN CẤY THÉP"/>
      <sheetName val="29. BBNT KHOAN CẤY THÉP"/>
      <sheetName val="29.1 BBNTNB BULONG HC"/>
      <sheetName val="29.2 BBNT BULONG HC"/>
      <sheetName val="30. BBNTNB GIA CONG KCT"/>
      <sheetName val="31. BBNT GIA CONG KCT"/>
      <sheetName val="31.1. BBNTNB CK KCT"/>
      <sheetName val="31.2. BBNT CK KCT"/>
      <sheetName val="32. BBNTNB LẮP DỰNG KCT"/>
      <sheetName val="33. BBNT LẮP DỰNG KCT"/>
      <sheetName val="34. BBNTNB THAO DO KCT"/>
      <sheetName val="35. BBNT THAO DO KCT"/>
      <sheetName val="36. BBNTNB SƠN KCT"/>
      <sheetName val="37. BBNT SƠN KCT"/>
      <sheetName val="38. BBNTNB ĐỤC BT"/>
      <sheetName val="39. BBNT ĐỤC BT"/>
      <sheetName val="40. BBNTNB CT XÂY"/>
      <sheetName val="41. BBNT CT XÂY"/>
      <sheetName val="41.1. BBLM VUA XAY"/>
      <sheetName val="42. BBNTNB CT TRÁT"/>
      <sheetName val="43. BBNT CT TRÁT"/>
      <sheetName val="42.1. BBLM VUA TRAT"/>
      <sheetName val="44. BBNTNB CT CHỐNG THẤM"/>
      <sheetName val="45. BBNT CT CHỐNG THẤM"/>
      <sheetName val="46.BBNTNB phá dỡ"/>
      <sheetName val="47. BBNT phá dỡ"/>
      <sheetName val="48.BBNTNB LD hàng rào"/>
      <sheetName val="49. BBNT LD hang rao"/>
      <sheetName val="50. BBNTNB ĐMHT"/>
      <sheetName val="51. BBNT ĐMHT"/>
      <sheetName val="54. BBNTNB LD GIAO CHONG"/>
      <sheetName val="55. BBNT LD GIAO CHONG"/>
      <sheetName val="56.1 BBNTNB MM,TB"/>
      <sheetName val="56.2 BBNT MM,TB"/>
      <sheetName val="56.3 BBNTNB LD CT"/>
      <sheetName val="56.4 BBNT LD CT"/>
      <sheetName val="57. BBNTNB TD CT THÁP"/>
      <sheetName val="58. BBNT TD CT THÁP"/>
      <sheetName val="59. BBNTNB LD VT"/>
      <sheetName val="60. BBNT LD VT"/>
      <sheetName val="61. BBNTNB DAM DAT"/>
      <sheetName val="62. BBNT DAM DAT"/>
      <sheetName val="63. BBNTNB VS DINH COT"/>
      <sheetName val="64. BBNT VS DINH COT"/>
      <sheetName val="65.BBNTNB LAP CAP"/>
      <sheetName val="66.BBNT LAP CAP "/>
      <sheetName val="66.1BBNTNB KEO CAP"/>
      <sheetName val="66.2BBNT KEO CAP"/>
      <sheetName val="67.TH KQ CANG KEO"/>
      <sheetName val="67.1.BAO CAO CANG KEO"/>
      <sheetName val="67.2.THEO DOI CANG CAP"/>
      <sheetName val="68.1BBNTNB BOM VUA"/>
      <sheetName val="68.2BBNT BOM VUA"/>
      <sheetName val="69.BOM VUA"/>
      <sheetName val="70. BBNTNB VACH TC"/>
      <sheetName val="71. BBNT VACH TC"/>
      <sheetName val="72. BBNTNB VC VL"/>
      <sheetName val="73. BBNT VC VL"/>
      <sheetName val="74. BBNTNB VC PT"/>
      <sheetName val="75. BBNT VC PT"/>
      <sheetName val="75.1 BBNTNB LUOI CHONG BUI"/>
      <sheetName val="75.2 BBNT LUOI CHONG BUI"/>
      <sheetName val="75.3 BBNTNB LUOI CHONG VAT ROI"/>
      <sheetName val="75.4 BBNT LUOI CHONG VAT ROI"/>
      <sheetName val="75.5 BBNTNB LAN CAN"/>
      <sheetName val="75.6 BBNT LAN CAN AT"/>
      <sheetName val="75.7 BBNTNB CT TAM"/>
      <sheetName val="75.8 BBNT CT TAM"/>
      <sheetName val="76.1 BBNTNB LD SLEEVES"/>
      <sheetName val="76.2 BBNT LD SLEEVES"/>
      <sheetName val="1. LỊCH NTHN"/>
      <sheetName val="LIST BT lót"/>
      <sheetName val="3.PHÊ DUYÊT THAU PHỤ"/>
      <sheetName val="4.PHÊ DUYÊT VẬT LIỆU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18. BBNT CKBT"/>
      <sheetName val="16.Theo doi do BT"/>
      <sheetName val="17. BBLM BT "/>
      <sheetName val="20. BBNT CT XÂY"/>
      <sheetName val="21. BBNT CT TRÁT"/>
      <sheetName val="22.BBNT BPCT"/>
      <sheetName val="23.BBNT HT BG"/>
      <sheetName val="4. BBNT ÉP CỌC TRE"/>
      <sheetName val="5. BBNT GIA CỐ,SAN LẤP"/>
      <sheetName val="6. BBNT ĐỔ BT LÓT"/>
      <sheetName val="10. BBNT CT XÂY"/>
      <sheetName val="11. BBNT CT TRÁT"/>
      <sheetName val="宏1"/>
      <sheetName val="Summary VE-PTA 006"/>
      <sheetName val="Tro giup"/>
      <sheetName val="GOC-KO IN"/>
      <sheetName val="入力作成表"/>
      <sheetName val="Temp&amp;Site"/>
      <sheetName val="計算条件"/>
      <sheetName val="HRG BHN"/>
      <sheetName val="Worksheet"/>
      <sheetName val="304-06"/>
      <sheetName val="PHU LUC 01"/>
      <sheetName val="Đầu vào"/>
      <sheetName val="DGG"/>
      <sheetName val="INDEX"/>
      <sheetName val="VT NC M"/>
      <sheetName val="villa"/>
      <sheetName val="Rebar_Ramp"/>
      <sheetName val="Neo"/>
      <sheetName val="Main"/>
      <sheetName val="Thông số DT khu B"/>
      <sheetName val="NEW"/>
      <sheetName val="LEGEND"/>
      <sheetName val="Kl trát tang 12"/>
      <sheetName val="Markup"/>
      <sheetName val="E. Factory"/>
      <sheetName val="BXLDL"/>
      <sheetName val="Bill 1_Prelim"/>
      <sheetName val="Bill 2_Bored Pile"/>
      <sheetName val="FA-LISTING"/>
      <sheetName val="2g TinhGiaNC"/>
      <sheetName val="2d TH Vat tu"/>
      <sheetName val="BocXep"/>
      <sheetName val="2h TinhGiaMTC"/>
      <sheetName val="2f TH MTC"/>
      <sheetName val="2e TH N.Cong"/>
      <sheetName val="VCBo"/>
      <sheetName val="VCThuy"/>
      <sheetName val="2a TH Kinh phi"/>
      <sheetName val="2b Bang KL"/>
      <sheetName val="2c Phan tich"/>
      <sheetName val="Ｎｏ.13"/>
      <sheetName val="경비2내역"/>
      <sheetName val="CE(E)"/>
      <sheetName val="基本"/>
      <sheetName val="GiaVL"/>
      <sheetName val="000000"/>
      <sheetName val="Building Summary"/>
      <sheetName val="　×22_ELECTRICAL"/>
      <sheetName val="×23_MECHANICAL"/>
      <sheetName val="So sanh"/>
      <sheetName val="Phuong an mong be"/>
      <sheetName val="KLCT"/>
      <sheetName val="KLCT xay to"/>
      <sheetName val="thep"/>
      <sheetName val="Phuong an mong coc"/>
      <sheetName val="AHSB Assessment"/>
      <sheetName val="SORT"/>
      <sheetName val="Direct Labor Cost"/>
      <sheetName val="BAG-2"/>
      <sheetName val="CT1+2"/>
      <sheetName val="CTT"/>
      <sheetName val="coc"/>
      <sheetName val="co cot"/>
      <sheetName val="cot lau 1"/>
      <sheetName val="cot L2"/>
      <sheetName val="cot L3"/>
      <sheetName val="cot tret"/>
      <sheetName val="DK"/>
      <sheetName val="dam L1"/>
      <sheetName val="dam L2"/>
      <sheetName val="dam l 3"/>
      <sheetName val="DM"/>
      <sheetName val="LTL2"/>
      <sheetName val="LTL3"/>
      <sheetName val="LTT+1"/>
      <sheetName val="MONG"/>
      <sheetName val="RD"/>
      <sheetName val="SANl1"/>
      <sheetName val="SAN2+3"/>
      <sheetName val="san mai"/>
      <sheetName val="san tret"/>
      <sheetName val="GrossBQ_(2)9"/>
      <sheetName val="Site_Expense8"/>
      <sheetName val="Retaining_Wall8"/>
      <sheetName val="Summary_Final8"/>
      <sheetName val="G1_Final8"/>
      <sheetName val="Thiet_bi8"/>
      <sheetName val="Nhan_cong8"/>
      <sheetName val="Project_Execution_Report8"/>
      <sheetName val="general_notes___7"/>
      <sheetName val="Chiet_tinh_dz357"/>
      <sheetName val="CP_THEO_9577"/>
      <sheetName val="DGchitiet_7"/>
      <sheetName val="Du_toan7"/>
      <sheetName val="CT_Thang_Mo7"/>
      <sheetName val="CT__PL7"/>
      <sheetName val="E-POD_WD7"/>
      <sheetName val="E-T1_WD7"/>
      <sheetName val="E-T2_WD7"/>
      <sheetName val="E-T3_WD7"/>
      <sheetName val="E-T4_WD7"/>
      <sheetName val="E-T5_WD7"/>
      <sheetName val="PS-POD_WD7"/>
      <sheetName val="PS-T1_WD7"/>
      <sheetName val="PS-T2_WD7"/>
      <sheetName val="PS-T3_WD7"/>
      <sheetName val="PS-T4_WD7"/>
      <sheetName val="PS-T5_WD6"/>
      <sheetName val="ACMV-POD_WD6"/>
      <sheetName val="ACMV-T1_WD6"/>
      <sheetName val="ACMV-T2_WD6"/>
      <sheetName val="ACMV-T3_WD6"/>
      <sheetName val="ACMV-T4_WD6"/>
      <sheetName val="ACMV-T5_WD6"/>
      <sheetName val="FP-POD_WD6"/>
      <sheetName val="FP-T1_WD6"/>
      <sheetName val="FP-T2_WD6"/>
      <sheetName val="FP-T3_WD6"/>
      <sheetName val="FP-T4_WD6"/>
      <sheetName val="FP-T5_WD6"/>
      <sheetName val="LIFT_WD6"/>
      <sheetName val="AC_T56"/>
      <sheetName val="MFĐ_TT6"/>
      <sheetName val="CAR_PARKING_TT6"/>
      <sheetName val="TONG_HOP_KHOI_LUONG6"/>
      <sheetName val="ma_HD_AB6"/>
      <sheetName val="_5"/>
      <sheetName val="_Net_Break_Down6"/>
      <sheetName val="dongia_(2)6"/>
      <sheetName val="THPDMoi__(2)6"/>
      <sheetName val="DON_GIA6"/>
      <sheetName val="t-h_HA_THE6"/>
      <sheetName val="CHITIET_VL-NC-TT_-1p6"/>
      <sheetName val="TONG_HOP_VL-NC_TT6"/>
      <sheetName val="TH_XL6"/>
      <sheetName val="CHITIET_VL-NC-TT-3p6"/>
      <sheetName val="KPVC-BD_6"/>
      <sheetName val="CHITIET_VL-NC6"/>
      <sheetName val="Project_Data6"/>
      <sheetName val="code_HTT_THap5"/>
      <sheetName val="Tong_hop_vat_tu6"/>
      <sheetName val="Phan_tich_ca_may6"/>
      <sheetName val="Chenh_lech_ca_may6"/>
      <sheetName val="Chenh_lech_vat_tu6"/>
      <sheetName val="Chiet_tinh_don_gia_CM6"/>
      <sheetName val="TLg_CN&amp;Laixe6"/>
      <sheetName val="TLg_CN&amp;Laixe_(2)6"/>
      <sheetName val="TLg_Laitau6"/>
      <sheetName val="TLg_Laitau_(2)6"/>
      <sheetName val="Tong_du_toan5"/>
      <sheetName val="Bill_2_1_Villa_Outside5"/>
      <sheetName val="Slim_2_cánh_&amp;_2_vách5"/>
      <sheetName val="QL_Dự_án5"/>
      <sheetName val="3_thể_hiện5"/>
      <sheetName val="05__Data_Cash_Flow5"/>
      <sheetName val="RAB_AR&amp;STR5"/>
      <sheetName val="Khoan_LSP_(2)5"/>
      <sheetName val="Data_Validation4"/>
      <sheetName val="Vat_Tu4"/>
      <sheetName val="Div26_-_Elect4"/>
      <sheetName val="Electrical_Breakdown4"/>
      <sheetName val="Open_Drain_Caisson_Pump4"/>
      <sheetName val="Bill_03_-_ACMV4"/>
      <sheetName val="KL_thanh_toan-Xuan_Dao4"/>
      <sheetName val="Doi_so4"/>
      <sheetName val="01__DATA4"/>
      <sheetName val="CỘT+VÁCH_CHỜ_L14"/>
      <sheetName val="Bang_tra_sd4"/>
      <sheetName val="Cover_4"/>
      <sheetName val="Plastering_&amp;_tiling_works_4"/>
      <sheetName val="Dien_giai_4"/>
      <sheetName val="detail_phat_sinh_can_thay_doi_4"/>
      <sheetName val="Bang_tinh_Cost_Cao_do_khoi_A4"/>
      <sheetName val="Bang_tinh_cost_cao_do_khoi_B4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Cover_DD2"/>
      <sheetName val="Rate_2"/>
      <sheetName val="CV_FOA2"/>
      <sheetName val="CV_BEAMS2"/>
      <sheetName val="CV_C2"/>
      <sheetName val="CV_SÀn2"/>
      <sheetName val="CV_CT2"/>
      <sheetName val="CV_KH2"/>
      <sheetName val="Hoan_thien2"/>
      <sheetName val="CR_FODA2"/>
      <sheetName val="CR-CORE_W2"/>
      <sheetName val="ĐÀO_ĐẤT2"/>
      <sheetName val="4-CỘT-VÁCH_(2)2"/>
      <sheetName val="5-LÕI_THANG2"/>
      <sheetName val="6-THANG_BỘ2"/>
      <sheetName val="7-BỂ_NƯỚC2"/>
      <sheetName val="THÉP_HÌNH2"/>
      <sheetName val="LƯỚI_THÉP_HÀN2"/>
      <sheetName val="Kien_Truc2"/>
      <sheetName val="TK_cua2"/>
      <sheetName val="Bill_ACMV2"/>
      <sheetName val="Unit_arte_ACMV2"/>
      <sheetName val="UnitRate_E2"/>
      <sheetName val="Lighting_rate2"/>
      <sheetName val="Cable_Rate2"/>
      <sheetName val="đọc_số2"/>
      <sheetName val="Tóm_tắt_giảm_giá2"/>
      <sheetName val="Yêu_cầu_báo_giá2"/>
      <sheetName val="B__Pile_works2"/>
      <sheetName val="C__Building_Works2"/>
      <sheetName val="D__M_E_P_Works2"/>
      <sheetName val="E__LEED_requirements2"/>
      <sheetName val="F__External_works2"/>
      <sheetName val="C1_1_Factory_12"/>
      <sheetName val="C1_2_Factory_12"/>
      <sheetName val="C5_1_Office2"/>
      <sheetName val="C6_1_Canteen2"/>
      <sheetName val="C6_2_Canteen2"/>
      <sheetName val="C7_1_Bike_parking2"/>
      <sheetName val="C7_2_Bike_parking2"/>
      <sheetName val="C8_1_Car_parking2"/>
      <sheetName val="C8_2_Car_parking2"/>
      <sheetName val="C9_1_WWTP2"/>
      <sheetName val="C10_1_Water_tank_+_pump_room2"/>
      <sheetName val="C11_1_Electric_house2"/>
      <sheetName val="C12_1_Air_compressor_house2"/>
      <sheetName val="C12_1_Garbage_house2"/>
      <sheetName val="C13_1_Utility_house2"/>
      <sheetName val="C14_1_Guardhouse_12"/>
      <sheetName val="C15_1_Guardhouse_22"/>
      <sheetName val="C16_1_Guardhouse_32"/>
      <sheetName val="C17_1_Toilet2"/>
      <sheetName val="F1_Sand_leveling2"/>
      <sheetName val="F2__Flag_pole2"/>
      <sheetName val="F3__Fence_&amp;_sign_board2"/>
      <sheetName val="F4__Civil_work2"/>
      <sheetName val="22_Landscape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Hệ_số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BANG_TRA2"/>
      <sheetName val="chiet_tinh2"/>
      <sheetName val="입찰내역_발주처_양식2"/>
      <sheetName val="Danh_muc2"/>
      <sheetName val="1-BANG_TONG_HOP_TT2"/>
      <sheetName val="_1A_mới2"/>
      <sheetName val="2-Mau_2A_BANG_GTTT_PL052"/>
      <sheetName val="2-Mau_2B_BANG_GTTT_PL062"/>
      <sheetName val="2-Mau_2C_BANG_GTTT_PL092"/>
      <sheetName val="2-Mau_BANG_GTTT_PL122"/>
      <sheetName val="3-Mau_3A-THKL_PL052"/>
      <sheetName val="3-Mau_3A-THKL_PL062"/>
      <sheetName val="3-Mau_3A-THKL_PL092"/>
      <sheetName val="3-Mau_3A-THKL_PL122"/>
      <sheetName val="DGKL_PL_052"/>
      <sheetName val="DGKL_PL_062"/>
      <sheetName val="DGKL_PL_092"/>
      <sheetName val="DGKL_PL_122"/>
      <sheetName val="5-Khau_tru_Tien_ich2"/>
      <sheetName val="Bảng_Giá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KL_THÉP_MÓNG,DẦM,_SÀN,_CỘT_B22"/>
      <sheetName val="THKLTT_THÉP_B22"/>
      <sheetName val="Cash_flow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4__NSC_Summary2"/>
      <sheetName val="1_Certificate2"/>
      <sheetName val="DANH_MỤC1"/>
      <sheetName val="Priced_BOQ2"/>
      <sheetName val="TONG_HOP2"/>
      <sheetName val="Hệ_số_và_tỷ_giá2"/>
      <sheetName val="BAO_GIA2"/>
      <sheetName val="CPC_(phuc_vu_tinh_cost)2"/>
      <sheetName val="Chi_phi_gian_tiep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VPCT-F20102a_001"/>
      <sheetName val="Kiem_tra1"/>
      <sheetName val="THCP_(2)1"/>
      <sheetName val="TKC_U5-_SH1"/>
      <sheetName val="TKC_U5-_BH1"/>
      <sheetName val="U5,11,13_(1B)-SH1"/>
      <sheetName val="U_17-BH1"/>
      <sheetName val="U_24,_U_25-BH1"/>
      <sheetName val="U_32-BH1"/>
      <sheetName val="tk_thep1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工事概要(Project_Outline)・G1記入欄1"/>
      <sheetName val="Bóc_KL1"/>
      <sheetName val="MA_K_HANG1"/>
      <sheetName val="BXNTT_-021"/>
      <sheetName val="BXNTT_-031"/>
      <sheetName val="BẢNG_ÁP_GIÁ_(in)1"/>
      <sheetName val="NT_(KL)_IN1"/>
      <sheetName val="DOM_D21"/>
      <sheetName val="nhà_ăn1"/>
      <sheetName val="Công_nhật1"/>
      <sheetName val="btkt_cột1"/>
      <sheetName val="D_&amp;_W_sizes1"/>
      <sheetName val="Currency_Rate1"/>
      <sheetName val="GR_slab-reinft1"/>
      <sheetName val="SPT_vs_PHI1"/>
      <sheetName val="TH_thiet_bi1"/>
      <sheetName val="DM_Chi_phi1"/>
      <sheetName val="Bang_khoi_luong1"/>
      <sheetName val="CT_-THVLNC1"/>
      <sheetName val="worksheet_inchican1"/>
      <sheetName val="combined_9-301"/>
      <sheetName val="Tien_do_TV1"/>
      <sheetName val="CP_Du_phong1"/>
      <sheetName val="THCP_Lap_dat1"/>
      <sheetName val="THCP_xay_dung1"/>
      <sheetName val="Tong_hop_kinh_phi1"/>
      <sheetName val="THDT_goi_thau_TB1"/>
      <sheetName val="Summary_VE-PTA_006"/>
      <sheetName val="HD_HS_NGHIỆM_THU"/>
      <sheetName val="LIST_NT_CV"/>
      <sheetName val="LIST_NT_CV_(2)"/>
      <sheetName val="LIST_NT_CV_(3)"/>
      <sheetName val="LIST_BT"/>
      <sheetName val="LIST_CAP_DUL"/>
      <sheetName val="LIST_BT_(2)"/>
      <sheetName val="2__YCNT_CV"/>
      <sheetName val="5__LAY_MAU_VL"/>
      <sheetName val="6__BBNTNB_VLĐV"/>
      <sheetName val="7__BBNT_VLĐV"/>
      <sheetName val="52__BBNTNB_LD_GIAO_BC"/>
      <sheetName val="53__BBNT_LD_GIAO_BC"/>
      <sheetName val="8__BBNTNB_TRAC_DAC"/>
      <sheetName val="9__BBNT_TRAC_DAC"/>
      <sheetName val="10__BBNTNB_DAO_DAT"/>
      <sheetName val="11__BBNT_DAO_DAT"/>
      <sheetName val="12_BBNTNB_LAP_DAT"/>
      <sheetName val="13__BBNT_LAP_DAT"/>
      <sheetName val="14__BBNTNB_ÉP_CỪ"/>
      <sheetName val="15__BBNT_ÉP_CỪ"/>
      <sheetName val="16__BBNTNB_COT_THEP"/>
      <sheetName val="17__BBNT_COT_THEP"/>
      <sheetName val="18__BBNTNB_VÁN_KHUÔN"/>
      <sheetName val="19__BBNT_VÁN_KHUÔN"/>
      <sheetName val="20__BBNTNB_ĐỔ_BT"/>
      <sheetName val="21__BBNT_ĐỔ_BT"/>
      <sheetName val="24__BBNTNB_CKBT"/>
      <sheetName val="25__BBNT_CKBT"/>
      <sheetName val="26_BBNTNB_BT_lót"/>
      <sheetName val="27__BBNT_BT_lót"/>
      <sheetName val="28__BBNTNB_KHOAN_CẤY_THÉP"/>
      <sheetName val="29__BBNT_KHOAN_CẤY_THÉP"/>
      <sheetName val="29_1_BBNTNB_BULONG_HC"/>
      <sheetName val="29_2_BBNT_BULONG_HC"/>
      <sheetName val="30__BBNTNB_GIA_CONG_KCT"/>
      <sheetName val="31__BBNT_GIA_CONG_KCT"/>
      <sheetName val="31_1__BBNTNB_CK_KCT"/>
      <sheetName val="31_2__BBNT_CK_KCT"/>
      <sheetName val="32__BBNTNB_LẮP_DỰNG_KCT"/>
      <sheetName val="33__BBNT_LẮP_DỰNG_KCT"/>
      <sheetName val="34__BBNTNB_THAO_DO_KCT"/>
      <sheetName val="35__BBNT_THAO_DO_KCT"/>
      <sheetName val="36__BBNTNB_SƠN_KCT"/>
      <sheetName val="37__BBNT_SƠN_KCT"/>
      <sheetName val="38__BBNTNB_ĐỤC_BT"/>
      <sheetName val="39__BBNT_ĐỤC_BT"/>
      <sheetName val="40__BBNTNB_CT_XÂY"/>
      <sheetName val="41__BBNT_CT_XÂY"/>
      <sheetName val="41_1__BBLM_VUA_XAY"/>
      <sheetName val="42__BBNTNB_CT_TRÁT"/>
      <sheetName val="43__BBNT_CT_TRÁT"/>
      <sheetName val="42_1__BBLM_VUA_TRAT"/>
      <sheetName val="44__BBNTNB_CT_CHỐNG_THẤM"/>
      <sheetName val="45__BBNT_CT_CHỐNG_THẤM"/>
      <sheetName val="46_BBNTNB_phá_dỡ"/>
      <sheetName val="47__BBNT_phá_dỡ"/>
      <sheetName val="48_BBNTNB_LD_hàng_rào"/>
      <sheetName val="49__BBNT_LD_hang_rao"/>
      <sheetName val="50__BBNTNB_ĐMHT"/>
      <sheetName val="51__BBNT_ĐMHT"/>
      <sheetName val="54__BBNTNB_LD_GIAO_CHONG"/>
      <sheetName val="55__BBNT_LD_GIAO_CHONG"/>
      <sheetName val="56_1_BBNTNB_MM,TB"/>
      <sheetName val="56_2_BBNT_MM,TB"/>
      <sheetName val="56_3_BBNTNB_LD_CT"/>
      <sheetName val="56_4_BBNT_LD_CT"/>
      <sheetName val="57__BBNTNB_TD_CT_THÁP"/>
      <sheetName val="58__BBNT_TD_CT_THÁP"/>
      <sheetName val="59__BBNTNB_LD_VT"/>
      <sheetName val="60__BBNT_LD_VT"/>
      <sheetName val="61__BBNTNB_DAM_DAT"/>
      <sheetName val="62__BBNT_DAM_DAT"/>
      <sheetName val="63__BBNTNB_VS_DINH_COT"/>
      <sheetName val="64__BBNT_VS_DINH_COT"/>
      <sheetName val="65_BBNTNB_LAP_CAP"/>
      <sheetName val="66_BBNT_LAP_CAP_"/>
      <sheetName val="66_1BBNTNB_KEO_CAP"/>
      <sheetName val="66_2BBNT_KEO_CAP"/>
      <sheetName val="67_TH_KQ_CANG_KEO"/>
      <sheetName val="67_1_BAO_CAO_CANG_KEO"/>
      <sheetName val="67_2_THEO_DOI_CANG_CAP"/>
      <sheetName val="68_1BBNTNB_BOM_VUA"/>
      <sheetName val="68_2BBNT_BOM_VUA"/>
      <sheetName val="69_BOM_VUA"/>
      <sheetName val="70__BBNTNB_VACH_TC"/>
      <sheetName val="71__BBNT_VACH_TC"/>
      <sheetName val="72__BBNTNB_VC_VL"/>
      <sheetName val="73__BBNT_VC_VL"/>
      <sheetName val="74__BBNTNB_VC_PT"/>
      <sheetName val="75__BBNT_VC_PT"/>
      <sheetName val="75_1_BBNTNB_LUOI_CHONG_BUI"/>
      <sheetName val="75_2_BBNT_LUOI_CHONG_BUI"/>
      <sheetName val="75_3_BBNTNB_LUOI_CHONG_VAT_ROI"/>
      <sheetName val="75_4_BBNT_LUOI_CHONG_VAT_ROI"/>
      <sheetName val="75_5_BBNTNB_LAN_CAN"/>
      <sheetName val="75_6_BBNT_LAN_CAN_AT"/>
      <sheetName val="75_7_BBNTNB_CT_TAM"/>
      <sheetName val="75_8_BBNT_CT_TAM"/>
      <sheetName val="76_1_BBNTNB_LD_SLEEVES"/>
      <sheetName val="76_2_BBNT_LD_SLEEVES"/>
      <sheetName val="1__LỊCH_NTHN"/>
      <sheetName val="LIST_BT_lót"/>
      <sheetName val="3_PHÊ_DUYÊT_THAU_PHỤ"/>
      <sheetName val="4_PHÊ_DUYÊT_VẬT_LIỆU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18__BBNT_CKBT"/>
      <sheetName val="16_Theo_doi_do_BT"/>
      <sheetName val="17__BBLM_BT_"/>
      <sheetName val="20__BBNT_CT_XÂY"/>
      <sheetName val="21__BBNT_CT_TRÁT"/>
      <sheetName val="22_BBNT_BPCT"/>
      <sheetName val="23_BBNT_HT_BG"/>
      <sheetName val="4__BBNT_ÉP_CỌC_TRE"/>
      <sheetName val="5__BBNT_GIA_CỐ,SAN_LẤP"/>
      <sheetName val="6__BBNT_ĐỔ_BT_LÓT"/>
      <sheetName val="10__BBNT_CT_XÂY"/>
      <sheetName val="11__BBNT_CT_TRÁT"/>
      <sheetName val="KL_san_lap"/>
      <sheetName val="GOC-KO_IN"/>
      <sheetName val="Tro_giup"/>
      <sheetName val="HRG_BHN"/>
      <sheetName val="PHU_LUC_01"/>
      <sheetName val="Đầu_vào"/>
      <sheetName val="VT_NC_M"/>
      <sheetName val="Thông_số_DT_khu_B"/>
      <sheetName val="E__Factory"/>
      <sheetName val="Kl_trát_tang_12"/>
      <sheetName val="Bill_1_Prelim"/>
      <sheetName val="Bill_2_Bored_Pile"/>
      <sheetName val="2g_TinhGiaNC"/>
      <sheetName val="2d_TH_Vat_tu"/>
      <sheetName val="2h_TinhGiaMTC"/>
      <sheetName val="2f_TH_MTC"/>
      <sheetName val="2e_TH_N_Cong"/>
      <sheetName val="2a_TH_Kinh_phi"/>
      <sheetName val="2b_Bang_KL"/>
      <sheetName val="2c_Phan_tich"/>
      <sheetName val="AHSB_Assessment"/>
      <sheetName val="Ｎｏ_13"/>
      <sheetName val="5i Summary"/>
      <sheetName val="5ii B1-Prelims"/>
      <sheetName val="5iii SOP"/>
      <sheetName val="5iii B2 Ext-BOQ"/>
      <sheetName val="5iii B3 Int-SOP"/>
      <sheetName val="American"/>
      <sheetName val="BinhMinh"/>
      <sheetName val="Bom"/>
      <sheetName val="BonNuoc"/>
      <sheetName val="Caesar"/>
      <sheetName val="DongHo"/>
      <sheetName val="Inax"/>
      <sheetName val="Malloca"/>
      <sheetName val="Mnn"/>
      <sheetName val="OngBtct"/>
      <sheetName val="OngStk"/>
      <sheetName val="PheuThu"/>
      <sheetName val="Van"/>
      <sheetName val="Viwapico"/>
      <sheetName val="成本分析"/>
      <sheetName val="A"/>
      <sheetName val="THÉP ĐÀI THANG MÁY"/>
      <sheetName val="Q'ty thép dầm (Mr Hanht2)"/>
      <sheetName val="Tổng hợp GTHT"/>
      <sheetName val="B Giá trị HT Dome-G"/>
      <sheetName val="C Giá trị HT Dome-H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ABB_Trans"/>
      <sheetName val="Main Feeder"/>
      <sheetName val="Capacitor"/>
      <sheetName val="Input_Data-1"/>
      <sheetName val="PE Wire"/>
      <sheetName val="XLPE_Cable"/>
      <sheetName val="SL"/>
      <sheetName val="SEX"/>
      <sheetName val="FAB별"/>
      <sheetName val="Barrem"/>
      <sheetName val="차액보증"/>
      <sheetName val="FERTIL"/>
      <sheetName val="집계표(OPTION)"/>
      <sheetName val="tra-vat-lieu"/>
      <sheetName val="PS-Labour_M"/>
      <sheetName val="HS cam sua"/>
      <sheetName val="Elemental Breakdown+20%"/>
      <sheetName val="PTdam"/>
      <sheetName val="ThongtinDN"/>
      <sheetName val="DM DU AN"/>
      <sheetName val="DM TP."/>
      <sheetName val="File Chi tiet"/>
      <sheetName val="TT DZ35"/>
      <sheetName val="실행철강하도"/>
      <sheetName val="Phan tich DG"/>
      <sheetName val="Readme"/>
      <sheetName val="MCH 092020"/>
      <sheetName val="HR06"/>
      <sheetName val="Buy vs. Lease Car"/>
      <sheetName val="입찰안"/>
      <sheetName val="DL2"/>
      <sheetName val="Info"/>
      <sheetName val="Takeoff"/>
      <sheetName val="CTG"/>
      <sheetName val="Don gia chi tiet"/>
      <sheetName val="Chi tiet gia DT"/>
      <sheetName val="Gia DT bo Sung"/>
      <sheetName val="PT gia DT"/>
      <sheetName val="Phan tich vat tu"/>
      <sheetName val="PTgia DT BS"/>
      <sheetName val="NCR"/>
      <sheetName val="Tổng_hợp_GTHT"/>
      <sheetName val="B_Giá_trị_HT_Dome-G"/>
      <sheetName val="C_Giá_trị_HT_Dome-H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GrossBQ_(2)10"/>
      <sheetName val="Site_Expense9"/>
      <sheetName val="Retaining_Wall9"/>
      <sheetName val="Summary_Final9"/>
      <sheetName val="G1_Final9"/>
      <sheetName val="Thiet_bi9"/>
      <sheetName val="Nhan_cong9"/>
      <sheetName val="Project_Execution_Report9"/>
      <sheetName val="general_notes___8"/>
      <sheetName val="Chiet_tinh_dz358"/>
      <sheetName val="CP_THEO_9578"/>
      <sheetName val="DGchitiet_8"/>
      <sheetName val="Du_toan8"/>
      <sheetName val="CT_Thang_Mo8"/>
      <sheetName val="CT__PL8"/>
      <sheetName val="E-POD_WD8"/>
      <sheetName val="E-T1_WD8"/>
      <sheetName val="E-T2_WD8"/>
      <sheetName val="E-T3_WD8"/>
      <sheetName val="E-T4_WD8"/>
      <sheetName val="E-T5_WD8"/>
      <sheetName val="PS-POD_WD8"/>
      <sheetName val="PS-T1_WD8"/>
      <sheetName val="PS-T2_WD8"/>
      <sheetName val="PS-T3_WD8"/>
      <sheetName val="PS-T4_WD8"/>
      <sheetName val="PS-T5_WD7"/>
      <sheetName val="ACMV-POD_WD7"/>
      <sheetName val="ACMV-T1_WD7"/>
      <sheetName val="ACMV-T2_WD7"/>
      <sheetName val="ACMV-T3_WD7"/>
      <sheetName val="ACMV-T4_WD7"/>
      <sheetName val="ACMV-T5_WD7"/>
      <sheetName val="FP-POD_WD7"/>
      <sheetName val="FP-T1_WD7"/>
      <sheetName val="FP-T2_WD7"/>
      <sheetName val="FP-T3_WD7"/>
      <sheetName val="FP-T4_WD7"/>
      <sheetName val="FP-T5_WD7"/>
      <sheetName val="LIFT_WD7"/>
      <sheetName val="AC_T57"/>
      <sheetName val="MFĐ_TT7"/>
      <sheetName val="CAR_PARKING_TT7"/>
      <sheetName val="TONG_HOP_KHOI_LUONG7"/>
      <sheetName val="ma_HD_AB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Project_Data7"/>
      <sheetName val="_Net_Break_Down7"/>
      <sheetName val="code_HTT_THap6"/>
      <sheetName val="Tong_du_toan6"/>
      <sheetName val="Tong_hop_vat_tu7"/>
      <sheetName val="Phan_tich_ca_may7"/>
      <sheetName val="Chenh_lech_ca_may7"/>
      <sheetName val="Chenh_lech_vat_tu7"/>
      <sheetName val="Chiet_tinh_don_gia_CM7"/>
      <sheetName val="TLg_CN&amp;Laixe7"/>
      <sheetName val="TLg_CN&amp;Laixe_(2)7"/>
      <sheetName val="TLg_Laitau7"/>
      <sheetName val="TLg_Laitau_(2)7"/>
      <sheetName val="_6"/>
      <sheetName val="Bill_2_1_Villa_Outside6"/>
      <sheetName val="Slim_2_cánh_&amp;_2_vách6"/>
      <sheetName val="QL_Dự_án6"/>
      <sheetName val="3_thể_hiện6"/>
      <sheetName val="05__Data_Cash_Flow6"/>
      <sheetName val="RAB_AR&amp;STR6"/>
      <sheetName val="Khoan_LSP_(2)6"/>
      <sheetName val="Data_Validation5"/>
      <sheetName val="Vat_Tu5"/>
      <sheetName val="Electrical_Breakdown5"/>
      <sheetName val="Div26_-_Elect5"/>
      <sheetName val="Bill_03_-_ACMV5"/>
      <sheetName val="Open_Drain_Caisson_Pump5"/>
      <sheetName val="KL_thanh_toan-Xuan_Dao5"/>
      <sheetName val="CỘT+VÁCH_CHỜ_L15"/>
      <sheetName val="Doi_so5"/>
      <sheetName val="01__DATA5"/>
      <sheetName val="Bill_ACMV3"/>
      <sheetName val="Unit_arte_ACMV3"/>
      <sheetName val="UnitRate_E3"/>
      <sheetName val="Lighting_rate3"/>
      <sheetName val="Cable_Rate3"/>
      <sheetName val="chiet_tinh3"/>
      <sheetName val="입찰내역_발주처_양식3"/>
      <sheetName val="Bang_tra_sd5"/>
      <sheetName val="Cover_5"/>
      <sheetName val="Plastering_&amp;_tiling_works_5"/>
      <sheetName val="Dien_giai_5"/>
      <sheetName val="detail_phat_sinh_can_thay_doi_5"/>
      <sheetName val="Bang_tinh_Cost_Cao_do_khoi_A5"/>
      <sheetName val="Bang_tinh_cost_cao_do_khoi_B5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Cover_DD3"/>
      <sheetName val="Rate_3"/>
      <sheetName val="CV_FOA3"/>
      <sheetName val="CV_BEAMS3"/>
      <sheetName val="CV_C3"/>
      <sheetName val="CV_SÀn3"/>
      <sheetName val="CV_CT3"/>
      <sheetName val="CV_KH3"/>
      <sheetName val="Hoan_thien3"/>
      <sheetName val="CR_FODA3"/>
      <sheetName val="CR-CORE_W3"/>
      <sheetName val="ĐÀO_ĐẤT3"/>
      <sheetName val="4-CỘT-VÁCH_(2)3"/>
      <sheetName val="5-LÕI_THANG3"/>
      <sheetName val="6-THANG_BỘ3"/>
      <sheetName val="7-BỂ_NƯỚC3"/>
      <sheetName val="THÉP_HÌNH3"/>
      <sheetName val="LƯỚI_THÉP_HÀN3"/>
      <sheetName val="Kien_Truc3"/>
      <sheetName val="TK_cua3"/>
      <sheetName val="KL_LĐ-_CÁP_ĐIỆN3"/>
      <sheetName val="KL_LĐ-BUSWAY3"/>
      <sheetName val="KL_LĐ-TỦ_ĐIỆN3"/>
      <sheetName val="Data-Lắp_đèn,_ổ_cắm_căn_hộ3"/>
      <sheetName val="GTTT_PL_023"/>
      <sheetName val="GTTT_PL23"/>
      <sheetName val="Hệ_số3"/>
      <sheetName val="KL_LĐ_CS_SỰ_CỐ_(k_in)3"/>
      <sheetName val="KL_LĐ_TỦ_ĐIỆN_(k_in)3"/>
      <sheetName val="KL_TỦ_ĐIỆN_MSB3"/>
      <sheetName val="KL_LĐ_CÁP_ĐIỆN3"/>
      <sheetName val="KL_LĐ-_BUSWAY3"/>
      <sheetName val="KL_LĐ-_PHẦN_HẦM,_KHỐI_ĐẾ,_HL3"/>
      <sheetName val="KL-HÀNH_LANG3"/>
      <sheetName val="KL-Lap_dat-M_(k_in)3"/>
      <sheetName val="KL-TEST-M_(k_in)3"/>
      <sheetName val="KL-Lap_dat-D3"/>
      <sheetName val="Check_list_tháp_D_(k_in)3"/>
      <sheetName val="Check_list_tháp_M(k_in)3"/>
      <sheetName val="đối_soát_vật_tư3"/>
      <sheetName val="Main_Cable_3"/>
      <sheetName val="BANG_TRA3"/>
      <sheetName val="đọc_số3"/>
      <sheetName val="BẢNG_ÁP_GIÁ_(in)2"/>
      <sheetName val="NT_(KL)_IN2"/>
      <sheetName val="DOM_D22"/>
      <sheetName val="nhà_ăn2"/>
      <sheetName val="Công_nhật2"/>
      <sheetName val="btkt_cột2"/>
      <sheetName val="CT_-THVLNC2"/>
      <sheetName val="Danh_muc3"/>
      <sheetName val="1-BANG_TONG_HOP_TT3"/>
      <sheetName val="_1A_mới3"/>
      <sheetName val="2-Mau_2A_BANG_GTTT_PL053"/>
      <sheetName val="2-Mau_2B_BANG_GTTT_PL063"/>
      <sheetName val="2-Mau_2C_BANG_GTTT_PL093"/>
      <sheetName val="2-Mau_BANG_GTTT_PL123"/>
      <sheetName val="3-Mau_3A-THKL_PL053"/>
      <sheetName val="3-Mau_3A-THKL_PL063"/>
      <sheetName val="3-Mau_3A-THKL_PL093"/>
      <sheetName val="3-Mau_3A-THKL_PL123"/>
      <sheetName val="DGKL_PL_053"/>
      <sheetName val="DGKL_PL_063"/>
      <sheetName val="DGKL_PL_093"/>
      <sheetName val="DGKL_PL_123"/>
      <sheetName val="5-Khau_tru_Tien_ich3"/>
      <sheetName val="Bảng_Giá3"/>
      <sheetName val="Tóm_tắt_giảm_giá3"/>
      <sheetName val="Yêu_cầu_báo_giá3"/>
      <sheetName val="B__Pile_works3"/>
      <sheetName val="C__Building_Works3"/>
      <sheetName val="D__M_E_P_Works3"/>
      <sheetName val="E__LEED_requirements3"/>
      <sheetName val="F__External_works3"/>
      <sheetName val="C1_1_Factory_13"/>
      <sheetName val="C1_2_Factory_13"/>
      <sheetName val="C5_1_Office3"/>
      <sheetName val="C6_1_Canteen3"/>
      <sheetName val="C6_2_Canteen3"/>
      <sheetName val="C7_1_Bike_parking3"/>
      <sheetName val="C7_2_Bike_parking3"/>
      <sheetName val="C8_1_Car_parking3"/>
      <sheetName val="C8_2_Car_parking3"/>
      <sheetName val="C9_1_WWTP3"/>
      <sheetName val="C10_1_Water_tank_+_pump_room3"/>
      <sheetName val="C11_1_Electric_house3"/>
      <sheetName val="C12_1_Air_compressor_house3"/>
      <sheetName val="C12_1_Garbage_house3"/>
      <sheetName val="C13_1_Utility_house3"/>
      <sheetName val="C14_1_Guardhouse_13"/>
      <sheetName val="C15_1_Guardhouse_23"/>
      <sheetName val="C16_1_Guardhouse_33"/>
      <sheetName val="C17_1_Toilet3"/>
      <sheetName val="F1_Sand_leveling3"/>
      <sheetName val="F2__Flag_pole3"/>
      <sheetName val="F3__Fence_&amp;_sign_board3"/>
      <sheetName val="F4__Civil_work3"/>
      <sheetName val="22_Landscap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KL_THÉP_MÓNG,DẦM,_SÀN,_CỘT_B23"/>
      <sheetName val="THKLTT_THÉP_B23"/>
      <sheetName val="Cash_flow3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4__NSC_Summary3"/>
      <sheetName val="1_Certificate3"/>
      <sheetName val="Priced_BOQ3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1_LIST_NTCV2"/>
      <sheetName val="2_BB_LÂY_MẪU2"/>
      <sheetName val="3__YCNT_CV2"/>
      <sheetName val="4__BBNT_VLĐV2"/>
      <sheetName val="Muc_luc2"/>
      <sheetName val="61__Lan_can_an_toàn_NB2"/>
      <sheetName val="62__Lan_can_an_toan2"/>
      <sheetName val="Nhat_ky_thi_cong_chong_tham2"/>
      <sheetName val="56_3_BBNTNB_MÓNG_CT2"/>
      <sheetName val="56_4_BBNT_MÓNG_CT2"/>
      <sheetName val="工事概要(Project_Outline)・G1記入欄2"/>
      <sheetName val="TONG_HOP3"/>
      <sheetName val="Hệ_số_và_tỷ_giá3"/>
      <sheetName val="BAO_GIA3"/>
      <sheetName val="CPC_(phuc_vu_tinh_cost)3"/>
      <sheetName val="Chi_phi_gian_tiep3"/>
      <sheetName val="Kiem_tra2"/>
      <sheetName val="THCP_(2)2"/>
      <sheetName val="TKC_U5-_SH2"/>
      <sheetName val="TKC_U5-_BH2"/>
      <sheetName val="U5,11,13_(1B)-SH2"/>
      <sheetName val="U_17-BH2"/>
      <sheetName val="U_24,_U_25-BH2"/>
      <sheetName val="U_32-BH2"/>
      <sheetName val="tk_thep2"/>
      <sheetName val="DANH_MỤC2"/>
      <sheetName val="VPCT-F20102a_002"/>
      <sheetName val="Tien_do_TV2"/>
      <sheetName val="CP_Du_phong2"/>
      <sheetName val="THCP_Lap_dat2"/>
      <sheetName val="THCP_xay_dung2"/>
      <sheetName val="Tong_hop_kinh_phi2"/>
      <sheetName val="THDT_goi_thau_TB2"/>
      <sheetName val="MA_K_HANG2"/>
      <sheetName val="Bóc_KL2"/>
      <sheetName val="BXNTT_-022"/>
      <sheetName val="BXNTT_-032"/>
      <sheetName val="D_&amp;_W_sizes2"/>
      <sheetName val="Currency_Rate2"/>
      <sheetName val="GR_slab-reinft2"/>
      <sheetName val="SPT_vs_PHI2"/>
      <sheetName val="worksheet_inchican2"/>
      <sheetName val="combined_9-302"/>
      <sheetName val="TH_thiet_bi2"/>
      <sheetName val="DM_Chi_phi2"/>
      <sheetName val="Bang_khoi_luong2"/>
      <sheetName val="Tổng_hợp_GTHT1"/>
      <sheetName val="B_Giá_trị_HT_Dome-G1"/>
      <sheetName val="C_Giá_trị_HT_Dome-H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HD_HS_NGHIỆM_THU1"/>
      <sheetName val="LIST_NT_CV1"/>
      <sheetName val="LIST_NT_CV_(2)1"/>
      <sheetName val="LIST_NT_CV_(3)1"/>
      <sheetName val="LIST_BT1"/>
      <sheetName val="LIST_CAP_DUL1"/>
      <sheetName val="LIST_BT_(2)1"/>
      <sheetName val="2__YCNT_CV1"/>
      <sheetName val="5__LAY_MAU_VL1"/>
      <sheetName val="6__BBNTNB_VLĐV1"/>
      <sheetName val="7__BBNT_VLĐV1"/>
      <sheetName val="52__BBNTNB_LD_GIAO_BC1"/>
      <sheetName val="53__BBNT_LD_GIAO_BC1"/>
      <sheetName val="8__BBNTNB_TRAC_DAC1"/>
      <sheetName val="9__BBNT_TRAC_DAC1"/>
      <sheetName val="10__BBNTNB_DAO_DAT1"/>
      <sheetName val="11__BBNT_DAO_DAT1"/>
      <sheetName val="12_BBNTNB_LAP_DAT1"/>
      <sheetName val="13__BBNT_LAP_DAT1"/>
      <sheetName val="14__BBNTNB_ÉP_CỪ1"/>
      <sheetName val="15__BBNT_ÉP_CỪ1"/>
      <sheetName val="16__BBNTNB_COT_THEP1"/>
      <sheetName val="17__BBNT_COT_THEP1"/>
      <sheetName val="18__BBNTNB_VÁN_KHUÔN1"/>
      <sheetName val="19__BBNT_VÁN_KHUÔN1"/>
      <sheetName val="20__BBNTNB_ĐỔ_BT1"/>
      <sheetName val="21__BBNT_ĐỔ_BT1"/>
      <sheetName val="24__BBNTNB_CKBT1"/>
      <sheetName val="25__BBNT_CKBT1"/>
      <sheetName val="26_BBNTNB_BT_lót1"/>
      <sheetName val="27__BBNT_BT_lót1"/>
      <sheetName val="28__BBNTNB_KHOAN_CẤY_THÉP1"/>
      <sheetName val="29__BBNT_KHOAN_CẤY_THÉP1"/>
      <sheetName val="29_1_BBNTNB_BULONG_HC1"/>
      <sheetName val="29_2_BBNT_BULONG_HC1"/>
      <sheetName val="30__BBNTNB_GIA_CONG_KCT1"/>
      <sheetName val="31__BBNT_GIA_CONG_KCT1"/>
      <sheetName val="31_1__BBNTNB_CK_KCT1"/>
      <sheetName val="31_2__BBNT_CK_KCT1"/>
      <sheetName val="32__BBNTNB_LẮP_DỰNG_KCT1"/>
      <sheetName val="33__BBNT_LẮP_DỰNG_KCT1"/>
      <sheetName val="34__BBNTNB_THAO_DO_KCT1"/>
      <sheetName val="35__BBNT_THAO_DO_KCT1"/>
      <sheetName val="36__BBNTNB_SƠN_KCT1"/>
      <sheetName val="37__BBNT_SƠN_KCT1"/>
      <sheetName val="38__BBNTNB_ĐỤC_BT1"/>
      <sheetName val="39__BBNT_ĐỤC_BT1"/>
      <sheetName val="40__BBNTNB_CT_XÂY1"/>
      <sheetName val="41__BBNT_CT_XÂY1"/>
      <sheetName val="41_1__BBLM_VUA_XAY1"/>
      <sheetName val="42__BBNTNB_CT_TRÁT1"/>
      <sheetName val="43__BBNT_CT_TRÁT1"/>
      <sheetName val="42_1__BBLM_VUA_TRAT1"/>
      <sheetName val="44__BBNTNB_CT_CHỐNG_THẤM1"/>
      <sheetName val="45__BBNT_CT_CHỐNG_THẤM1"/>
      <sheetName val="46_BBNTNB_phá_dỡ1"/>
      <sheetName val="47__BBNT_phá_dỡ1"/>
      <sheetName val="48_BBNTNB_LD_hàng_rào1"/>
      <sheetName val="49__BBNT_LD_hang_rao1"/>
      <sheetName val="50__BBNTNB_ĐMHT1"/>
      <sheetName val="51__BBNT_ĐMHT1"/>
      <sheetName val="54__BBNTNB_LD_GIAO_CHONG1"/>
      <sheetName val="55__BBNT_LD_GIAO_CHONG1"/>
      <sheetName val="56_1_BBNTNB_MM,TB1"/>
      <sheetName val="56_2_BBNT_MM,TB1"/>
      <sheetName val="56_3_BBNTNB_LD_CT1"/>
      <sheetName val="56_4_BBNT_LD_CT1"/>
      <sheetName val="57__BBNTNB_TD_CT_THÁP1"/>
      <sheetName val="58__BBNT_TD_CT_THÁP1"/>
      <sheetName val="59__BBNTNB_LD_VT1"/>
      <sheetName val="60__BBNT_LD_VT1"/>
      <sheetName val="61__BBNTNB_DAM_DAT1"/>
      <sheetName val="62__BBNT_DAM_DAT1"/>
      <sheetName val="63__BBNTNB_VS_DINH_COT1"/>
      <sheetName val="64__BBNT_VS_DINH_COT1"/>
      <sheetName val="65_BBNTNB_LAP_CAP1"/>
      <sheetName val="66_BBNT_LAP_CAP_1"/>
      <sheetName val="66_1BBNTNB_KEO_CAP1"/>
      <sheetName val="66_2BBNT_KEO_CAP1"/>
      <sheetName val="67_TH_KQ_CANG_KEO1"/>
      <sheetName val="67_1_BAO_CAO_CANG_KEO1"/>
      <sheetName val="67_2_THEO_DOI_CANG_CAP1"/>
      <sheetName val="68_1BBNTNB_BOM_VUA1"/>
      <sheetName val="68_2BBNT_BOM_VUA1"/>
      <sheetName val="69_BOM_VUA1"/>
      <sheetName val="70__BBNTNB_VACH_TC1"/>
      <sheetName val="71__BBNT_VACH_TC1"/>
      <sheetName val="72__BBNTNB_VC_VL1"/>
      <sheetName val="73__BBNT_VC_VL1"/>
      <sheetName val="74__BBNTNB_VC_PT1"/>
      <sheetName val="75__BBNT_VC_PT1"/>
      <sheetName val="75_1_BBNTNB_LUOI_CHONG_BUI1"/>
      <sheetName val="75_2_BBNT_LUOI_CHONG_BUI1"/>
      <sheetName val="75_3_BBNTNB_LUOI_CHONG_VAT_ROI1"/>
      <sheetName val="75_4_BBNT_LUOI_CHONG_VAT_ROI1"/>
      <sheetName val="75_5_BBNTNB_LAN_CAN1"/>
      <sheetName val="75_6_BBNT_LAN_CAN_AT1"/>
      <sheetName val="75_7_BBNTNB_CT_TAM1"/>
      <sheetName val="75_8_BBNT_CT_TAM1"/>
      <sheetName val="76_1_BBNTNB_LD_SLEEVES1"/>
      <sheetName val="76_2_BBNT_LD_SLEEVES1"/>
      <sheetName val="1__LỊCH_NTHN1"/>
      <sheetName val="LIST_BT_lót1"/>
      <sheetName val="3_PHÊ_DUYÊT_THAU_PHỤ1"/>
      <sheetName val="4_PHÊ_DUYÊT_VẬT_LIỆU1"/>
      <sheetName val="6__BBNT_VLĐV1"/>
      <sheetName val="7__BBNT_TRAC_DAC1"/>
      <sheetName val="1_LIST_NGHIỆM_THU1"/>
      <sheetName val="1_1_LIST_BT1"/>
      <sheetName val="2__YCNT_LIST_1"/>
      <sheetName val="3__BBNT_ĐÀO_ĐẤT1"/>
      <sheetName val="4__BBNT_ĐỔ_BT_LÓT1"/>
      <sheetName val="4_1__BBNT_CẮT_CỌC1"/>
      <sheetName val="4_2__BBNT_ĐỔ_BT_ĐẦU_CỌC1"/>
      <sheetName val="5__BBNT_ĐẮP_ĐÁT,CÁT,ĐÁ,BASE1"/>
      <sheetName val="6__BBNT_TRAI_PVC1"/>
      <sheetName val="7__BBNT_CỐT_THÉP1"/>
      <sheetName val="8__BBNT_VÁN_KHUÔN1"/>
      <sheetName val="9__BBNT_ĐỔ_BT1"/>
      <sheetName val="10__BBNT_KHOAN_CẤY_THÉP1"/>
      <sheetName val="11__BBNT_chống_thấm1"/>
      <sheetName val="12__BBNT_CKBT1"/>
      <sheetName val="13__BBNT_GIA_CÔNG_KCT1"/>
      <sheetName val="14__BBNT_SƠN_KCT1"/>
      <sheetName val="15__BBNT_LẮP_DỰNG_KCT1"/>
      <sheetName val="16__BBNT_CT_XÂY1"/>
      <sheetName val="17__BBNT_CT_TRÁT1"/>
      <sheetName val="18__BBNT_ĐMHT1"/>
      <sheetName val="11__BBNT_ÉP_CỌC_TRE(LIST_4)1"/>
      <sheetName val="12_Theo_doi_do_BT_LÓT1"/>
      <sheetName val="18__BBNT_CKBT1"/>
      <sheetName val="16_Theo_doi_do_BT1"/>
      <sheetName val="17__BBLM_BT_1"/>
      <sheetName val="20__BBNT_CT_XÂY1"/>
      <sheetName val="21__BBNT_CT_TRÁT1"/>
      <sheetName val="22_BBNT_BPCT1"/>
      <sheetName val="23_BBNT_HT_BG1"/>
      <sheetName val="4__BBNT_ÉP_CỌC_TRE1"/>
      <sheetName val="5__BBNT_GIA_CỐ,SAN_LẤP1"/>
      <sheetName val="6__BBNT_ĐỔ_BT_LÓT1"/>
      <sheetName val="10__BBNT_CT_XÂY1"/>
      <sheetName val="11__BBNT_CT_TRÁT1"/>
      <sheetName val="PHU_LUC_011"/>
      <sheetName val="Đầu_vào1"/>
      <sheetName val="VT_NC_M1"/>
      <sheetName val="GOC-KO_IN1"/>
      <sheetName val="Summary_VE-PTA_0061"/>
      <sheetName val="Tro_giup1"/>
      <sheetName val="HRG_BHN1"/>
      <sheetName val="KL_san_lap1"/>
      <sheetName val="Thông_số_DT_khu_B1"/>
      <sheetName val="E__Factory1"/>
      <sheetName val="Kl_trát_tang_121"/>
      <sheetName val="QC"/>
      <sheetName val="CO"/>
      <sheetName val="THEO DÕI BT"/>
      <sheetName val="TT35"/>
      <sheetName val="Biet thu Miền Bắc"/>
      <sheetName val="2g_TinhGiaNC1"/>
      <sheetName val="2d_TH_Vat_tu1"/>
      <sheetName val="2h_TinhGiaMTC1"/>
      <sheetName val="2f_TH_MTC1"/>
      <sheetName val="2e_TH_N_Cong1"/>
      <sheetName val="2a_TH_Kinh_phi1"/>
      <sheetName val="2b_Bang_KL1"/>
      <sheetName val="2c_Phan_tich1"/>
      <sheetName val="Bill_1_Prelim1"/>
      <sheetName val="Bill_2_Bored_Pile1"/>
      <sheetName val="AHSB_Assessment1"/>
      <sheetName val="Ｎｏ_131"/>
      <sheetName val="So_sanh"/>
      <sheetName val="Phuong_an_mong_be"/>
      <sheetName val="KLCT_xay_to"/>
      <sheetName val="Phuong_an_mong_coc"/>
      <sheetName val="Building_Summary"/>
      <sheetName val="Direct_Labor_Cost"/>
      <sheetName val="THÉP_ĐÀI_THANG_MÁY"/>
      <sheetName val="Q'ty_thép_dầm_(Mr_Hanht2)"/>
      <sheetName val="5i_Summary"/>
      <sheetName val="5ii_B1-Prelims"/>
      <sheetName val="5iii_SOP"/>
      <sheetName val="5iii_B2_Ext-BOQ"/>
      <sheetName val="5iii_B3_Int-SOP"/>
      <sheetName val="co_cot"/>
      <sheetName val="cot_lau_1"/>
      <sheetName val="cot_L2"/>
      <sheetName val="cot_L3"/>
      <sheetName val="cot_tret"/>
      <sheetName val="dam_L1"/>
      <sheetName val="dam_L2"/>
      <sheetName val="dam_l_3"/>
      <sheetName val="san_mai"/>
      <sheetName val="san_tret"/>
      <sheetName val="Main_Feeder"/>
      <sheetName val="PE_Wire"/>
      <sheetName val="MTL$-INTER"/>
      <sheetName val="Bahan"/>
      <sheetName val="GOC"/>
      <sheetName val="進捗見込"/>
      <sheetName val="OVERALL SUMMARY "/>
      <sheetName val="293506"/>
      <sheetName val="NET Sum"/>
      <sheetName val="Staff Acco."/>
      <sheetName val="Biện pháp thi công"/>
      <sheetName val="Fitout"/>
      <sheetName val="Kiem-Toan"/>
      <sheetName val="Du Thau"/>
      <sheetName val="DGKL"/>
      <sheetName val="Sat tron"/>
      <sheetName val="Summarry_HDPE"/>
      <sheetName val="BOQ Piling"/>
      <sheetName val="Detail Piling"/>
      <sheetName val="Kangatang"/>
      <sheetName val="Kangatang_2"/>
      <sheetName val="Kangatang_3"/>
      <sheetName val="Kangatang_4"/>
      <sheetName val="Kangatang_5"/>
      <sheetName val="Kangatang_6"/>
      <sheetName val="Kangatang_7"/>
      <sheetName val="Kangatang_8"/>
      <sheetName val="Kangatang_9"/>
      <sheetName val="Kangatang_10"/>
      <sheetName val="Kangatang_11"/>
      <sheetName val="Kangatang_12"/>
      <sheetName val="Kangatang_13"/>
      <sheetName val="Summary_HD003 "/>
      <sheetName val="Summary Pilling"/>
      <sheetName val="Quantity - Pile"/>
      <sheetName val="Summary Civiling"/>
      <sheetName val="Quantity - Civil"/>
      <sheetName val="Detail Civiling-rev01"/>
      <sheetName val="Rebar-civil"/>
      <sheetName val="Summary Civiling add "/>
      <sheetName val="Quantity - Civil add "/>
      <sheetName val="Detail Civil add "/>
      <sheetName val="Rebar-civil add"/>
      <sheetName val="Summary Building "/>
      <sheetName val="Quantity - Building "/>
      <sheetName val="Detail Building  "/>
      <sheetName val="Summary-WO "/>
      <sheetName val="Quantity-WO29"/>
      <sheetName val="Quantity-WO"/>
      <sheetName val="Summary Building"/>
      <sheetName val="BOQ Building"/>
      <sheetName val="Detail Building"/>
      <sheetName val="Summary_PP"/>
      <sheetName val="PKG C_PP"/>
      <sheetName val="Cost Definition"/>
      <sheetName val="Detail Rebar (Building)"/>
      <sheetName val="CP &amp; BT"/>
      <sheetName val="골조시행"/>
      <sheetName val="MTO REV_2_ARMOR_"/>
      <sheetName val="Bill No.1.10"/>
      <sheetName val="Bill No.1.12"/>
      <sheetName val="Bill No.1.4"/>
      <sheetName val="Bill No.1.5"/>
      <sheetName val="Bill No.1.7"/>
      <sheetName val="Bill No.1.8"/>
      <sheetName val="Bill No.1.9"/>
      <sheetName val="Bill No.1.3"/>
      <sheetName val="Bill No.1.6"/>
      <sheetName val="Bill No.3.1"/>
      <sheetName val="Bill No.3.2"/>
      <sheetName val="Bill No.3.3"/>
      <sheetName val="Savings"/>
      <sheetName val="Summary Bill No. 1"/>
      <sheetName val="Summary Bill No. 3"/>
      <sheetName val="Cst Pkg-Eden"/>
      <sheetName val="기안"/>
      <sheetName val="대비"/>
      <sheetName val="TOWER 10TON"/>
      <sheetName val="TOWER 12TON"/>
      <sheetName val="04 PLUMBING"/>
      <sheetName val="현장관리비"/>
      <sheetName val="실행내역"/>
      <sheetName val="TONG HOP VL-NC"/>
      <sheetName val="TONGKE3p "/>
      <sheetName val="TH VL, NC, DDHT Thanhphuoc"/>
      <sheetName val="TNHCHINH"/>
      <sheetName val="VCV-BE-TONG"/>
      <sheetName val="DFA"/>
      <sheetName val="BREAKDOWN-PRICE"/>
      <sheetName val="A.SIS"/>
      <sheetName val="MAT"/>
      <sheetName val="UNIT PRICE"/>
      <sheetName val="May TC"/>
      <sheetName val="Phan tich"/>
      <sheetName val="DM.ChiPhi"/>
      <sheetName val="NKchung-T7"/>
      <sheetName val="DTCT"/>
      <sheetName val="NKchung-T9"/>
      <sheetName val="Số biên bản"/>
      <sheetName val="PTDG"/>
      <sheetName val="cov-estimate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5.BANG I"/>
      <sheetName val="MTO REV.2(ARMOR)"/>
      <sheetName val="SITE-E"/>
      <sheetName val="MMTBCT"/>
      <sheetName val="LIST"/>
      <sheetName val="6PILE  (돌출)"/>
      <sheetName val="GrossBQ_(2)11"/>
      <sheetName val="Site_Expense10"/>
      <sheetName val="Retaining_Wall10"/>
      <sheetName val="Summary_Final10"/>
      <sheetName val="G1_Final10"/>
      <sheetName val="Thiet_bi10"/>
      <sheetName val="Nhan_cong10"/>
      <sheetName val="Project_Execution_Report10"/>
      <sheetName val="general_notes___9"/>
      <sheetName val="Chiet_tinh_dz359"/>
      <sheetName val="CP_THEO_9579"/>
      <sheetName val="Du_toan9"/>
      <sheetName val="DGchitiet_9"/>
      <sheetName val="CT_Thang_Mo9"/>
      <sheetName val="CT__PL9"/>
      <sheetName val="TONG_HOP_KHOI_LUONG8"/>
      <sheetName val="E-POD_WD9"/>
      <sheetName val="E-T1_WD9"/>
      <sheetName val="E-T2_WD9"/>
      <sheetName val="E-T3_WD9"/>
      <sheetName val="E-T4_WD9"/>
      <sheetName val="E-T5_WD9"/>
      <sheetName val="PS-POD_WD9"/>
      <sheetName val="PS-T1_WD9"/>
      <sheetName val="PS-T2_WD9"/>
      <sheetName val="PS-T3_WD9"/>
      <sheetName val="PS-T4_WD9"/>
      <sheetName val="PS-T5_WD8"/>
      <sheetName val="ACMV-POD_WD8"/>
      <sheetName val="ACMV-T1_WD8"/>
      <sheetName val="ACMV-T2_WD8"/>
      <sheetName val="ACMV-T3_WD8"/>
      <sheetName val="ACMV-T4_WD8"/>
      <sheetName val="ACMV-T5_WD8"/>
      <sheetName val="FP-POD_WD8"/>
      <sheetName val="FP-T1_WD8"/>
      <sheetName val="FP-T2_WD8"/>
      <sheetName val="FP-T3_WD8"/>
      <sheetName val="FP-T4_WD8"/>
      <sheetName val="FP-T5_WD8"/>
      <sheetName val="LIFT_WD8"/>
      <sheetName val="AC_T58"/>
      <sheetName val="MFĐ_TT8"/>
      <sheetName val="CAR_PARKING_TT8"/>
      <sheetName val="ma_HD_AB8"/>
      <sheetName val="_Net_Break_Down8"/>
      <sheetName val="Project_Data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code_HTT_THap7"/>
      <sheetName val="Tong_hop_vat_tu8"/>
      <sheetName val="Phan_tich_ca_may8"/>
      <sheetName val="Chenh_lech_ca_may8"/>
      <sheetName val="Chenh_lech_vat_tu8"/>
      <sheetName val="Chiet_tinh_don_gia_CM8"/>
      <sheetName val="TLg_CN&amp;Laixe8"/>
      <sheetName val="TLg_CN&amp;Laixe_(2)8"/>
      <sheetName val="TLg_Laitau8"/>
      <sheetName val="TLg_Laitau_(2)8"/>
      <sheetName val="Bill_2_1_Villa_Outside7"/>
      <sheetName val="Tong_du_toan7"/>
      <sheetName val="Electrical_Breakdown6"/>
      <sheetName val="_7"/>
      <sheetName val="Slim_2_cánh_&amp;_2_vách7"/>
      <sheetName val="QL_Dự_án7"/>
      <sheetName val="3_thể_hiện7"/>
      <sheetName val="05__Data_Cash_Flow7"/>
      <sheetName val="RAB_AR&amp;STR7"/>
      <sheetName val="Khoan_LSP_(2)7"/>
      <sheetName val="Data_Validation6"/>
      <sheetName val="Vat_Tu6"/>
      <sheetName val="Open_Drain_Caisson_Pump6"/>
      <sheetName val="Div26_-_Elect6"/>
      <sheetName val="Bill_03_-_ACMV6"/>
      <sheetName val="KL_thanh_toan-Xuan_Dao6"/>
      <sheetName val="Doi_so6"/>
      <sheetName val="CỘT+VÁCH_CHỜ_L16"/>
      <sheetName val="01__DATA6"/>
      <sheetName val="Bang_tra_sd6"/>
      <sheetName val="Cover_6"/>
      <sheetName val="Plastering_&amp;_tiling_works_6"/>
      <sheetName val="Dien_giai_6"/>
      <sheetName val="detail_phat_sinh_can_thay_doi_6"/>
      <sheetName val="Bang_tinh_Cost_Cao_do_khoi_A6"/>
      <sheetName val="Bang_tinh_cost_cao_do_khoi_B6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ANG_TRA4"/>
      <sheetName val="KL_LĐ-_CÁP_ĐIỆN4"/>
      <sheetName val="KL_LĐ-BUSWAY4"/>
      <sheetName val="KL_LĐ-TỦ_ĐIỆN4"/>
      <sheetName val="Data-Lắp_đèn,_ổ_cắm_căn_hộ4"/>
      <sheetName val="GTTT_PL_024"/>
      <sheetName val="GTTT_PL24"/>
      <sheetName val="Hệ_số4"/>
      <sheetName val="KL_LĐ_CS_SỰ_CỐ_(k_in)4"/>
      <sheetName val="KL_LĐ_TỦ_ĐIỆN_(k_in)4"/>
      <sheetName val="KL_TỦ_ĐIỆN_MSB4"/>
      <sheetName val="KL_LĐ_CÁP_ĐIỆN4"/>
      <sheetName val="KL_LĐ-_BUSWAY4"/>
      <sheetName val="KL_LĐ-_PHẦN_HẦM,_KHỐI_ĐẾ,_HL4"/>
      <sheetName val="KL-HÀNH_LANG4"/>
      <sheetName val="KL-Lap_dat-M_(k_in)4"/>
      <sheetName val="KL-TEST-M_(k_in)4"/>
      <sheetName val="KL-Lap_dat-D4"/>
      <sheetName val="Check_list_tháp_D_(k_in)4"/>
      <sheetName val="Check_list_tháp_M(k_in)4"/>
      <sheetName val="đối_soát_vật_tư4"/>
      <sheetName val="Main_Cable_4"/>
      <sheetName val="chiet_tinh4"/>
      <sheetName val="입찰내역_발주처_양식4"/>
      <sheetName val="đọc_số4"/>
      <sheetName val="Cover_DD4"/>
      <sheetName val="Rate_4"/>
      <sheetName val="CV_FOA4"/>
      <sheetName val="CV_BEAMS4"/>
      <sheetName val="CV_C4"/>
      <sheetName val="CV_SÀn4"/>
      <sheetName val="CV_CT4"/>
      <sheetName val="CV_KH4"/>
      <sheetName val="Cash_flow4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Hoan_thien4"/>
      <sheetName val="CR_FODA4"/>
      <sheetName val="CR-CORE_W4"/>
      <sheetName val="ĐÀO_ĐẤT4"/>
      <sheetName val="4-CỘT-VÁCH_(2)4"/>
      <sheetName val="5-LÕI_THANG4"/>
      <sheetName val="6-THANG_BỘ4"/>
      <sheetName val="7-BỂ_NƯỚC4"/>
      <sheetName val="THÉP_HÌNH4"/>
      <sheetName val="LƯỚI_THÉP_HÀN4"/>
      <sheetName val="Danh_muc4"/>
      <sheetName val="1-BANG_TONG_HOP_TT4"/>
      <sheetName val="_1A_mới4"/>
      <sheetName val="2-Mau_2A_BANG_GTTT_PL054"/>
      <sheetName val="2-Mau_2B_BANG_GTTT_PL064"/>
      <sheetName val="2-Mau_2C_BANG_GTTT_PL094"/>
      <sheetName val="2-Mau_BANG_GTTT_PL124"/>
      <sheetName val="3-Mau_3A-THKL_PL054"/>
      <sheetName val="3-Mau_3A-THKL_PL064"/>
      <sheetName val="3-Mau_3A-THKL_PL094"/>
      <sheetName val="3-Mau_3A-THKL_PL124"/>
      <sheetName val="DGKL_PL_054"/>
      <sheetName val="DGKL_PL_064"/>
      <sheetName val="DGKL_PL_094"/>
      <sheetName val="DGKL_PL_124"/>
      <sheetName val="5-Khau_tru_Tien_ich4"/>
      <sheetName val="Kien_Truc4"/>
      <sheetName val="TK_cua4"/>
      <sheetName val="Bill_ACMV4"/>
      <sheetName val="Unit_arte_ACMV4"/>
      <sheetName val="UnitRate_E4"/>
      <sheetName val="Lighting_rate4"/>
      <sheetName val="Cable_Rate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Bảng_Giá4"/>
      <sheetName val="Tóm_tắt_giảm_giá4"/>
      <sheetName val="Yêu_cầu_báo_giá4"/>
      <sheetName val="B__Pile_works4"/>
      <sheetName val="C__Building_Works4"/>
      <sheetName val="D__M_E_P_Works4"/>
      <sheetName val="E__LEED_requirements4"/>
      <sheetName val="F__External_works4"/>
      <sheetName val="C1_1_Factory_14"/>
      <sheetName val="C1_2_Factory_14"/>
      <sheetName val="C5_1_Office4"/>
      <sheetName val="C6_1_Canteen4"/>
      <sheetName val="C6_2_Canteen4"/>
      <sheetName val="C7_1_Bike_parking4"/>
      <sheetName val="C7_2_Bike_parking4"/>
      <sheetName val="C8_1_Car_parking4"/>
      <sheetName val="C8_2_Car_parking4"/>
      <sheetName val="C9_1_WWTP4"/>
      <sheetName val="C10_1_Water_tank_+_pump_room4"/>
      <sheetName val="C11_1_Electric_house4"/>
      <sheetName val="C12_1_Air_compressor_house4"/>
      <sheetName val="C12_1_Garbage_house4"/>
      <sheetName val="C13_1_Utility_house4"/>
      <sheetName val="C14_1_Guardhouse_14"/>
      <sheetName val="C15_1_Guardhouse_24"/>
      <sheetName val="C16_1_Guardhouse_34"/>
      <sheetName val="C17_1_Toilet4"/>
      <sheetName val="F1_Sand_leveling4"/>
      <sheetName val="F2__Flag_pole4"/>
      <sheetName val="F3__Fence_&amp;_sign_board4"/>
      <sheetName val="F4__Civil_work4"/>
      <sheetName val="22_Landscape4"/>
      <sheetName val="KL_THÉP_MÓNG,DẦM,_SÀN,_CỘT_B24"/>
      <sheetName val="THKLTT_THÉP_B24"/>
      <sheetName val="BẢNG_TỔNG_HỢP3"/>
      <sheetName val="HÀNG_RÀO3"/>
      <sheetName val="NHÀ_XƯỞNG3"/>
      <sheetName val="NHÀ_VĂN_PHÒNG3"/>
      <sheetName val="NHÀ_BẾP3"/>
      <sheetName val="NHÀ_XE_Ô_TÔ3"/>
      <sheetName val="BỂ_NƯỚC_NGẦM3"/>
      <sheetName val="NHÀ_BẢO_VỆ3"/>
      <sheetName val="CỘT_CỜ3"/>
      <sheetName val="TRẠM_ĐIỆN3"/>
      <sheetName val="KHO_HOÁ_CHẤT3"/>
      <sheetName val="NHÀ_RÁC3"/>
      <sheetName val="KHU_HÚT_THUỐC3"/>
      <sheetName val="MÁI_NỐI_VP+_BẾP3"/>
      <sheetName val="BỂ_TỰ_HOẠI3"/>
      <sheetName val="THƯ_VIỆN_MẪU3"/>
      <sheetName val="1_LIST_NTCV3"/>
      <sheetName val="2_BB_LÂY_MẪU3"/>
      <sheetName val="3__YCNT_CV3"/>
      <sheetName val="4__BBNT_VLĐV3"/>
      <sheetName val="Muc_luc3"/>
      <sheetName val="61__Lan_can_an_toàn_NB3"/>
      <sheetName val="62__Lan_can_an_toan3"/>
      <sheetName val="Nhat_ky_thi_cong_chong_tham3"/>
      <sheetName val="56_3_BBNTNB_MÓNG_CT3"/>
      <sheetName val="56_4_BBNT_MÓNG_CT3"/>
      <sheetName val="4__NSC_Summary4"/>
      <sheetName val="1_Certificate4"/>
      <sheetName val="Priced_BOQ4"/>
      <sheetName val="Dinh_muc_CP_KTCB_khac4"/>
      <sheetName val="TH_May_TC4"/>
      <sheetName val="KLDT_DIEN4"/>
      <sheetName val="PTVT_DIEN4"/>
      <sheetName val="TH_kinh_phi4"/>
      <sheetName val="Thong_ke_thiet_bi4"/>
      <sheetName val="TH_vat_tu4"/>
      <sheetName val="工事概要(Project_Outline)・G1記入欄3"/>
      <sheetName val="TONG_HOP4"/>
      <sheetName val="Hệ_số_và_tỷ_giá4"/>
      <sheetName val="BAO_GIA4"/>
      <sheetName val="CPC_(phuc_vu_tinh_cost)4"/>
      <sheetName val="Chi_phi_gian_tiep4"/>
      <sheetName val="HD_HS_NGHIỆM_THU2"/>
      <sheetName val="LIST_NT_CV2"/>
      <sheetName val="LIST_NT_CV_(2)2"/>
      <sheetName val="LIST_NT_CV_(3)2"/>
      <sheetName val="LIST_BT2"/>
      <sheetName val="LIST_CAP_DUL2"/>
      <sheetName val="LIST_BT_(2)2"/>
      <sheetName val="2__YCNT_CV2"/>
      <sheetName val="5__LAY_MAU_VL2"/>
      <sheetName val="6__BBNTNB_VLĐV2"/>
      <sheetName val="7__BBNT_VLĐV2"/>
      <sheetName val="52__BBNTNB_LD_GIAO_BC2"/>
      <sheetName val="53__BBNT_LD_GIAO_BC2"/>
      <sheetName val="8__BBNTNB_TRAC_DAC2"/>
      <sheetName val="9__BBNT_TRAC_DAC2"/>
      <sheetName val="10__BBNTNB_DAO_DAT2"/>
      <sheetName val="11__BBNT_DAO_DAT2"/>
      <sheetName val="12_BBNTNB_LAP_DAT2"/>
      <sheetName val="13__BBNT_LAP_DAT2"/>
      <sheetName val="14__BBNTNB_ÉP_CỪ2"/>
      <sheetName val="15__BBNT_ÉP_CỪ2"/>
      <sheetName val="16__BBNTNB_COT_THEP2"/>
      <sheetName val="17__BBNT_COT_THEP2"/>
      <sheetName val="18__BBNTNB_VÁN_KHUÔN2"/>
      <sheetName val="19__BBNT_VÁN_KHUÔN2"/>
      <sheetName val="20__BBNTNB_ĐỔ_BT2"/>
      <sheetName val="21__BBNT_ĐỔ_BT2"/>
      <sheetName val="24__BBNTNB_CKBT2"/>
      <sheetName val="25__BBNT_CKBT2"/>
      <sheetName val="26_BBNTNB_BT_lót2"/>
      <sheetName val="27__BBNT_BT_lót2"/>
      <sheetName val="28__BBNTNB_KHOAN_CẤY_THÉP2"/>
      <sheetName val="29__BBNT_KHOAN_CẤY_THÉP2"/>
      <sheetName val="29_1_BBNTNB_BULONG_HC2"/>
      <sheetName val="29_2_BBNT_BULONG_HC2"/>
      <sheetName val="30__BBNTNB_GIA_CONG_KCT2"/>
      <sheetName val="31__BBNT_GIA_CONG_KCT2"/>
      <sheetName val="31_1__BBNTNB_CK_KCT2"/>
      <sheetName val="31_2__BBNT_CK_KCT2"/>
      <sheetName val="32__BBNTNB_LẮP_DỰNG_KCT2"/>
      <sheetName val="33__BBNT_LẮP_DỰNG_KCT2"/>
      <sheetName val="34__BBNTNB_THAO_DO_KCT2"/>
      <sheetName val="35__BBNT_THAO_DO_KCT2"/>
      <sheetName val="36__BBNTNB_SƠN_KCT2"/>
      <sheetName val="37__BBNT_SƠN_KCT2"/>
      <sheetName val="38__BBNTNB_ĐỤC_BT2"/>
      <sheetName val="39__BBNT_ĐỤC_BT2"/>
      <sheetName val="40__BBNTNB_CT_XÂY2"/>
      <sheetName val="41__BBNT_CT_XÂY2"/>
      <sheetName val="41_1__BBLM_VUA_XAY2"/>
      <sheetName val="42__BBNTNB_CT_TRÁT2"/>
      <sheetName val="43__BBNT_CT_TRÁT2"/>
      <sheetName val="42_1__BBLM_VUA_TRAT2"/>
      <sheetName val="44__BBNTNB_CT_CHỐNG_THẤM2"/>
      <sheetName val="45__BBNT_CT_CHỐNG_THẤM2"/>
      <sheetName val="46_BBNTNB_phá_dỡ2"/>
      <sheetName val="47__BBNT_phá_dỡ2"/>
      <sheetName val="48_BBNTNB_LD_hàng_rào2"/>
      <sheetName val="49__BBNT_LD_hang_rao2"/>
      <sheetName val="50__BBNTNB_ĐMHT2"/>
      <sheetName val="51__BBNT_ĐMHT2"/>
      <sheetName val="54__BBNTNB_LD_GIAO_CHONG2"/>
      <sheetName val="55__BBNT_LD_GIAO_CHONG2"/>
      <sheetName val="56_1_BBNTNB_MM,TB2"/>
      <sheetName val="56_2_BBNT_MM,TB2"/>
      <sheetName val="56_3_BBNTNB_LD_CT2"/>
      <sheetName val="56_4_BBNT_LD_CT2"/>
      <sheetName val="57__BBNTNB_TD_CT_THÁP2"/>
      <sheetName val="58__BBNT_TD_CT_THÁP2"/>
      <sheetName val="59__BBNTNB_LD_VT2"/>
      <sheetName val="60__BBNT_LD_VT2"/>
      <sheetName val="61__BBNTNB_DAM_DAT2"/>
      <sheetName val="62__BBNT_DAM_DAT2"/>
      <sheetName val="63__BBNTNB_VS_DINH_COT2"/>
      <sheetName val="64__BBNT_VS_DINH_COT2"/>
      <sheetName val="65_BBNTNB_LAP_CAP2"/>
      <sheetName val="66_BBNT_LAP_CAP_2"/>
      <sheetName val="66_1BBNTNB_KEO_CAP2"/>
      <sheetName val="66_2BBNT_KEO_CAP2"/>
      <sheetName val="67_TH_KQ_CANG_KEO2"/>
      <sheetName val="67_1_BAO_CAO_CANG_KEO2"/>
      <sheetName val="67_2_THEO_DOI_CANG_CAP2"/>
      <sheetName val="68_1BBNTNB_BOM_VUA2"/>
      <sheetName val="68_2BBNT_BOM_VUA2"/>
      <sheetName val="69_BOM_VUA2"/>
      <sheetName val="70__BBNTNB_VACH_TC2"/>
      <sheetName val="71__BBNT_VACH_TC2"/>
      <sheetName val="72__BBNTNB_VC_VL2"/>
      <sheetName val="73__BBNT_VC_VL2"/>
      <sheetName val="74__BBNTNB_VC_PT2"/>
      <sheetName val="75__BBNT_VC_PT2"/>
      <sheetName val="75_1_BBNTNB_LUOI_CHONG_BUI2"/>
      <sheetName val="75_2_BBNT_LUOI_CHONG_BUI2"/>
      <sheetName val="75_3_BBNTNB_LUOI_CHONG_VAT_ROI2"/>
      <sheetName val="75_4_BBNT_LUOI_CHONG_VAT_ROI2"/>
      <sheetName val="75_5_BBNTNB_LAN_CAN2"/>
      <sheetName val="75_6_BBNT_LAN_CAN_AT2"/>
      <sheetName val="75_7_BBNTNB_CT_TAM2"/>
      <sheetName val="75_8_BBNT_CT_TAM2"/>
      <sheetName val="76_1_BBNTNB_LD_SLEEVES2"/>
      <sheetName val="76_2_BBNT_LD_SLEEVES2"/>
      <sheetName val="1__LỊCH_NTHN2"/>
      <sheetName val="LIST_BT_lót2"/>
      <sheetName val="3_PHÊ_DUYÊT_THAU_PHỤ2"/>
      <sheetName val="4_PHÊ_DUYÊT_VẬT_LIỆU2"/>
      <sheetName val="6__BBNT_VLĐV2"/>
      <sheetName val="7__BBNT_TRAC_DAC2"/>
      <sheetName val="1_LIST_NGHIỆM_THU2"/>
      <sheetName val="1_1_LIST_BT2"/>
      <sheetName val="2__YCNT_LIST_2"/>
      <sheetName val="3__BBNT_ĐÀO_ĐẤT2"/>
      <sheetName val="4__BBNT_ĐỔ_BT_LÓT2"/>
      <sheetName val="4_1__BBNT_CẮT_CỌC2"/>
      <sheetName val="4_2__BBNT_ĐỔ_BT_ĐẦU_CỌC2"/>
      <sheetName val="5__BBNT_ĐẮP_ĐÁT,CÁT,ĐÁ,BASE2"/>
      <sheetName val="6__BBNT_TRAI_PVC2"/>
      <sheetName val="7__BBNT_CỐT_THÉP2"/>
      <sheetName val="8__BBNT_VÁN_KHUÔN2"/>
      <sheetName val="9__BBNT_ĐỔ_BT2"/>
      <sheetName val="10__BBNT_KHOAN_CẤY_THÉP2"/>
      <sheetName val="11__BBNT_chống_thấm2"/>
      <sheetName val="12__BBNT_CKBT2"/>
      <sheetName val="13__BBNT_GIA_CÔNG_KCT2"/>
      <sheetName val="14__BBNT_SƠN_KCT2"/>
      <sheetName val="15__BBNT_LẮP_DỰNG_KCT2"/>
      <sheetName val="16__BBNT_CT_XÂY2"/>
      <sheetName val="17__BBNT_CT_TRÁT2"/>
      <sheetName val="18__BBNT_ĐMHT2"/>
      <sheetName val="11__BBNT_ÉP_CỌC_TRE(LIST_4)2"/>
      <sheetName val="12_Theo_doi_do_BT_LÓT2"/>
      <sheetName val="18__BBNT_CKBT2"/>
      <sheetName val="16_Theo_doi_do_BT2"/>
      <sheetName val="17__BBLM_BT_2"/>
      <sheetName val="20__BBNT_CT_XÂY2"/>
      <sheetName val="21__BBNT_CT_TRÁT2"/>
      <sheetName val="22_BBNT_BPCT2"/>
      <sheetName val="23_BBNT_HT_BG2"/>
      <sheetName val="4__BBNT_ÉP_CỌC_TRE2"/>
      <sheetName val="5__BBNT_GIA_CỐ,SAN_LẤP2"/>
      <sheetName val="6__BBNT_ĐỔ_BT_LÓT2"/>
      <sheetName val="10__BBNT_CT_XÂY2"/>
      <sheetName val="11__BBNT_CT_TRÁT2"/>
      <sheetName val="Bóc_KL3"/>
      <sheetName val="D_&amp;_W_sizes3"/>
      <sheetName val="Currency_Rate3"/>
      <sheetName val="GR_slab-reinft3"/>
      <sheetName val="SPT_vs_PHI3"/>
      <sheetName val="Kiem_tra3"/>
      <sheetName val="THCP_(2)3"/>
      <sheetName val="TKC_U5-_SH3"/>
      <sheetName val="TKC_U5-_BH3"/>
      <sheetName val="U5,11,13_(1B)-SH3"/>
      <sheetName val="U_17-BH3"/>
      <sheetName val="U_24,_U_25-BH3"/>
      <sheetName val="U_32-BH3"/>
      <sheetName val="tk_thep3"/>
      <sheetName val="DANH_MỤC3"/>
      <sheetName val="VPCT-F20102a_003"/>
      <sheetName val="BXNTT_-023"/>
      <sheetName val="BXNTT_-033"/>
      <sheetName val="MA_K_HANG3"/>
      <sheetName val="BẢNG_ÁP_GIÁ_(in)3"/>
      <sheetName val="NT_(KL)_IN3"/>
      <sheetName val="DOM_D23"/>
      <sheetName val="nhà_ăn3"/>
      <sheetName val="Công_nhật3"/>
      <sheetName val="btkt_cột3"/>
      <sheetName val="CT_-THVLNC3"/>
      <sheetName val="Tien_do_TV3"/>
      <sheetName val="CP_Du_phong3"/>
      <sheetName val="THCP_Lap_dat3"/>
      <sheetName val="THCP_xay_dung3"/>
      <sheetName val="Tong_hop_kinh_phi3"/>
      <sheetName val="THDT_goi_thau_TB3"/>
      <sheetName val="TH_thiet_bi3"/>
      <sheetName val="DM_Chi_phi3"/>
      <sheetName val="Bang_khoi_luong3"/>
      <sheetName val="worksheet_inchican3"/>
      <sheetName val="combined_9-303"/>
      <sheetName val="Tro_giup2"/>
      <sheetName val="GOC-KO_IN2"/>
      <sheetName val="HRG_BHN2"/>
      <sheetName val="KL_san_lap2"/>
      <sheetName val="Summary_VE-PTA_0062"/>
      <sheetName val="PHU_LUC_012"/>
      <sheetName val="Đầu_vào2"/>
      <sheetName val="E__Factory2"/>
      <sheetName val="VT_NC_M2"/>
      <sheetName val="Thông_số_DT_khu_B2"/>
      <sheetName val="Building_Summary1"/>
      <sheetName val="Kl_trát_tang_122"/>
      <sheetName val="Bill_1_Prelim2"/>
      <sheetName val="Bill_2_Bored_Pile2"/>
      <sheetName val="2g_TinhGiaNC2"/>
      <sheetName val="2d_TH_Vat_tu2"/>
      <sheetName val="2h_TinhGiaMTC2"/>
      <sheetName val="2f_TH_MTC2"/>
      <sheetName val="2e_TH_N_Cong2"/>
      <sheetName val="2a_TH_Kinh_phi2"/>
      <sheetName val="2b_Bang_KL2"/>
      <sheetName val="2c_Phan_tich2"/>
      <sheetName val="Ｎｏ_132"/>
      <sheetName val="AHSB_Assessment2"/>
      <sheetName val="Q'ty_thép_dầm_(Mr_Hanht2)1"/>
      <sheetName val="Direct_Labor_Cost1"/>
      <sheetName val="THÉP_ĐÀI_THANG_MÁY1"/>
      <sheetName val="So_sanh1"/>
      <sheetName val="Phuong_an_mong_be1"/>
      <sheetName val="KLCT_xay_to1"/>
      <sheetName val="Phuong_an_mong_coc1"/>
      <sheetName val="Tổng_hợp_GTHT2"/>
      <sheetName val="B_Giá_trị_HT_Dome-G2"/>
      <sheetName val="C_Giá_trị_HT_Dome-H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5i_Summary1"/>
      <sheetName val="5ii_B1-Prelims1"/>
      <sheetName val="5iii_SOP1"/>
      <sheetName val="5iii_B2_Ext-BOQ1"/>
      <sheetName val="5iii_B3_Int-SOP1"/>
      <sheetName val="Main_Feeder1"/>
      <sheetName val="PE_Wire1"/>
      <sheetName val="co_cot1"/>
      <sheetName val="cot_lau_11"/>
      <sheetName val="cot_L21"/>
      <sheetName val="cot_L31"/>
      <sheetName val="cot_tret1"/>
      <sheetName val="dam_L11"/>
      <sheetName val="dam_L21"/>
      <sheetName val="dam_l_31"/>
      <sheetName val="san_mai1"/>
      <sheetName val="san_tret1"/>
      <sheetName val="Elemental_Breakdown+20%"/>
      <sheetName val="Phan_tich_DG"/>
      <sheetName val="HS_cam_sua"/>
      <sheetName val="MCH_092020"/>
      <sheetName val="DM_DU_AN"/>
      <sheetName val="DM_TP_"/>
      <sheetName val="File_Chi_tiet"/>
      <sheetName val="TT_DZ35"/>
      <sheetName val="Buy_vs__Lease_Car"/>
      <sheetName val="THEO_DÕI_BT"/>
      <sheetName val="Don_gia_chi_tiet"/>
      <sheetName val="Chi_tiet_gia_DT"/>
      <sheetName val="Gia_DT_bo_Sung"/>
      <sheetName val="PT_gia_DT"/>
      <sheetName val="Phan_tich_vat_tu"/>
      <sheetName val="PTgia_DT_BS"/>
      <sheetName val="Biện_pháp_thi_công"/>
      <sheetName val="Du_Thau"/>
      <sheetName val="Sat_tron"/>
      <sheetName val="BOQ_Piling"/>
      <sheetName val="Detail_Piling"/>
      <sheetName val="Summary_HD003_"/>
      <sheetName val="Summary_Pilling"/>
      <sheetName val="Quantity_-_Pile"/>
      <sheetName val="Summary_Civiling"/>
      <sheetName val="Quantity_-_Civil"/>
      <sheetName val="Detail_Civiling-rev01"/>
      <sheetName val="Summary_Civiling_add_"/>
      <sheetName val="Quantity_-_Civil_add_"/>
      <sheetName val="Detail_Civil_add_"/>
      <sheetName val="Rebar-civil_add"/>
      <sheetName val="Summary_Building_"/>
      <sheetName val="Quantity_-_Building_"/>
      <sheetName val="Detail_Building__"/>
      <sheetName val="Summary-WO_"/>
      <sheetName val="Summary_Building"/>
      <sheetName val="BOQ_Building"/>
      <sheetName val="Detail_Building"/>
      <sheetName val="PKG_C_PP"/>
      <sheetName val="Cost_Definition"/>
      <sheetName val="Detail_Rebar_(Building)"/>
      <sheetName val="Biet_thu_Miền_Bắc"/>
      <sheetName val="OVERALL_SUMMARY_"/>
      <sheetName val="NET_Sum"/>
      <sheetName val="Staff_Acco_"/>
      <sheetName val="CP_&amp;_BT"/>
      <sheetName val="MTO_REV_2_ARMOR_"/>
      <sheetName val="Cst_Pkg-Eden"/>
      <sheetName val="Bill_No_1_10"/>
      <sheetName val="Bill_No_1_12"/>
      <sheetName val="Bill_No_1_4"/>
      <sheetName val="Bill_No_1_5"/>
      <sheetName val="Bill_No_1_7"/>
      <sheetName val="Bill_No_1_8"/>
      <sheetName val="Bill_No_1_9"/>
      <sheetName val="Bill_No_1_3"/>
      <sheetName val="Bill_No_1_6"/>
      <sheetName val="Bill_No_3_1"/>
      <sheetName val="Bill_No_3_2"/>
      <sheetName val="Bill_No_3_3"/>
      <sheetName val="Summary_Bill_No__1"/>
      <sheetName val="Summary_Bill_No__3"/>
      <sheetName val="May_TC"/>
      <sheetName val="Phan_tich"/>
      <sheetName val="DM_ChiPhi"/>
      <sheetName val="TOWER_10TON"/>
      <sheetName val="TOWER_12TON"/>
      <sheetName val="04_PLUMBING"/>
      <sheetName val="GrossBQ_(2)12"/>
      <sheetName val="Site_Expense11"/>
      <sheetName val="Retaining_Wall11"/>
      <sheetName val="Summary_Final11"/>
      <sheetName val="G1_Final11"/>
      <sheetName val="Thiet_bi11"/>
      <sheetName val="Nhan_cong11"/>
      <sheetName val="Project_Execution_Report11"/>
      <sheetName val="general_notes___10"/>
      <sheetName val="Chiet_tinh_dz3510"/>
      <sheetName val="CP_THEO_95710"/>
      <sheetName val="Du_toan10"/>
      <sheetName val="DGchitiet_10"/>
      <sheetName val="CT_Thang_Mo10"/>
      <sheetName val="CT__PL10"/>
      <sheetName val="TONG_HOP_KHOI_LUONG9"/>
      <sheetName val="E-POD_WD10"/>
      <sheetName val="E-T1_WD10"/>
      <sheetName val="E-T2_WD10"/>
      <sheetName val="E-T3_WD10"/>
      <sheetName val="E-T4_WD10"/>
      <sheetName val="E-T5_WD10"/>
      <sheetName val="PS-POD_WD10"/>
      <sheetName val="PS-T1_WD10"/>
      <sheetName val="PS-T2_WD10"/>
      <sheetName val="PS-T3_WD10"/>
      <sheetName val="PS-T4_WD10"/>
      <sheetName val="PS-T5_WD9"/>
      <sheetName val="ACMV-POD_WD9"/>
      <sheetName val="ACMV-T1_WD9"/>
      <sheetName val="ACMV-T2_WD9"/>
      <sheetName val="ACMV-T3_WD9"/>
      <sheetName val="ACMV-T4_WD9"/>
      <sheetName val="ACMV-T5_WD9"/>
      <sheetName val="FP-POD_WD9"/>
      <sheetName val="FP-T1_WD9"/>
      <sheetName val="FP-T2_WD9"/>
      <sheetName val="FP-T3_WD9"/>
      <sheetName val="FP-T4_WD9"/>
      <sheetName val="FP-T5_WD9"/>
      <sheetName val="LIFT_WD9"/>
      <sheetName val="AC_T59"/>
      <sheetName val="MFĐ_TT9"/>
      <sheetName val="CAR_PARKING_TT9"/>
      <sheetName val="ma_HD_AB9"/>
      <sheetName val="_Net_Break_Down9"/>
      <sheetName val="Project_Data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code_HTT_THap8"/>
      <sheetName val="Tong_hop_vat_tu9"/>
      <sheetName val="Phan_tich_ca_may9"/>
      <sheetName val="Chenh_lech_ca_may9"/>
      <sheetName val="Chenh_lech_vat_tu9"/>
      <sheetName val="Chiet_tinh_don_gia_CM9"/>
      <sheetName val="TLg_CN&amp;Laixe9"/>
      <sheetName val="TLg_CN&amp;Laixe_(2)9"/>
      <sheetName val="TLg_Laitau9"/>
      <sheetName val="TLg_Laitau_(2)9"/>
      <sheetName val="Bill_2_1_Villa_Outside8"/>
      <sheetName val="Tong_du_toan8"/>
      <sheetName val="Electrical_Breakdown7"/>
      <sheetName val="_8"/>
      <sheetName val="Slim_2_cánh_&amp;_2_vách8"/>
      <sheetName val="QL_Dự_án8"/>
      <sheetName val="3_thể_hiện8"/>
      <sheetName val="05__Data_Cash_Flow8"/>
      <sheetName val="RAB_AR&amp;STR8"/>
      <sheetName val="Khoan_LSP_(2)8"/>
      <sheetName val="Data_Validation7"/>
      <sheetName val="Vat_Tu7"/>
      <sheetName val="Open_Drain_Caisson_Pump7"/>
      <sheetName val="Div26_-_Elect7"/>
      <sheetName val="Bill_03_-_ACMV7"/>
      <sheetName val="KL_thanh_toan-Xuan_Dao7"/>
      <sheetName val="Doi_so7"/>
      <sheetName val="CỘT+VÁCH_CHỜ_L17"/>
      <sheetName val="01__DATA7"/>
      <sheetName val="Bang_tra_sd7"/>
      <sheetName val="Cover_7"/>
      <sheetName val="Plastering_&amp;_tiling_works_7"/>
      <sheetName val="Dien_giai_7"/>
      <sheetName val="detail_phat_sinh_can_thay_doi_7"/>
      <sheetName val="Bang_tinh_Cost_Cao_do_khoi_A7"/>
      <sheetName val="Bang_tinh_cost_cao_do_khoi_B7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BANG_TRA5"/>
      <sheetName val="KL_LĐ-_CÁP_ĐIỆN5"/>
      <sheetName val="KL_LĐ-BUSWAY5"/>
      <sheetName val="KL_LĐ-TỦ_ĐIỆN5"/>
      <sheetName val="Data-Lắp_đèn,_ổ_cắm_căn_hộ5"/>
      <sheetName val="GTTT_PL_025"/>
      <sheetName val="GTTT_PL25"/>
      <sheetName val="Hệ_số5"/>
      <sheetName val="KL_LĐ_CS_SỰ_CỐ_(k_in)5"/>
      <sheetName val="KL_LĐ_TỦ_ĐIỆN_(k_in)5"/>
      <sheetName val="KL_TỦ_ĐIỆN_MSB5"/>
      <sheetName val="KL_LĐ_CÁP_ĐIỆN5"/>
      <sheetName val="KL_LĐ-_BUSWAY5"/>
      <sheetName val="KL_LĐ-_PHẦN_HẦM,_KHỐI_ĐẾ,_HL5"/>
      <sheetName val="KL-HÀNH_LANG5"/>
      <sheetName val="KL-Lap_dat-M_(k_in)5"/>
      <sheetName val="KL-TEST-M_(k_in)5"/>
      <sheetName val="KL-Lap_dat-D5"/>
      <sheetName val="Check_list_tháp_D_(k_in)5"/>
      <sheetName val="Check_list_tháp_M(k_in)5"/>
      <sheetName val="đối_soát_vật_tư5"/>
      <sheetName val="Main_Cable_5"/>
      <sheetName val="chiet_tinh5"/>
      <sheetName val="입찰내역_발주처_양식5"/>
      <sheetName val="đọc_số5"/>
      <sheetName val="Cover_DD5"/>
      <sheetName val="Rate_5"/>
      <sheetName val="CV_FOA5"/>
      <sheetName val="CV_BEAMS5"/>
      <sheetName val="CV_C5"/>
      <sheetName val="CV_SÀn5"/>
      <sheetName val="CV_CT5"/>
      <sheetName val="CV_KH5"/>
      <sheetName val="Cash_flow5"/>
      <sheetName val="1_Quotation(見積決裁書）_5"/>
      <sheetName val="2_Operation(実施計画書）5"/>
      <sheetName val="3_Summary_of_Cost_5"/>
      <sheetName val="4_Ｓｐｅｃｉａｌ_Material5"/>
      <sheetName val="6_Ｃｏｍｍｏｎ_Material5"/>
      <sheetName val="9_Indirect_budget5"/>
      <sheetName val="TOP_5"/>
      <sheetName val="Detail_E5"/>
      <sheetName val="Hoan_thien5"/>
      <sheetName val="CR_FODA5"/>
      <sheetName val="CR-CORE_W5"/>
      <sheetName val="ĐÀO_ĐẤT5"/>
      <sheetName val="4-CỘT-VÁCH_(2)5"/>
      <sheetName val="5-LÕI_THANG5"/>
      <sheetName val="6-THANG_BỘ5"/>
      <sheetName val="7-BỂ_NƯỚC5"/>
      <sheetName val="THÉP_HÌNH5"/>
      <sheetName val="LƯỚI_THÉP_HÀN5"/>
      <sheetName val="Danh_muc5"/>
      <sheetName val="1-BANG_TONG_HOP_TT5"/>
      <sheetName val="_1A_mới5"/>
      <sheetName val="2-Mau_2A_BANG_GTTT_PL055"/>
      <sheetName val="2-Mau_2B_BANG_GTTT_PL065"/>
      <sheetName val="2-Mau_2C_BANG_GTTT_PL095"/>
      <sheetName val="2-Mau_BANG_GTTT_PL125"/>
      <sheetName val="3-Mau_3A-THKL_PL055"/>
      <sheetName val="3-Mau_3A-THKL_PL065"/>
      <sheetName val="3-Mau_3A-THKL_PL095"/>
      <sheetName val="3-Mau_3A-THKL_PL125"/>
      <sheetName val="DGKL_PL_055"/>
      <sheetName val="DGKL_PL_065"/>
      <sheetName val="DGKL_PL_095"/>
      <sheetName val="DGKL_PL_125"/>
      <sheetName val="5-Khau_tru_Tien_ich5"/>
      <sheetName val="Kien_Truc5"/>
      <sheetName val="TK_cua5"/>
      <sheetName val="Bill_ACMV5"/>
      <sheetName val="Unit_arte_ACMV5"/>
      <sheetName val="UnitRate_E5"/>
      <sheetName val="Lighting_rate5"/>
      <sheetName val="Cable_Rate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Bảng_Giá5"/>
      <sheetName val="Tóm_tắt_giảm_giá5"/>
      <sheetName val="Yêu_cầu_báo_giá5"/>
      <sheetName val="B__Pile_works5"/>
      <sheetName val="C__Building_Works5"/>
      <sheetName val="D__M_E_P_Works5"/>
      <sheetName val="E__LEED_requirements5"/>
      <sheetName val="F__External_works5"/>
      <sheetName val="C1_1_Factory_15"/>
      <sheetName val="C1_2_Factory_15"/>
      <sheetName val="C5_1_Office5"/>
      <sheetName val="C6_1_Canteen5"/>
      <sheetName val="C6_2_Canteen5"/>
      <sheetName val="C7_1_Bike_parking5"/>
      <sheetName val="C7_2_Bike_parking5"/>
      <sheetName val="C8_1_Car_parking5"/>
      <sheetName val="C8_2_Car_parking5"/>
      <sheetName val="C9_1_WWTP5"/>
      <sheetName val="C10_1_Water_tank_+_pump_room5"/>
      <sheetName val="C11_1_Electric_house5"/>
      <sheetName val="C12_1_Air_compressor_house5"/>
      <sheetName val="C12_1_Garbage_house5"/>
      <sheetName val="C13_1_Utility_house5"/>
      <sheetName val="C14_1_Guardhouse_15"/>
      <sheetName val="C15_1_Guardhouse_25"/>
      <sheetName val="C16_1_Guardhouse_35"/>
      <sheetName val="C17_1_Toilet5"/>
      <sheetName val="F1_Sand_leveling5"/>
      <sheetName val="F2__Flag_pole5"/>
      <sheetName val="F3__Fence_&amp;_sign_board5"/>
      <sheetName val="F4__Civil_work5"/>
      <sheetName val="22_Landscape5"/>
      <sheetName val="KL_THÉP_MÓNG,DẦM,_SÀN,_CỘT_B25"/>
      <sheetName val="THKLTT_THÉP_B25"/>
      <sheetName val="BẢNG_TỔNG_HỢP4"/>
      <sheetName val="HÀNG_RÀO4"/>
      <sheetName val="NHÀ_XƯỞNG4"/>
      <sheetName val="NHÀ_VĂN_PHÒNG4"/>
      <sheetName val="NHÀ_BẾP4"/>
      <sheetName val="NHÀ_XE_Ô_TÔ4"/>
      <sheetName val="BỂ_NƯỚC_NGẦM4"/>
      <sheetName val="NHÀ_BẢO_VỆ4"/>
      <sheetName val="CỘT_CỜ4"/>
      <sheetName val="TRẠM_ĐIỆN4"/>
      <sheetName val="KHO_HOÁ_CHẤT4"/>
      <sheetName val="NHÀ_RÁC4"/>
      <sheetName val="KHU_HÚT_THUỐC4"/>
      <sheetName val="MÁI_NỐI_VP+_BẾP4"/>
      <sheetName val="BỂ_TỰ_HOẠI4"/>
      <sheetName val="THƯ_VIỆN_MẪU4"/>
      <sheetName val="1_LIST_NTCV4"/>
      <sheetName val="2_BB_LÂY_MẪU4"/>
      <sheetName val="3__YCNT_CV4"/>
      <sheetName val="4__BBNT_VLĐV4"/>
      <sheetName val="Muc_luc4"/>
      <sheetName val="61__Lan_can_an_toàn_NB4"/>
      <sheetName val="62__Lan_can_an_toan4"/>
      <sheetName val="Nhat_ky_thi_cong_chong_tham4"/>
      <sheetName val="56_3_BBNTNB_MÓNG_CT4"/>
      <sheetName val="56_4_BBNT_MÓNG_CT4"/>
      <sheetName val="4__NSC_Summary5"/>
      <sheetName val="1_Certificate5"/>
      <sheetName val="Priced_BOQ5"/>
      <sheetName val="Dinh_muc_CP_KTCB_khac5"/>
      <sheetName val="TH_May_TC5"/>
      <sheetName val="KLDT_DIEN5"/>
      <sheetName val="PTVT_DIEN5"/>
      <sheetName val="TH_kinh_phi5"/>
      <sheetName val="Thong_ke_thiet_bi5"/>
      <sheetName val="TH_vat_tu5"/>
      <sheetName val="工事概要(Project_Outline)・G1記入欄4"/>
      <sheetName val="TONG_HOP5"/>
      <sheetName val="Hệ_số_và_tỷ_giá5"/>
      <sheetName val="BAO_GIA5"/>
      <sheetName val="CPC_(phuc_vu_tinh_cost)5"/>
      <sheetName val="Chi_phi_gian_tiep5"/>
      <sheetName val="HD_HS_NGHIỆM_THU3"/>
      <sheetName val="LIST_NT_CV3"/>
      <sheetName val="LIST_NT_CV_(2)3"/>
      <sheetName val="LIST_NT_CV_(3)3"/>
      <sheetName val="LIST_BT3"/>
      <sheetName val="LIST_CAP_DUL3"/>
      <sheetName val="LIST_BT_(2)3"/>
      <sheetName val="2__YCNT_CV3"/>
      <sheetName val="5__LAY_MAU_VL3"/>
      <sheetName val="6__BBNTNB_VLĐV3"/>
      <sheetName val="7__BBNT_VLĐV3"/>
      <sheetName val="52__BBNTNB_LD_GIAO_BC3"/>
      <sheetName val="53__BBNT_LD_GIAO_BC3"/>
      <sheetName val="8__BBNTNB_TRAC_DAC3"/>
      <sheetName val="9__BBNT_TRAC_DAC3"/>
      <sheetName val="10__BBNTNB_DAO_DAT3"/>
      <sheetName val="11__BBNT_DAO_DAT3"/>
      <sheetName val="12_BBNTNB_LAP_DAT3"/>
      <sheetName val="13__BBNT_LAP_DAT3"/>
      <sheetName val="14__BBNTNB_ÉP_CỪ3"/>
      <sheetName val="15__BBNT_ÉP_CỪ3"/>
      <sheetName val="16__BBNTNB_COT_THEP3"/>
      <sheetName val="17__BBNT_COT_THEP3"/>
      <sheetName val="18__BBNTNB_VÁN_KHUÔN3"/>
      <sheetName val="19__BBNT_VÁN_KHUÔN3"/>
      <sheetName val="20__BBNTNB_ĐỔ_BT3"/>
      <sheetName val="21__BBNT_ĐỔ_BT3"/>
      <sheetName val="24__BBNTNB_CKBT3"/>
      <sheetName val="25__BBNT_CKBT3"/>
      <sheetName val="26_BBNTNB_BT_lót3"/>
      <sheetName val="27__BBNT_BT_lót3"/>
      <sheetName val="28__BBNTNB_KHOAN_CẤY_THÉP3"/>
      <sheetName val="29__BBNT_KHOAN_CẤY_THÉP3"/>
      <sheetName val="29_1_BBNTNB_BULONG_HC3"/>
      <sheetName val="29_2_BBNT_BULONG_HC3"/>
      <sheetName val="30__BBNTNB_GIA_CONG_KCT3"/>
      <sheetName val="31__BBNT_GIA_CONG_KCT3"/>
      <sheetName val="31_1__BBNTNB_CK_KCT3"/>
      <sheetName val="31_2__BBNT_CK_KCT3"/>
      <sheetName val="32__BBNTNB_LẮP_DỰNG_KCT3"/>
      <sheetName val="33__BBNT_LẮP_DỰNG_KCT3"/>
      <sheetName val="34__BBNTNB_THAO_DO_KCT3"/>
      <sheetName val="35__BBNT_THAO_DO_KCT3"/>
      <sheetName val="36__BBNTNB_SƠN_KCT3"/>
      <sheetName val="37__BBNT_SƠN_KCT3"/>
      <sheetName val="38__BBNTNB_ĐỤC_BT3"/>
      <sheetName val="39__BBNT_ĐỤC_BT3"/>
      <sheetName val="40__BBNTNB_CT_XÂY3"/>
      <sheetName val="41__BBNT_CT_XÂY3"/>
      <sheetName val="41_1__BBLM_VUA_XAY3"/>
      <sheetName val="42__BBNTNB_CT_TRÁT3"/>
      <sheetName val="43__BBNT_CT_TRÁT3"/>
      <sheetName val="42_1__BBLM_VUA_TRAT3"/>
      <sheetName val="44__BBNTNB_CT_CHỐNG_THẤM3"/>
      <sheetName val="45__BBNT_CT_CHỐNG_THẤM3"/>
      <sheetName val="46_BBNTNB_phá_dỡ3"/>
      <sheetName val="47__BBNT_phá_dỡ3"/>
      <sheetName val="48_BBNTNB_LD_hàng_rào3"/>
      <sheetName val="49__BBNT_LD_hang_rao3"/>
      <sheetName val="50__BBNTNB_ĐMHT3"/>
      <sheetName val="51__BBNT_ĐMHT3"/>
      <sheetName val="54__BBNTNB_LD_GIAO_CHONG3"/>
      <sheetName val="55__BBNT_LD_GIAO_CHONG3"/>
      <sheetName val="56_1_BBNTNB_MM,TB3"/>
      <sheetName val="56_2_BBNT_MM,TB3"/>
      <sheetName val="56_3_BBNTNB_LD_CT3"/>
      <sheetName val="56_4_BBNT_LD_CT3"/>
      <sheetName val="57__BBNTNB_TD_CT_THÁP3"/>
      <sheetName val="58__BBNT_TD_CT_THÁP3"/>
      <sheetName val="59__BBNTNB_LD_VT3"/>
      <sheetName val="60__BBNT_LD_VT3"/>
      <sheetName val="61__BBNTNB_DAM_DAT3"/>
      <sheetName val="62__BBNT_DAM_DAT3"/>
      <sheetName val="63__BBNTNB_VS_DINH_COT3"/>
      <sheetName val="64__BBNT_VS_DINH_COT3"/>
      <sheetName val="65_BBNTNB_LAP_CAP3"/>
      <sheetName val="66_BBNT_LAP_CAP_3"/>
      <sheetName val="66_1BBNTNB_KEO_CAP3"/>
      <sheetName val="66_2BBNT_KEO_CAP3"/>
      <sheetName val="67_TH_KQ_CANG_KEO3"/>
      <sheetName val="67_1_BAO_CAO_CANG_KEO3"/>
      <sheetName val="67_2_THEO_DOI_CANG_CAP3"/>
      <sheetName val="68_1BBNTNB_BOM_VUA3"/>
      <sheetName val="68_2BBNT_BOM_VUA3"/>
      <sheetName val="69_BOM_VUA3"/>
      <sheetName val="70__BBNTNB_VACH_TC3"/>
      <sheetName val="71__BBNT_VACH_TC3"/>
      <sheetName val="72__BBNTNB_VC_VL3"/>
      <sheetName val="73__BBNT_VC_VL3"/>
      <sheetName val="74__BBNTNB_VC_PT3"/>
      <sheetName val="75__BBNT_VC_PT3"/>
      <sheetName val="75_1_BBNTNB_LUOI_CHONG_BUI3"/>
      <sheetName val="75_2_BBNT_LUOI_CHONG_BUI3"/>
      <sheetName val="75_3_BBNTNB_LUOI_CHONG_VAT_ROI3"/>
      <sheetName val="75_4_BBNT_LUOI_CHONG_VAT_ROI3"/>
      <sheetName val="75_5_BBNTNB_LAN_CAN3"/>
      <sheetName val="75_6_BBNT_LAN_CAN_AT3"/>
      <sheetName val="75_7_BBNTNB_CT_TAM3"/>
      <sheetName val="75_8_BBNT_CT_TAM3"/>
      <sheetName val="76_1_BBNTNB_LD_SLEEVES3"/>
      <sheetName val="76_2_BBNT_LD_SLEEVES3"/>
      <sheetName val="1__LỊCH_NTHN3"/>
      <sheetName val="LIST_BT_lót3"/>
      <sheetName val="3_PHÊ_DUYÊT_THAU_PHỤ3"/>
      <sheetName val="4_PHÊ_DUYÊT_VẬT_LIỆU3"/>
      <sheetName val="6__BBNT_VLĐV3"/>
      <sheetName val="7__BBNT_TRAC_DAC3"/>
      <sheetName val="1_LIST_NGHIỆM_THU3"/>
      <sheetName val="1_1_LIST_BT3"/>
      <sheetName val="2__YCNT_LIST_3"/>
      <sheetName val="3__BBNT_ĐÀO_ĐẤT3"/>
      <sheetName val="4__BBNT_ĐỔ_BT_LÓT3"/>
      <sheetName val="4_1__BBNT_CẮT_CỌC3"/>
      <sheetName val="4_2__BBNT_ĐỔ_BT_ĐẦU_CỌC3"/>
      <sheetName val="5__BBNT_ĐẮP_ĐÁT,CÁT,ĐÁ,BASE3"/>
      <sheetName val="6__BBNT_TRAI_PVC3"/>
      <sheetName val="7__BBNT_CỐT_THÉP3"/>
      <sheetName val="8__BBNT_VÁN_KHUÔN3"/>
      <sheetName val="9__BBNT_ĐỔ_BT3"/>
      <sheetName val="10__BBNT_KHOAN_CẤY_THÉP3"/>
      <sheetName val="11__BBNT_chống_thấm3"/>
      <sheetName val="12__BBNT_CKBT3"/>
      <sheetName val="13__BBNT_GIA_CÔNG_KCT3"/>
      <sheetName val="14__BBNT_SƠN_KCT3"/>
      <sheetName val="15__BBNT_LẮP_DỰNG_KCT3"/>
      <sheetName val="16__BBNT_CT_XÂY3"/>
      <sheetName val="17__BBNT_CT_TRÁT3"/>
      <sheetName val="18__BBNT_ĐMHT3"/>
      <sheetName val="11__BBNT_ÉP_CỌC_TRE(LIST_4)3"/>
      <sheetName val="12_Theo_doi_do_BT_LÓT3"/>
      <sheetName val="18__BBNT_CKBT3"/>
      <sheetName val="16_Theo_doi_do_BT3"/>
      <sheetName val="17__BBLM_BT_3"/>
      <sheetName val="20__BBNT_CT_XÂY3"/>
      <sheetName val="21__BBNT_CT_TRÁT3"/>
      <sheetName val="22_BBNT_BPCT3"/>
      <sheetName val="23_BBNT_HT_BG3"/>
      <sheetName val="4__BBNT_ÉP_CỌC_TRE3"/>
      <sheetName val="5__BBNT_GIA_CỐ,SAN_LẤP3"/>
      <sheetName val="6__BBNT_ĐỔ_BT_LÓT3"/>
      <sheetName val="10__BBNT_CT_XÂY3"/>
      <sheetName val="11__BBNT_CT_TRÁT3"/>
      <sheetName val="Bóc_KL4"/>
      <sheetName val="D_&amp;_W_sizes4"/>
      <sheetName val="Currency_Rate4"/>
      <sheetName val="GR_slab-reinft4"/>
      <sheetName val="SPT_vs_PHI4"/>
      <sheetName val="Kiem_tra4"/>
      <sheetName val="THCP_(2)4"/>
      <sheetName val="TKC_U5-_SH4"/>
      <sheetName val="TKC_U5-_BH4"/>
      <sheetName val="U5,11,13_(1B)-SH4"/>
      <sheetName val="U_17-BH4"/>
      <sheetName val="U_24,_U_25-BH4"/>
      <sheetName val="U_32-BH4"/>
      <sheetName val="tk_thep4"/>
      <sheetName val="DANH_MỤC4"/>
      <sheetName val="VPCT-F20102a_004"/>
      <sheetName val="BXNTT_-024"/>
      <sheetName val="BXNTT_-034"/>
      <sheetName val="MA_K_HANG4"/>
      <sheetName val="BẢNG_ÁP_GIÁ_(in)4"/>
      <sheetName val="NT_(KL)_IN4"/>
      <sheetName val="DOM_D24"/>
      <sheetName val="nhà_ăn4"/>
      <sheetName val="Công_nhật4"/>
      <sheetName val="btkt_cột4"/>
      <sheetName val="CT_-THVLNC4"/>
      <sheetName val="Tien_do_TV4"/>
      <sheetName val="CP_Du_phong4"/>
      <sheetName val="THCP_Lap_dat4"/>
      <sheetName val="THCP_xay_dung4"/>
      <sheetName val="Tong_hop_kinh_phi4"/>
      <sheetName val="THDT_goi_thau_TB4"/>
      <sheetName val="TH_thiet_bi4"/>
      <sheetName val="DM_Chi_phi4"/>
      <sheetName val="Bang_khoi_luong4"/>
      <sheetName val="worksheet_inchican4"/>
      <sheetName val="combined_9-304"/>
      <sheetName val="Tro_giup3"/>
      <sheetName val="GOC-KO_IN3"/>
      <sheetName val="HRG_BHN3"/>
      <sheetName val="KL_san_lap3"/>
      <sheetName val="Summary_VE-PTA_0063"/>
      <sheetName val="PHU_LUC_013"/>
      <sheetName val="Đầu_vào3"/>
      <sheetName val="E__Factory3"/>
      <sheetName val="VT_NC_M3"/>
      <sheetName val="Thông_số_DT_khu_B3"/>
      <sheetName val="Building_Summary2"/>
      <sheetName val="Kl_trát_tang_123"/>
      <sheetName val="Bill_1_Prelim3"/>
      <sheetName val="Bill_2_Bored_Pile3"/>
      <sheetName val="2g_TinhGiaNC3"/>
      <sheetName val="2d_TH_Vat_tu3"/>
      <sheetName val="2h_TinhGiaMTC3"/>
      <sheetName val="2f_TH_MTC3"/>
      <sheetName val="2e_TH_N_Cong3"/>
      <sheetName val="2a_TH_Kinh_phi3"/>
      <sheetName val="2b_Bang_KL3"/>
      <sheetName val="2c_Phan_tich3"/>
      <sheetName val="Ｎｏ_133"/>
      <sheetName val="AHSB_Assessment3"/>
      <sheetName val="Q'ty_thép_dầm_(Mr_Hanht2)2"/>
      <sheetName val="Direct_Labor_Cost2"/>
      <sheetName val="THÉP_ĐÀI_THANG_MÁY2"/>
      <sheetName val="So_sanh2"/>
      <sheetName val="Phuong_an_mong_be2"/>
      <sheetName val="KLCT_xay_to2"/>
      <sheetName val="Phuong_an_mong_coc2"/>
      <sheetName val="Tổng_hợp_GTHT3"/>
      <sheetName val="B_Giá_trị_HT_Dome-G3"/>
      <sheetName val="C_Giá_trị_HT_Dome-H3"/>
      <sheetName val="BOQ_DOME_G3"/>
      <sheetName val="Phòng_4_SV3"/>
      <sheetName val="Phòng_2_SV3"/>
      <sheetName val="Phòng_bảo_vệ3"/>
      <sheetName val="Hành_lang,_cầu_thang,_phòng_đệ3"/>
      <sheetName val="Thang_máng_và_cáp_điện_tủ_tầng3"/>
      <sheetName val="Thiết_bị3"/>
      <sheetName val="Chống_sét_và_tiếp_địa3"/>
      <sheetName val="Đặt_chờ_báo_cháy3"/>
      <sheetName val="Đặt_chờ_mạng3"/>
      <sheetName val="5i_Summary2"/>
      <sheetName val="5ii_B1-Prelims2"/>
      <sheetName val="5iii_SOP2"/>
      <sheetName val="5iii_B2_Ext-BOQ2"/>
      <sheetName val="5iii_B3_Int-SOP2"/>
      <sheetName val="Main_Feeder2"/>
      <sheetName val="PE_Wire2"/>
      <sheetName val="co_cot2"/>
      <sheetName val="cot_lau_12"/>
      <sheetName val="cot_L22"/>
      <sheetName val="cot_L32"/>
      <sheetName val="cot_tret2"/>
      <sheetName val="dam_L12"/>
      <sheetName val="dam_L22"/>
      <sheetName val="dam_l_32"/>
      <sheetName val="san_mai2"/>
      <sheetName val="san_tret2"/>
      <sheetName val="Elemental_Breakdown+20%1"/>
      <sheetName val="Phan_tich_DG1"/>
      <sheetName val="HS_cam_sua1"/>
      <sheetName val="MCH_0920201"/>
      <sheetName val="TT_DZ351"/>
      <sheetName val="DM_DU_AN1"/>
      <sheetName val="DM_TP_1"/>
      <sheetName val="File_Chi_tiet1"/>
      <sheetName val="Buy_vs__Lease_Car1"/>
      <sheetName val="THEO_DÕI_BT1"/>
      <sheetName val="Don_gia_chi_tiet1"/>
      <sheetName val="Chi_tiet_gia_DT1"/>
      <sheetName val="Gia_DT_bo_Sung1"/>
      <sheetName val="PT_gia_DT1"/>
      <sheetName val="Phan_tich_vat_tu1"/>
      <sheetName val="PTgia_DT_BS1"/>
      <sheetName val="Biện_pháp_thi_công1"/>
      <sheetName val="Du_Thau1"/>
      <sheetName val="Sat_tron1"/>
      <sheetName val="BOQ_Piling1"/>
      <sheetName val="Detail_Piling1"/>
      <sheetName val="Summary_HD003_1"/>
      <sheetName val="Summary_Pilling1"/>
      <sheetName val="Quantity_-_Pile1"/>
      <sheetName val="Summary_Civiling1"/>
      <sheetName val="Quantity_-_Civil1"/>
      <sheetName val="Detail_Civiling-rev011"/>
      <sheetName val="Summary_Civiling_add_1"/>
      <sheetName val="Quantity_-_Civil_add_1"/>
      <sheetName val="Detail_Civil_add_1"/>
      <sheetName val="Rebar-civil_add1"/>
      <sheetName val="Summary_Building_1"/>
      <sheetName val="Quantity_-_Building_1"/>
      <sheetName val="Detail_Building__1"/>
      <sheetName val="Summary-WO_1"/>
      <sheetName val="Summary_Building1"/>
      <sheetName val="BOQ_Building1"/>
      <sheetName val="Detail_Building1"/>
      <sheetName val="PKG_C_PP1"/>
      <sheetName val="Cost_Definition1"/>
      <sheetName val="Detail_Rebar_(Building)1"/>
      <sheetName val="Biet_thu_Miền_Bắc1"/>
      <sheetName val="OVERALL_SUMMARY_1"/>
      <sheetName val="NET_Sum1"/>
      <sheetName val="Staff_Acco_1"/>
      <sheetName val="CP_&amp;_BT1"/>
      <sheetName val="MTO_REV_2_ARMOR_1"/>
      <sheetName val="Cst_Pkg-Eden1"/>
      <sheetName val="Bill_No_1_101"/>
      <sheetName val="Bill_No_1_121"/>
      <sheetName val="Bill_No_1_41"/>
      <sheetName val="Bill_No_1_51"/>
      <sheetName val="Bill_No_1_71"/>
      <sheetName val="Bill_No_1_81"/>
      <sheetName val="Bill_No_1_91"/>
      <sheetName val="Bill_No_1_31"/>
      <sheetName val="Bill_No_1_61"/>
      <sheetName val="Bill_No_3_11"/>
      <sheetName val="Bill_No_3_21"/>
      <sheetName val="Bill_No_3_31"/>
      <sheetName val="Summary_Bill_No__11"/>
      <sheetName val="Summary_Bill_No__31"/>
      <sheetName val="May_TC1"/>
      <sheetName val="Phan_tich1"/>
      <sheetName val="DM_ChiPhi1"/>
      <sheetName val="TOWER_10TON1"/>
      <sheetName val="TOWER_12TON1"/>
      <sheetName val="04_PLUMBING1"/>
      <sheetName val="3.ĐVT"/>
      <sheetName val="Validation"/>
      <sheetName val="부산제일극장"/>
      <sheetName val="Cước VC + ĐM CP Tư vấn"/>
      <sheetName val="Giá hiện trường"/>
      <sheetName val="Đơn Giá TH"/>
      <sheetName val="Hao phí"/>
      <sheetName val="Phân tích"/>
      <sheetName val="C.P Thiết bị"/>
      <sheetName val="T.H Kinh phí"/>
      <sheetName val="Vật tư"/>
      <sheetName val="Trang bìa"/>
      <sheetName val="Dự toán"/>
      <sheetName val="TEN CONG TRINH"/>
      <sheetName val="공사개요-C"/>
      <sheetName val="keo"/>
      <sheetName val="Re-bar"/>
      <sheetName val="Số_biên_bản"/>
      <sheetName val="125x125"/>
      <sheetName val="침하계"/>
      <sheetName val="VL - Xây "/>
      <sheetName val="????"/>
      <sheetName val="KLT"/>
      <sheetName val="Block A-FlrBm(Conc&amp;Fwk)"/>
      <sheetName val="DENSITY"/>
      <sheetName val="HDKT"/>
      <sheetName val="191014 LOA Nov.End REV (3)"/>
      <sheetName val="BQ-E20-02(Rp)"/>
      <sheetName val="NPC POWER PLANT"/>
      <sheetName val="MARK UP"/>
      <sheetName val="2 Bang tong hop gia tri"/>
      <sheetName val="NVL"/>
      <sheetName val="Sàn tầng 01 ( old )"/>
      <sheetName val="Lỗ thông gió"/>
      <sheetName val="B.Tinh CPVC"/>
      <sheetName val="B4. Bang CUOCVC QD 29-2006"/>
      <sheetName val="B. Chon cu ly"/>
      <sheetName val="Bia du toan"/>
      <sheetName val="thong so"/>
      <sheetName val="ChiTietThepNhapVeCT"/>
      <sheetName val="Gia"/>
      <sheetName val="Form 6"/>
      <sheetName val="Bieu TH"/>
      <sheetName val="mw"/>
      <sheetName val="Quo. 1"/>
      <sheetName val="Thoat nuoc"/>
      <sheetName val="ironmongery"/>
      <sheetName val="BOQ KL"/>
      <sheetName val="hinhhoc"/>
      <sheetName val="MTP1"/>
      <sheetName val="HS"/>
      <sheetName val="Material HT"/>
      <sheetName val="Material KC"/>
      <sheetName val="Cam xoa"/>
      <sheetName val="4)유동표"/>
      <sheetName val="Analisa &amp; Upah"/>
      <sheetName val="Bech_Lab"/>
      <sheetName val="STR"/>
      <sheetName val="Master"/>
      <sheetName val="_______-BLDG"/>
      <sheetName val="CTKL"/>
      <sheetName val="proj"/>
      <sheetName val="BTCT"/>
      <sheetName val="금융"/>
      <sheetName val="网络平台"/>
      <sheetName val="SOT A"/>
      <sheetName val="Cost factor"/>
      <sheetName val="detail(sum)"/>
      <sheetName val="India F&amp;S Template"/>
      <sheetName val="(31)"/>
      <sheetName val="INPUT DATA HERE"/>
      <sheetName val="COST-EST LTI P5C"/>
      <sheetName val="BK04"/>
      <sheetName val=" 견적서"/>
      <sheetName val="시산표"/>
      <sheetName val="Q'ty by month"/>
      <sheetName val="GrossBQ_(2)17"/>
      <sheetName val="Site_Expense16"/>
      <sheetName val="GrossBQ_(2)13"/>
      <sheetName val="Site_Expense12"/>
      <sheetName val="Retaining_Wall12"/>
      <sheetName val="Summary_Final12"/>
      <sheetName val="G1_Final12"/>
      <sheetName val="Thiet_bi12"/>
      <sheetName val="Nhan_cong12"/>
      <sheetName val="Du_toan11"/>
      <sheetName val="Project_Execution_Report12"/>
      <sheetName val="CP_THEO_95711"/>
      <sheetName val="general_notes___11"/>
      <sheetName val="Chiet_tinh_dz3511"/>
      <sheetName val="DGchitiet_11"/>
      <sheetName val="CT_Thang_Mo11"/>
      <sheetName val="CT__PL11"/>
      <sheetName val="E-POD_WD11"/>
      <sheetName val="E-T1_WD11"/>
      <sheetName val="E-T2_WD11"/>
      <sheetName val="E-T3_WD11"/>
      <sheetName val="E-T4_WD11"/>
      <sheetName val="E-T5_WD11"/>
      <sheetName val="PS-POD_WD11"/>
      <sheetName val="PS-T1_WD11"/>
      <sheetName val="PS-T2_WD11"/>
      <sheetName val="PS-T3_WD11"/>
      <sheetName val="PS-T4_WD11"/>
      <sheetName val="PS-T5_WD10"/>
      <sheetName val="ACMV-POD_WD10"/>
      <sheetName val="ACMV-T1_WD10"/>
      <sheetName val="ACMV-T2_WD10"/>
      <sheetName val="ACMV-T3_WD10"/>
      <sheetName val="ACMV-T4_WD10"/>
      <sheetName val="ACMV-T5_WD10"/>
      <sheetName val="FP-POD_WD10"/>
      <sheetName val="FP-T1_WD10"/>
      <sheetName val="FP-T2_WD10"/>
      <sheetName val="FP-T3_WD10"/>
      <sheetName val="FP-T4_WD10"/>
      <sheetName val="FP-T5_WD10"/>
      <sheetName val="LIFT_WD10"/>
      <sheetName val="AC_T510"/>
      <sheetName val="MFĐ_TT10"/>
      <sheetName val="CAR_PARKING_TT10"/>
      <sheetName val="TONG_HOP_KHOI_LUONG10"/>
      <sheetName val="ma_HD_AB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Project_Data10"/>
      <sheetName val="_Net_Break_Down10"/>
      <sheetName val="Tong_du_toan9"/>
      <sheetName val="Tong_hop_vat_tu10"/>
      <sheetName val="Phan_tich_ca_may10"/>
      <sheetName val="Chenh_lech_ca_may10"/>
      <sheetName val="Chenh_lech_vat_tu10"/>
      <sheetName val="Chiet_tinh_don_gia_CM10"/>
      <sheetName val="TLg_CN&amp;Laixe10"/>
      <sheetName val="TLg_CN&amp;Laixe_(2)10"/>
      <sheetName val="TLg_Laitau10"/>
      <sheetName val="TLg_Laitau_(2)10"/>
      <sheetName val="code_HTT_THap9"/>
      <sheetName val="_9"/>
      <sheetName val="Bill_2_1_Villa_Outside9"/>
      <sheetName val="Slim_2_cánh_&amp;_2_vách9"/>
      <sheetName val="QL_Dự_án9"/>
      <sheetName val="3_thể_hiện9"/>
      <sheetName val="05__Data_Cash_Flow9"/>
      <sheetName val="RAB_AR&amp;STR9"/>
      <sheetName val="Khoan_LSP_(2)9"/>
      <sheetName val="Data_Validation8"/>
      <sheetName val="Vat_Tu8"/>
      <sheetName val="Electrical_Breakdown8"/>
      <sheetName val="Div26_-_Elect8"/>
      <sheetName val="Open_Drain_Caisson_Pump8"/>
      <sheetName val="Bill_03_-_ACMV8"/>
      <sheetName val="KL_thanh_toan-Xuan_Dao8"/>
      <sheetName val="Doi_so8"/>
      <sheetName val="CỘT+VÁCH_CHỜ_L18"/>
      <sheetName val="01__DATA8"/>
      <sheetName val="Bang_tra_sd8"/>
      <sheetName val="Cover_8"/>
      <sheetName val="Plastering_&amp;_tiling_works_8"/>
      <sheetName val="Dien_giai_8"/>
      <sheetName val="detail_phat_sinh_can_thay_doi_8"/>
      <sheetName val="Bang_tinh_Cost_Cao_do_khoi_A8"/>
      <sheetName val="Bang_tinh_cost_cao_do_khoi_B8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BANG_TRA6"/>
      <sheetName val="chiet_tinh6"/>
      <sheetName val="입찰내역_발주처_양식6"/>
      <sheetName val="đọc_số6"/>
      <sheetName val="Cover_DD6"/>
      <sheetName val="Rate_6"/>
      <sheetName val="CV_FOA6"/>
      <sheetName val="CV_BEAMS6"/>
      <sheetName val="CV_C6"/>
      <sheetName val="CV_SÀn6"/>
      <sheetName val="CV_CT6"/>
      <sheetName val="CV_KH6"/>
      <sheetName val="Hoan_thien6"/>
      <sheetName val="CR_FODA6"/>
      <sheetName val="CR-CORE_W6"/>
      <sheetName val="ĐÀO_ĐẤT6"/>
      <sheetName val="4-CỘT-VÁCH_(2)6"/>
      <sheetName val="5-LÕI_THANG6"/>
      <sheetName val="6-THANG_BỘ6"/>
      <sheetName val="7-BỂ_NƯỚC6"/>
      <sheetName val="THÉP_HÌNH6"/>
      <sheetName val="LƯỚI_THÉP_HÀN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KL_LĐ-_CÁP_ĐIỆN6"/>
      <sheetName val="KL_LĐ-BUSWAY6"/>
      <sheetName val="KL_LĐ-TỦ_ĐIỆN6"/>
      <sheetName val="Data-Lắp_đèn,_ổ_cắm_căn_hộ6"/>
      <sheetName val="GTTT_PL_026"/>
      <sheetName val="GTTT_PL26"/>
      <sheetName val="Hệ_số6"/>
      <sheetName val="KL_LĐ_CS_SỰ_CỐ_(k_in)6"/>
      <sheetName val="KL_LĐ_TỦ_ĐIỆN_(k_in)6"/>
      <sheetName val="KL_TỦ_ĐIỆN_MSB6"/>
      <sheetName val="KL_LĐ_CÁP_ĐIỆN6"/>
      <sheetName val="KL_LĐ-_BUSWAY6"/>
      <sheetName val="KL_LĐ-_PHẦN_HẦM,_KHỐI_ĐẾ,_HL6"/>
      <sheetName val="KL-HÀNH_LANG6"/>
      <sheetName val="KL-Lap_dat-M_(k_in)6"/>
      <sheetName val="KL-TEST-M_(k_in)6"/>
      <sheetName val="KL-Lap_dat-D6"/>
      <sheetName val="Check_list_tháp_D_(k_in)6"/>
      <sheetName val="Check_list_tháp_M(k_in)6"/>
      <sheetName val="đối_soát_vật_tư6"/>
      <sheetName val="Main_Cable_6"/>
      <sheetName val="Danh_muc6"/>
      <sheetName val="1-BANG_TONG_HOP_TT6"/>
      <sheetName val="_1A_mới6"/>
      <sheetName val="2-Mau_2A_BANG_GTTT_PL056"/>
      <sheetName val="2-Mau_2B_BANG_GTTT_PL066"/>
      <sheetName val="2-Mau_2C_BANG_GTTT_PL096"/>
      <sheetName val="2-Mau_BANG_GTTT_PL126"/>
      <sheetName val="3-Mau_3A-THKL_PL056"/>
      <sheetName val="3-Mau_3A-THKL_PL066"/>
      <sheetName val="3-Mau_3A-THKL_PL096"/>
      <sheetName val="3-Mau_3A-THKL_PL126"/>
      <sheetName val="DGKL_PL_056"/>
      <sheetName val="DGKL_PL_066"/>
      <sheetName val="DGKL_PL_096"/>
      <sheetName val="DGKL_PL_126"/>
      <sheetName val="5-Khau_tru_Tien_ich6"/>
      <sheetName val="Bảng_Giá6"/>
      <sheetName val="Kien_Truc6"/>
      <sheetName val="TK_cua6"/>
      <sheetName val="Bill_ACMV6"/>
      <sheetName val="Unit_arte_ACMV6"/>
      <sheetName val="UnitRate_E6"/>
      <sheetName val="Lighting_rate6"/>
      <sheetName val="Cable_Rate6"/>
      <sheetName val="Tóm_tắt_giảm_giá6"/>
      <sheetName val="Yêu_cầu_báo_giá6"/>
      <sheetName val="B__Pile_works6"/>
      <sheetName val="C__Building_Works6"/>
      <sheetName val="D__M_E_P_Works6"/>
      <sheetName val="E__LEED_requirements6"/>
      <sheetName val="F__External_works6"/>
      <sheetName val="C1_1_Factory_16"/>
      <sheetName val="C1_2_Factory_16"/>
      <sheetName val="C5_1_Office6"/>
      <sheetName val="C6_1_Canteen6"/>
      <sheetName val="C6_2_Canteen6"/>
      <sheetName val="C7_1_Bike_parking6"/>
      <sheetName val="C7_2_Bike_parking6"/>
      <sheetName val="C8_1_Car_parking6"/>
      <sheetName val="C8_2_Car_parking6"/>
      <sheetName val="C9_1_WWTP6"/>
      <sheetName val="C10_1_Water_tank_+_pump_room6"/>
      <sheetName val="C11_1_Electric_house6"/>
      <sheetName val="C12_1_Air_compressor_house6"/>
      <sheetName val="C12_1_Garbage_house6"/>
      <sheetName val="C13_1_Utility_house6"/>
      <sheetName val="C14_1_Guardhouse_16"/>
      <sheetName val="C15_1_Guardhouse_26"/>
      <sheetName val="C16_1_Guardhouse_36"/>
      <sheetName val="C17_1_Toilet6"/>
      <sheetName val="F1_Sand_leveling6"/>
      <sheetName val="F2__Flag_pole6"/>
      <sheetName val="F3__Fence_&amp;_sign_board6"/>
      <sheetName val="F4__Civil_work6"/>
      <sheetName val="22_Landscape6"/>
      <sheetName val="TONG_HOP6"/>
      <sheetName val="Hệ_số_và_tỷ_giá6"/>
      <sheetName val="BAO_GIA6"/>
      <sheetName val="CPC_(phuc_vu_tinh_cost)6"/>
      <sheetName val="Chi_phi_gian_tiep6"/>
      <sheetName val="KL_THÉP_MÓNG,DẦM,_SÀN,_CỘT_B26"/>
      <sheetName val="THKLTT_THÉP_B26"/>
      <sheetName val="Priced_BOQ6"/>
      <sheetName val="Dinh_muc_CP_KTCB_khac6"/>
      <sheetName val="TH_May_TC6"/>
      <sheetName val="KLDT_DIEN6"/>
      <sheetName val="PTVT_DIEN6"/>
      <sheetName val="TH_kinh_phi6"/>
      <sheetName val="Thong_ke_thiet_bi6"/>
      <sheetName val="TH_vat_tu6"/>
      <sheetName val="4__NSC_Summary6"/>
      <sheetName val="1_Certificate6"/>
      <sheetName val="Cash_flow6"/>
      <sheetName val="1_Quotation(見積決裁書）_6"/>
      <sheetName val="2_Operation(実施計画書）6"/>
      <sheetName val="3_Summary_of_Cost_6"/>
      <sheetName val="4_Ｓｐｅｃｉａｌ_Material6"/>
      <sheetName val="6_Ｃｏｍｍｏｎ_Material6"/>
      <sheetName val="9_Indirect_budget6"/>
      <sheetName val="TOP_6"/>
      <sheetName val="Detail_E6"/>
      <sheetName val="Kiem_tra5"/>
      <sheetName val="THCP_(2)5"/>
      <sheetName val="TKC_U5-_SH5"/>
      <sheetName val="TKC_U5-_BH5"/>
      <sheetName val="U5,11,13_(1B)-SH5"/>
      <sheetName val="U_17-BH5"/>
      <sheetName val="U_24,_U_25-BH5"/>
      <sheetName val="U_32-BH5"/>
      <sheetName val="tk_thep5"/>
      <sheetName val="MA_K_HANG5"/>
      <sheetName val="VPCT-F20102a_005"/>
      <sheetName val="Bóc_KL5"/>
      <sheetName val="BẢNG_TỔNG_HỢP5"/>
      <sheetName val="HÀNG_RÀO5"/>
      <sheetName val="NHÀ_XƯỞNG5"/>
      <sheetName val="NHÀ_VĂN_PHÒNG5"/>
      <sheetName val="NHÀ_BẾP5"/>
      <sheetName val="NHÀ_XE_Ô_TÔ5"/>
      <sheetName val="BỂ_NƯỚC_NGẦM5"/>
      <sheetName val="NHÀ_BẢO_VỆ5"/>
      <sheetName val="CỘT_CỜ5"/>
      <sheetName val="TRẠM_ĐIỆN5"/>
      <sheetName val="KHO_HOÁ_CHẤT5"/>
      <sheetName val="NHÀ_RÁC5"/>
      <sheetName val="KHU_HÚT_THUỐC5"/>
      <sheetName val="MÁI_NỐI_VP+_BẾP5"/>
      <sheetName val="BỂ_TỰ_HOẠI5"/>
      <sheetName val="THƯ_VIỆN_MẪU5"/>
      <sheetName val="1_LIST_NTCV5"/>
      <sheetName val="2_BB_LÂY_MẪU5"/>
      <sheetName val="3__YCNT_CV5"/>
      <sheetName val="4__BBNT_VLĐV5"/>
      <sheetName val="Muc_luc5"/>
      <sheetName val="61__Lan_can_an_toàn_NB5"/>
      <sheetName val="62__Lan_can_an_toan5"/>
      <sheetName val="Nhat_ky_thi_cong_chong_tham5"/>
      <sheetName val="56_3_BBNTNB_MÓNG_CT5"/>
      <sheetName val="56_4_BBNT_MÓNG_CT5"/>
      <sheetName val="工事概要(Project_Outline)・G1記入欄5"/>
      <sheetName val="DANH_MỤC5"/>
      <sheetName val="BXNTT_-025"/>
      <sheetName val="BXNTT_-035"/>
      <sheetName val="BẢNG_ÁP_GIÁ_(in)5"/>
      <sheetName val="NT_(KL)_IN5"/>
      <sheetName val="DOM_D25"/>
      <sheetName val="nhà_ăn5"/>
      <sheetName val="Công_nhật5"/>
      <sheetName val="btkt_cột5"/>
      <sheetName val="D_&amp;_W_sizes5"/>
      <sheetName val="Currency_Rate5"/>
      <sheetName val="GR_slab-reinft5"/>
      <sheetName val="SPT_vs_PHI5"/>
      <sheetName val="CT_-THVLNC5"/>
      <sheetName val="Tien_do_TV5"/>
      <sheetName val="CP_Du_phong5"/>
      <sheetName val="THCP_Lap_dat5"/>
      <sheetName val="THCP_xay_dung5"/>
      <sheetName val="Tong_hop_kinh_phi5"/>
      <sheetName val="THDT_goi_thau_TB5"/>
      <sheetName val="worksheet_inchican5"/>
      <sheetName val="combined_9-305"/>
      <sheetName val="TH_thiet_bi5"/>
      <sheetName val="DM_Chi_phi5"/>
      <sheetName val="Bang_khoi_luong5"/>
      <sheetName val="HD_HS_NGHIỆM_THU4"/>
      <sheetName val="LIST_NT_CV4"/>
      <sheetName val="LIST_NT_CV_(2)4"/>
      <sheetName val="LIST_NT_CV_(3)4"/>
      <sheetName val="LIST_BT4"/>
      <sheetName val="LIST_CAP_DUL4"/>
      <sheetName val="LIST_BT_(2)4"/>
      <sheetName val="2__YCNT_CV4"/>
      <sheetName val="5__LAY_MAU_VL4"/>
      <sheetName val="6__BBNTNB_VLĐV4"/>
      <sheetName val="7__BBNT_VLĐV4"/>
      <sheetName val="52__BBNTNB_LD_GIAO_BC4"/>
      <sheetName val="53__BBNT_LD_GIAO_BC4"/>
      <sheetName val="8__BBNTNB_TRAC_DAC4"/>
      <sheetName val="9__BBNT_TRAC_DAC4"/>
      <sheetName val="10__BBNTNB_DAO_DAT4"/>
      <sheetName val="11__BBNT_DAO_DAT4"/>
      <sheetName val="12_BBNTNB_LAP_DAT4"/>
      <sheetName val="13__BBNT_LAP_DAT4"/>
      <sheetName val="14__BBNTNB_ÉP_CỪ4"/>
      <sheetName val="15__BBNT_ÉP_CỪ4"/>
      <sheetName val="16__BBNTNB_COT_THEP4"/>
      <sheetName val="17__BBNT_COT_THEP4"/>
      <sheetName val="18__BBNTNB_VÁN_KHUÔN4"/>
      <sheetName val="19__BBNT_VÁN_KHUÔN4"/>
      <sheetName val="20__BBNTNB_ĐỔ_BT4"/>
      <sheetName val="21__BBNT_ĐỔ_BT4"/>
      <sheetName val="24__BBNTNB_CKBT4"/>
      <sheetName val="25__BBNT_CKBT4"/>
      <sheetName val="26_BBNTNB_BT_lót4"/>
      <sheetName val="27__BBNT_BT_lót4"/>
      <sheetName val="28__BBNTNB_KHOAN_CẤY_THÉP4"/>
      <sheetName val="29__BBNT_KHOAN_CẤY_THÉP4"/>
      <sheetName val="29_1_BBNTNB_BULONG_HC4"/>
      <sheetName val="29_2_BBNT_BULONG_HC4"/>
      <sheetName val="30__BBNTNB_GIA_CONG_KCT4"/>
      <sheetName val="31__BBNT_GIA_CONG_KCT4"/>
      <sheetName val="31_1__BBNTNB_CK_KCT4"/>
      <sheetName val="31_2__BBNT_CK_KCT4"/>
      <sheetName val="32__BBNTNB_LẮP_DỰNG_KCT4"/>
      <sheetName val="33__BBNT_LẮP_DỰNG_KCT4"/>
      <sheetName val="34__BBNTNB_THAO_DO_KCT4"/>
      <sheetName val="35__BBNT_THAO_DO_KCT4"/>
      <sheetName val="36__BBNTNB_SƠN_KCT4"/>
      <sheetName val="37__BBNT_SƠN_KCT4"/>
      <sheetName val="38__BBNTNB_ĐỤC_BT4"/>
      <sheetName val="39__BBNT_ĐỤC_BT4"/>
      <sheetName val="40__BBNTNB_CT_XÂY4"/>
      <sheetName val="41__BBNT_CT_XÂY4"/>
      <sheetName val="41_1__BBLM_VUA_XAY4"/>
      <sheetName val="42__BBNTNB_CT_TRÁT4"/>
      <sheetName val="43__BBNT_CT_TRÁT4"/>
      <sheetName val="42_1__BBLM_VUA_TRAT4"/>
      <sheetName val="44__BBNTNB_CT_CHỐNG_THẤM4"/>
      <sheetName val="45__BBNT_CT_CHỐNG_THẤM4"/>
      <sheetName val="46_BBNTNB_phá_dỡ4"/>
      <sheetName val="47__BBNT_phá_dỡ4"/>
      <sheetName val="48_BBNTNB_LD_hàng_rào4"/>
      <sheetName val="49__BBNT_LD_hang_rao4"/>
      <sheetName val="50__BBNTNB_ĐMHT4"/>
      <sheetName val="51__BBNT_ĐMHT4"/>
      <sheetName val="54__BBNTNB_LD_GIAO_CHONG4"/>
      <sheetName val="55__BBNT_LD_GIAO_CHONG4"/>
      <sheetName val="56_1_BBNTNB_MM,TB4"/>
      <sheetName val="56_2_BBNT_MM,TB4"/>
      <sheetName val="56_3_BBNTNB_LD_CT4"/>
      <sheetName val="56_4_BBNT_LD_CT4"/>
      <sheetName val="57__BBNTNB_TD_CT_THÁP4"/>
      <sheetName val="58__BBNT_TD_CT_THÁP4"/>
      <sheetName val="59__BBNTNB_LD_VT4"/>
      <sheetName val="60__BBNT_LD_VT4"/>
      <sheetName val="61__BBNTNB_DAM_DAT4"/>
      <sheetName val="62__BBNT_DAM_DAT4"/>
      <sheetName val="63__BBNTNB_VS_DINH_COT4"/>
      <sheetName val="64__BBNT_VS_DINH_COT4"/>
      <sheetName val="65_BBNTNB_LAP_CAP4"/>
      <sheetName val="66_BBNT_LAP_CAP_4"/>
      <sheetName val="66_1BBNTNB_KEO_CAP4"/>
      <sheetName val="66_2BBNT_KEO_CAP4"/>
      <sheetName val="67_TH_KQ_CANG_KEO4"/>
      <sheetName val="67_1_BAO_CAO_CANG_KEO4"/>
      <sheetName val="67_2_THEO_DOI_CANG_CAP4"/>
      <sheetName val="68_1BBNTNB_BOM_VUA4"/>
      <sheetName val="68_2BBNT_BOM_VUA4"/>
      <sheetName val="69_BOM_VUA4"/>
      <sheetName val="70__BBNTNB_VACH_TC4"/>
      <sheetName val="71__BBNT_VACH_TC4"/>
      <sheetName val="72__BBNTNB_VC_VL4"/>
      <sheetName val="73__BBNT_VC_VL4"/>
      <sheetName val="74__BBNTNB_VC_PT4"/>
      <sheetName val="75__BBNT_VC_PT4"/>
      <sheetName val="75_1_BBNTNB_LUOI_CHONG_BUI4"/>
      <sheetName val="75_2_BBNT_LUOI_CHONG_BUI4"/>
      <sheetName val="75_3_BBNTNB_LUOI_CHONG_VAT_ROI4"/>
      <sheetName val="75_4_BBNT_LUOI_CHONG_VAT_ROI4"/>
      <sheetName val="75_5_BBNTNB_LAN_CAN4"/>
      <sheetName val="75_6_BBNT_LAN_CAN_AT4"/>
      <sheetName val="75_7_BBNTNB_CT_TAM4"/>
      <sheetName val="75_8_BBNT_CT_TAM4"/>
      <sheetName val="76_1_BBNTNB_LD_SLEEVES4"/>
      <sheetName val="76_2_BBNT_LD_SLEEVES4"/>
      <sheetName val="1__LỊCH_NTHN4"/>
      <sheetName val="LIST_BT_lót4"/>
      <sheetName val="3_PHÊ_DUYÊT_THAU_PHỤ4"/>
      <sheetName val="4_PHÊ_DUYÊT_VẬT_LIỆU4"/>
      <sheetName val="6__BBNT_VLĐV4"/>
      <sheetName val="7__BBNT_TRAC_DAC4"/>
      <sheetName val="1_LIST_NGHIỆM_THU4"/>
      <sheetName val="1_1_LIST_BT4"/>
      <sheetName val="2__YCNT_LIST_4"/>
      <sheetName val="3__BBNT_ĐÀO_ĐẤT4"/>
      <sheetName val="4__BBNT_ĐỔ_BT_LÓT4"/>
      <sheetName val="4_1__BBNT_CẮT_CỌC4"/>
      <sheetName val="4_2__BBNT_ĐỔ_BT_ĐẦU_CỌC4"/>
      <sheetName val="5__BBNT_ĐẮP_ĐÁT,CÁT,ĐÁ,BASE4"/>
      <sheetName val="6__BBNT_TRAI_PVC4"/>
      <sheetName val="7__BBNT_CỐT_THÉP4"/>
      <sheetName val="8__BBNT_VÁN_KHUÔN4"/>
      <sheetName val="9__BBNT_ĐỔ_BT4"/>
      <sheetName val="10__BBNT_KHOAN_CẤY_THÉP4"/>
      <sheetName val="11__BBNT_chống_thấm4"/>
      <sheetName val="12__BBNT_CKBT4"/>
      <sheetName val="13__BBNT_GIA_CÔNG_KCT4"/>
      <sheetName val="14__BBNT_SƠN_KCT4"/>
      <sheetName val="15__BBNT_LẮP_DỰNG_KCT4"/>
      <sheetName val="16__BBNT_CT_XÂY4"/>
      <sheetName val="17__BBNT_CT_TRÁT4"/>
      <sheetName val="18__BBNT_ĐMHT4"/>
      <sheetName val="11__BBNT_ÉP_CỌC_TRE(LIST_4)4"/>
      <sheetName val="12_Theo_doi_do_BT_LÓT4"/>
      <sheetName val="18__BBNT_CKBT4"/>
      <sheetName val="16_Theo_doi_do_BT4"/>
      <sheetName val="17__BBLM_BT_4"/>
      <sheetName val="20__BBNT_CT_XÂY4"/>
      <sheetName val="21__BBNT_CT_TRÁT4"/>
      <sheetName val="22_BBNT_BPCT4"/>
      <sheetName val="23_BBNT_HT_BG4"/>
      <sheetName val="4__BBNT_ÉP_CỌC_TRE4"/>
      <sheetName val="5__BBNT_GIA_CỐ,SAN_LẤP4"/>
      <sheetName val="6__BBNT_ĐỔ_BT_LÓT4"/>
      <sheetName val="10__BBNT_CT_XÂY4"/>
      <sheetName val="11__BBNT_CT_TRÁT4"/>
      <sheetName val="PHU_LUC_014"/>
      <sheetName val="Đầu_vào4"/>
      <sheetName val="VT_NC_M4"/>
      <sheetName val="Tro_giup4"/>
      <sheetName val="GOC-KO_IN4"/>
      <sheetName val="HRG_BHN4"/>
      <sheetName val="Summary_VE-PTA_0064"/>
      <sheetName val="KL_san_lap4"/>
      <sheetName val="E__Factory4"/>
      <sheetName val="Thông_số_DT_khu_B4"/>
      <sheetName val="Kl_trát_tang_124"/>
      <sheetName val="2g_TinhGiaNC4"/>
      <sheetName val="2d_TH_Vat_tu4"/>
      <sheetName val="2h_TinhGiaMTC4"/>
      <sheetName val="2f_TH_MTC4"/>
      <sheetName val="2e_TH_N_Cong4"/>
      <sheetName val="2a_TH_Kinh_phi4"/>
      <sheetName val="2b_Bang_KL4"/>
      <sheetName val="2c_Phan_tich4"/>
      <sheetName val="Ｎｏ_134"/>
      <sheetName val="Building_Summary3"/>
      <sheetName val="Direct_Labor_Cost3"/>
      <sheetName val="Bill_1_Prelim4"/>
      <sheetName val="Bill_2_Bored_Pile4"/>
      <sheetName val="AHSB_Assessment4"/>
      <sheetName val="So_sanh3"/>
      <sheetName val="Phuong_an_mong_be3"/>
      <sheetName val="KLCT_xay_to3"/>
      <sheetName val="Phuong_an_mong_coc3"/>
      <sheetName val="5i_Summary3"/>
      <sheetName val="5ii_B1-Prelims3"/>
      <sheetName val="5iii_SOP3"/>
      <sheetName val="5iii_B2_Ext-BOQ3"/>
      <sheetName val="5iii_B3_Int-SOP3"/>
      <sheetName val="GrossBQ_(2)14"/>
      <sheetName val="Site_Expense13"/>
      <sheetName val="Retaining_Wall13"/>
      <sheetName val="Summary_Final13"/>
      <sheetName val="G1_Final13"/>
      <sheetName val="Thiet_bi13"/>
      <sheetName val="Nhan_cong13"/>
      <sheetName val="Du_toan12"/>
      <sheetName val="Project_Execution_Report13"/>
      <sheetName val="CP_THEO_95712"/>
      <sheetName val="general_notes___12"/>
      <sheetName val="Chiet_tinh_dz3512"/>
      <sheetName val="DGchitiet_12"/>
      <sheetName val="CT_Thang_Mo12"/>
      <sheetName val="CT__PL12"/>
      <sheetName val="E-POD_WD12"/>
      <sheetName val="E-T1_WD12"/>
      <sheetName val="E-T2_WD12"/>
      <sheetName val="E-T3_WD12"/>
      <sheetName val="E-T4_WD12"/>
      <sheetName val="E-T5_WD12"/>
      <sheetName val="PS-POD_WD12"/>
      <sheetName val="PS-T1_WD12"/>
      <sheetName val="PS-T2_WD12"/>
      <sheetName val="PS-T3_WD12"/>
      <sheetName val="PS-T4_WD12"/>
      <sheetName val="PS-T5_WD11"/>
      <sheetName val="ACMV-POD_WD11"/>
      <sheetName val="ACMV-T1_WD11"/>
      <sheetName val="ACMV-T2_WD11"/>
      <sheetName val="ACMV-T3_WD11"/>
      <sheetName val="ACMV-T4_WD11"/>
      <sheetName val="ACMV-T5_WD11"/>
      <sheetName val="FP-POD_WD11"/>
      <sheetName val="FP-T1_WD11"/>
      <sheetName val="FP-T2_WD11"/>
      <sheetName val="FP-T3_WD11"/>
      <sheetName val="FP-T4_WD11"/>
      <sheetName val="FP-T5_WD11"/>
      <sheetName val="LIFT_WD11"/>
      <sheetName val="AC_T511"/>
      <sheetName val="MFĐ_TT11"/>
      <sheetName val="CAR_PARKING_TT11"/>
      <sheetName val="TONG_HOP_KHOI_LUONG11"/>
      <sheetName val="ma_HD_AB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Project_Data11"/>
      <sheetName val="_Net_Break_Down11"/>
      <sheetName val="Tong_du_toan10"/>
      <sheetName val="Tong_hop_vat_tu11"/>
      <sheetName val="Phan_tich_ca_may11"/>
      <sheetName val="Chenh_lech_ca_may11"/>
      <sheetName val="Chenh_lech_vat_tu11"/>
      <sheetName val="Chiet_tinh_don_gia_CM11"/>
      <sheetName val="TLg_CN&amp;Laixe11"/>
      <sheetName val="TLg_CN&amp;Laixe_(2)11"/>
      <sheetName val="TLg_Laitau11"/>
      <sheetName val="TLg_Laitau_(2)11"/>
      <sheetName val="code_HTT_THap10"/>
      <sheetName val="_10"/>
      <sheetName val="Bill_2_1_Villa_Outside10"/>
      <sheetName val="Slim_2_cánh_&amp;_2_vách10"/>
      <sheetName val="QL_Dự_án10"/>
      <sheetName val="3_thể_hiện10"/>
      <sheetName val="05__Data_Cash_Flow10"/>
      <sheetName val="RAB_AR&amp;STR10"/>
      <sheetName val="Khoan_LSP_(2)10"/>
      <sheetName val="Data_Validation9"/>
      <sheetName val="Vat_Tu9"/>
      <sheetName val="Electrical_Breakdown9"/>
      <sheetName val="Div26_-_Elect9"/>
      <sheetName val="Open_Drain_Caisson_Pump9"/>
      <sheetName val="Bill_03_-_ACMV9"/>
      <sheetName val="KL_thanh_toan-Xuan_Dao9"/>
      <sheetName val="Doi_so9"/>
      <sheetName val="CỘT+VÁCH_CHỜ_L19"/>
      <sheetName val="01__DATA9"/>
      <sheetName val="Bang_tra_sd9"/>
      <sheetName val="Cover_9"/>
      <sheetName val="Plastering_&amp;_tiling_works_9"/>
      <sheetName val="Dien_giai_9"/>
      <sheetName val="detail_phat_sinh_can_thay_doi_9"/>
      <sheetName val="Bang_tinh_Cost_Cao_do_khoi_A9"/>
      <sheetName val="Bang_tinh_cost_cao_do_khoi_B9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BANG_TRA7"/>
      <sheetName val="chiet_tinh7"/>
      <sheetName val="입찰내역_발주처_양식7"/>
      <sheetName val="đọc_số7"/>
      <sheetName val="Cover_DD7"/>
      <sheetName val="Rate_7"/>
      <sheetName val="CV_FOA7"/>
      <sheetName val="CV_BEAMS7"/>
      <sheetName val="CV_C7"/>
      <sheetName val="CV_SÀn7"/>
      <sheetName val="CV_CT7"/>
      <sheetName val="CV_KH7"/>
      <sheetName val="Hoan_thien7"/>
      <sheetName val="CR_FODA7"/>
      <sheetName val="CR-CORE_W7"/>
      <sheetName val="ĐÀO_ĐẤT7"/>
      <sheetName val="4-CỘT-VÁCH_(2)7"/>
      <sheetName val="5-LÕI_THANG7"/>
      <sheetName val="6-THANG_BỘ7"/>
      <sheetName val="7-BỂ_NƯỚC7"/>
      <sheetName val="THÉP_HÌNH7"/>
      <sheetName val="LƯỚI_THÉP_HÀN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KL_LĐ-_CÁP_ĐIỆN7"/>
      <sheetName val="KL_LĐ-BUSWAY7"/>
      <sheetName val="KL_LĐ-TỦ_ĐIỆN7"/>
      <sheetName val="Data-Lắp_đèn,_ổ_cắm_căn_hộ7"/>
      <sheetName val="GTTT_PL_027"/>
      <sheetName val="GTTT_PL27"/>
      <sheetName val="Hệ_số7"/>
      <sheetName val="KL_LĐ_CS_SỰ_CỐ_(k_in)7"/>
      <sheetName val="KL_LĐ_TỦ_ĐIỆN_(k_in)7"/>
      <sheetName val="KL_TỦ_ĐIỆN_MSB7"/>
      <sheetName val="KL_LĐ_CÁP_ĐIỆN7"/>
      <sheetName val="KL_LĐ-_BUSWAY7"/>
      <sheetName val="KL_LĐ-_PHẦN_HẦM,_KHỐI_ĐẾ,_HL7"/>
      <sheetName val="KL-HÀNH_LANG7"/>
      <sheetName val="KL-Lap_dat-M_(k_in)7"/>
      <sheetName val="KL-TEST-M_(k_in)7"/>
      <sheetName val="KL-Lap_dat-D7"/>
      <sheetName val="Check_list_tháp_D_(k_in)7"/>
      <sheetName val="Check_list_tháp_M(k_in)7"/>
      <sheetName val="đối_soát_vật_tư7"/>
      <sheetName val="Main_Cable_7"/>
      <sheetName val="Danh_muc7"/>
      <sheetName val="1-BANG_TONG_HOP_TT7"/>
      <sheetName val="_1A_mới7"/>
      <sheetName val="2-Mau_2A_BANG_GTTT_PL057"/>
      <sheetName val="2-Mau_2B_BANG_GTTT_PL067"/>
      <sheetName val="2-Mau_2C_BANG_GTTT_PL097"/>
      <sheetName val="2-Mau_BANG_GTTT_PL127"/>
      <sheetName val="3-Mau_3A-THKL_PL057"/>
      <sheetName val="3-Mau_3A-THKL_PL067"/>
      <sheetName val="3-Mau_3A-THKL_PL097"/>
      <sheetName val="3-Mau_3A-THKL_PL127"/>
      <sheetName val="DGKL_PL_057"/>
      <sheetName val="DGKL_PL_067"/>
      <sheetName val="DGKL_PL_097"/>
      <sheetName val="DGKL_PL_127"/>
      <sheetName val="5-Khau_tru_Tien_ich7"/>
      <sheetName val="Bảng_Giá7"/>
      <sheetName val="Kien_Truc7"/>
      <sheetName val="TK_cua7"/>
      <sheetName val="Bill_ACMV7"/>
      <sheetName val="Unit_arte_ACMV7"/>
      <sheetName val="UnitRate_E7"/>
      <sheetName val="Lighting_rate7"/>
      <sheetName val="Cable_Rate7"/>
      <sheetName val="Tóm_tắt_giảm_giá7"/>
      <sheetName val="Yêu_cầu_báo_giá7"/>
      <sheetName val="B__Pile_works7"/>
      <sheetName val="C__Building_Works7"/>
      <sheetName val="D__M_E_P_Works7"/>
      <sheetName val="E__LEED_requirements7"/>
      <sheetName val="F__External_works7"/>
      <sheetName val="C1_1_Factory_17"/>
      <sheetName val="C1_2_Factory_17"/>
      <sheetName val="C5_1_Office7"/>
      <sheetName val="C6_1_Canteen7"/>
      <sheetName val="C6_2_Canteen7"/>
      <sheetName val="C7_1_Bike_parking7"/>
      <sheetName val="C7_2_Bike_parking7"/>
      <sheetName val="C8_1_Car_parking7"/>
      <sheetName val="C8_2_Car_parking7"/>
      <sheetName val="C9_1_WWTP7"/>
      <sheetName val="C10_1_Water_tank_+_pump_room7"/>
      <sheetName val="C11_1_Electric_house7"/>
      <sheetName val="C12_1_Air_compressor_house7"/>
      <sheetName val="C12_1_Garbage_house7"/>
      <sheetName val="C13_1_Utility_house7"/>
      <sheetName val="C14_1_Guardhouse_17"/>
      <sheetName val="C15_1_Guardhouse_27"/>
      <sheetName val="C16_1_Guardhouse_37"/>
      <sheetName val="C17_1_Toilet7"/>
      <sheetName val="F1_Sand_leveling7"/>
      <sheetName val="F2__Flag_pole7"/>
      <sheetName val="F3__Fence_&amp;_sign_board7"/>
      <sheetName val="F4__Civil_work7"/>
      <sheetName val="22_Landscape7"/>
      <sheetName val="TONG_HOP7"/>
      <sheetName val="Hệ_số_và_tỷ_giá7"/>
      <sheetName val="BAO_GIA7"/>
      <sheetName val="CPC_(phuc_vu_tinh_cost)7"/>
      <sheetName val="Chi_phi_gian_tiep7"/>
      <sheetName val="KL_THÉP_MÓNG,DẦM,_SÀN,_CỘT_B27"/>
      <sheetName val="THKLTT_THÉP_B27"/>
      <sheetName val="Priced_BOQ7"/>
      <sheetName val="Dinh_muc_CP_KTCB_khac7"/>
      <sheetName val="TH_May_TC7"/>
      <sheetName val="KLDT_DIEN7"/>
      <sheetName val="PTVT_DIEN7"/>
      <sheetName val="TH_kinh_phi7"/>
      <sheetName val="Thong_ke_thiet_bi7"/>
      <sheetName val="TH_vat_tu7"/>
      <sheetName val="4__NSC_Summary7"/>
      <sheetName val="1_Certificate7"/>
      <sheetName val="Cash_flow7"/>
      <sheetName val="1_Quotation(見積決裁書）_7"/>
      <sheetName val="2_Operation(実施計画書）7"/>
      <sheetName val="3_Summary_of_Cost_7"/>
      <sheetName val="4_Ｓｐｅｃｉａｌ_Material7"/>
      <sheetName val="6_Ｃｏｍｍｏｎ_Material7"/>
      <sheetName val="9_Indirect_budget7"/>
      <sheetName val="TOP_7"/>
      <sheetName val="Detail_E7"/>
      <sheetName val="Kiem_tra6"/>
      <sheetName val="THCP_(2)6"/>
      <sheetName val="TKC_U5-_SH6"/>
      <sheetName val="TKC_U5-_BH6"/>
      <sheetName val="U5,11,13_(1B)-SH6"/>
      <sheetName val="U_17-BH6"/>
      <sheetName val="U_24,_U_25-BH6"/>
      <sheetName val="U_32-BH6"/>
      <sheetName val="tk_thep6"/>
      <sheetName val="MA_K_HANG6"/>
      <sheetName val="VPCT-F20102a_006"/>
      <sheetName val="Bóc_KL6"/>
      <sheetName val="BẢNG_TỔNG_HỢP6"/>
      <sheetName val="HÀNG_RÀO6"/>
      <sheetName val="NHÀ_XƯỞNG6"/>
      <sheetName val="NHÀ_VĂN_PHÒNG6"/>
      <sheetName val="NHÀ_BẾP6"/>
      <sheetName val="NHÀ_XE_Ô_TÔ6"/>
      <sheetName val="BỂ_NƯỚC_NGẦM6"/>
      <sheetName val="NHÀ_BẢO_VỆ6"/>
      <sheetName val="CỘT_CỜ6"/>
      <sheetName val="TRẠM_ĐIỆN6"/>
      <sheetName val="KHO_HOÁ_CHẤT6"/>
      <sheetName val="NHÀ_RÁC6"/>
      <sheetName val="KHU_HÚT_THUỐC6"/>
      <sheetName val="MÁI_NỐI_VP+_BẾP6"/>
      <sheetName val="BỂ_TỰ_HOẠI6"/>
      <sheetName val="THƯ_VIỆN_MẪU6"/>
      <sheetName val="1_LIST_NTCV6"/>
      <sheetName val="2_BB_LÂY_MẪU6"/>
      <sheetName val="3__YCNT_CV6"/>
      <sheetName val="4__BBNT_VLĐV6"/>
      <sheetName val="Muc_luc6"/>
      <sheetName val="61__Lan_can_an_toàn_NB6"/>
      <sheetName val="62__Lan_can_an_toan6"/>
      <sheetName val="Nhat_ky_thi_cong_chong_tham6"/>
      <sheetName val="56_3_BBNTNB_MÓNG_CT6"/>
      <sheetName val="56_4_BBNT_MÓNG_CT6"/>
      <sheetName val="工事概要(Project_Outline)・G1記入欄6"/>
      <sheetName val="DANH_MỤC6"/>
      <sheetName val="BXNTT_-026"/>
      <sheetName val="BXNTT_-036"/>
      <sheetName val="BẢNG_ÁP_GIÁ_(in)6"/>
      <sheetName val="NT_(KL)_IN6"/>
      <sheetName val="DOM_D26"/>
      <sheetName val="nhà_ăn6"/>
      <sheetName val="Công_nhật6"/>
      <sheetName val="btkt_cột6"/>
      <sheetName val="D_&amp;_W_sizes6"/>
      <sheetName val="Currency_Rate6"/>
      <sheetName val="GR_slab-reinft6"/>
      <sheetName val="SPT_vs_PHI6"/>
      <sheetName val="CT_-THVLNC6"/>
      <sheetName val="Tien_do_TV6"/>
      <sheetName val="CP_Du_phong6"/>
      <sheetName val="THCP_Lap_dat6"/>
      <sheetName val="THCP_xay_dung6"/>
      <sheetName val="Tong_hop_kinh_phi6"/>
      <sheetName val="THDT_goi_thau_TB6"/>
      <sheetName val="worksheet_inchican6"/>
      <sheetName val="combined_9-306"/>
      <sheetName val="TH_thiet_bi6"/>
      <sheetName val="DM_Chi_phi6"/>
      <sheetName val="Bang_khoi_luong6"/>
      <sheetName val="Tổng_hợp_GTHT4"/>
      <sheetName val="B_Giá_trị_HT_Dome-G4"/>
      <sheetName val="C_Giá_trị_HT_Dome-H4"/>
      <sheetName val="BOQ_DOME_G4"/>
      <sheetName val="Phòng_4_SV4"/>
      <sheetName val="Phòng_2_SV4"/>
      <sheetName val="Phòng_bảo_vệ4"/>
      <sheetName val="Hành_lang,_cầu_thang,_phòng_đệ4"/>
      <sheetName val="Thang_máng_và_cáp_điện_tủ_tầng4"/>
      <sheetName val="Thiết_bị4"/>
      <sheetName val="Chống_sét_và_tiếp_địa4"/>
      <sheetName val="Đặt_chờ_báo_cháy4"/>
      <sheetName val="Đặt_chờ_mạng4"/>
      <sheetName val="HD_HS_NGHIỆM_THU5"/>
      <sheetName val="LIST_NT_CV5"/>
      <sheetName val="LIST_NT_CV_(2)5"/>
      <sheetName val="LIST_NT_CV_(3)5"/>
      <sheetName val="LIST_BT5"/>
      <sheetName val="LIST_CAP_DUL5"/>
      <sheetName val="LIST_BT_(2)5"/>
      <sheetName val="2__YCNT_CV5"/>
      <sheetName val="5__LAY_MAU_VL5"/>
      <sheetName val="6__BBNTNB_VLĐV5"/>
      <sheetName val="7__BBNT_VLĐV5"/>
      <sheetName val="52__BBNTNB_LD_GIAO_BC5"/>
      <sheetName val="53__BBNT_LD_GIAO_BC5"/>
      <sheetName val="8__BBNTNB_TRAC_DAC5"/>
      <sheetName val="9__BBNT_TRAC_DAC5"/>
      <sheetName val="10__BBNTNB_DAO_DAT5"/>
      <sheetName val="11__BBNT_DAO_DAT5"/>
      <sheetName val="12_BBNTNB_LAP_DAT5"/>
      <sheetName val="13__BBNT_LAP_DAT5"/>
      <sheetName val="14__BBNTNB_ÉP_CỪ5"/>
      <sheetName val="15__BBNT_ÉP_CỪ5"/>
      <sheetName val="16__BBNTNB_COT_THEP5"/>
      <sheetName val="17__BBNT_COT_THEP5"/>
      <sheetName val="18__BBNTNB_VÁN_KHUÔN5"/>
      <sheetName val="19__BBNT_VÁN_KHUÔN5"/>
      <sheetName val="20__BBNTNB_ĐỔ_BT5"/>
      <sheetName val="21__BBNT_ĐỔ_BT5"/>
      <sheetName val="24__BBNTNB_CKBT5"/>
      <sheetName val="25__BBNT_CKBT5"/>
      <sheetName val="26_BBNTNB_BT_lót5"/>
      <sheetName val="27__BBNT_BT_lót5"/>
      <sheetName val="28__BBNTNB_KHOAN_CẤY_THÉP5"/>
      <sheetName val="29__BBNT_KHOAN_CẤY_THÉP5"/>
      <sheetName val="29_1_BBNTNB_BULONG_HC5"/>
      <sheetName val="29_2_BBNT_BULONG_HC5"/>
      <sheetName val="30__BBNTNB_GIA_CONG_KCT5"/>
      <sheetName val="31__BBNT_GIA_CONG_KCT5"/>
      <sheetName val="31_1__BBNTNB_CK_KCT5"/>
      <sheetName val="31_2__BBNT_CK_KCT5"/>
      <sheetName val="32__BBNTNB_LẮP_DỰNG_KCT5"/>
      <sheetName val="33__BBNT_LẮP_DỰNG_KCT5"/>
      <sheetName val="34__BBNTNB_THAO_DO_KCT5"/>
      <sheetName val="35__BBNT_THAO_DO_KCT5"/>
      <sheetName val="36__BBNTNB_SƠN_KCT5"/>
      <sheetName val="37__BBNT_SƠN_KCT5"/>
      <sheetName val="38__BBNTNB_ĐỤC_BT5"/>
      <sheetName val="39__BBNT_ĐỤC_BT5"/>
      <sheetName val="40__BBNTNB_CT_XÂY5"/>
      <sheetName val="41__BBNT_CT_XÂY5"/>
      <sheetName val="41_1__BBLM_VUA_XAY5"/>
      <sheetName val="42__BBNTNB_CT_TRÁT5"/>
      <sheetName val="43__BBNT_CT_TRÁT5"/>
      <sheetName val="42_1__BBLM_VUA_TRAT5"/>
      <sheetName val="44__BBNTNB_CT_CHỐNG_THẤM5"/>
      <sheetName val="45__BBNT_CT_CHỐNG_THẤM5"/>
      <sheetName val="46_BBNTNB_phá_dỡ5"/>
      <sheetName val="47__BBNT_phá_dỡ5"/>
      <sheetName val="48_BBNTNB_LD_hàng_rào5"/>
      <sheetName val="49__BBNT_LD_hang_rao5"/>
      <sheetName val="50__BBNTNB_ĐMHT5"/>
      <sheetName val="51__BBNT_ĐMHT5"/>
      <sheetName val="54__BBNTNB_LD_GIAO_CHONG5"/>
      <sheetName val="55__BBNT_LD_GIAO_CHONG5"/>
      <sheetName val="56_1_BBNTNB_MM,TB5"/>
      <sheetName val="56_2_BBNT_MM,TB5"/>
      <sheetName val="56_3_BBNTNB_LD_CT5"/>
      <sheetName val="56_4_BBNT_LD_CT5"/>
      <sheetName val="57__BBNTNB_TD_CT_THÁP5"/>
      <sheetName val="58__BBNT_TD_CT_THÁP5"/>
      <sheetName val="59__BBNTNB_LD_VT5"/>
      <sheetName val="60__BBNT_LD_VT5"/>
      <sheetName val="61__BBNTNB_DAM_DAT5"/>
      <sheetName val="62__BBNT_DAM_DAT5"/>
      <sheetName val="63__BBNTNB_VS_DINH_COT5"/>
      <sheetName val="64__BBNT_VS_DINH_COT5"/>
      <sheetName val="65_BBNTNB_LAP_CAP5"/>
      <sheetName val="66_BBNT_LAP_CAP_5"/>
      <sheetName val="66_1BBNTNB_KEO_CAP5"/>
      <sheetName val="66_2BBNT_KEO_CAP5"/>
      <sheetName val="67_TH_KQ_CANG_KEO5"/>
      <sheetName val="67_1_BAO_CAO_CANG_KEO5"/>
      <sheetName val="67_2_THEO_DOI_CANG_CAP5"/>
      <sheetName val="68_1BBNTNB_BOM_VUA5"/>
      <sheetName val="68_2BBNT_BOM_VUA5"/>
      <sheetName val="69_BOM_VUA5"/>
      <sheetName val="70__BBNTNB_VACH_TC5"/>
      <sheetName val="71__BBNT_VACH_TC5"/>
      <sheetName val="72__BBNTNB_VC_VL5"/>
      <sheetName val="73__BBNT_VC_VL5"/>
      <sheetName val="74__BBNTNB_VC_PT5"/>
      <sheetName val="75__BBNT_VC_PT5"/>
      <sheetName val="75_1_BBNTNB_LUOI_CHONG_BUI5"/>
      <sheetName val="75_2_BBNT_LUOI_CHONG_BUI5"/>
      <sheetName val="75_3_BBNTNB_LUOI_CHONG_VAT_ROI5"/>
      <sheetName val="75_4_BBNT_LUOI_CHONG_VAT_ROI5"/>
      <sheetName val="75_5_BBNTNB_LAN_CAN5"/>
      <sheetName val="75_6_BBNT_LAN_CAN_AT5"/>
      <sheetName val="75_7_BBNTNB_CT_TAM5"/>
      <sheetName val="75_8_BBNT_CT_TAM5"/>
      <sheetName val="76_1_BBNTNB_LD_SLEEVES5"/>
      <sheetName val="76_2_BBNT_LD_SLEEVES5"/>
      <sheetName val="1__LỊCH_NTHN5"/>
      <sheetName val="LIST_BT_lót5"/>
      <sheetName val="3_PHÊ_DUYÊT_THAU_PHỤ5"/>
      <sheetName val="4_PHÊ_DUYÊT_VẬT_LIỆU5"/>
      <sheetName val="6__BBNT_VLĐV5"/>
      <sheetName val="7__BBNT_TRAC_DAC5"/>
      <sheetName val="1_LIST_NGHIỆM_THU5"/>
      <sheetName val="1_1_LIST_BT5"/>
      <sheetName val="2__YCNT_LIST_5"/>
      <sheetName val="3__BBNT_ĐÀO_ĐẤT5"/>
      <sheetName val="4__BBNT_ĐỔ_BT_LÓT5"/>
      <sheetName val="4_1__BBNT_CẮT_CỌC5"/>
      <sheetName val="4_2__BBNT_ĐỔ_BT_ĐẦU_CỌC5"/>
      <sheetName val="5__BBNT_ĐẮP_ĐÁT,CÁT,ĐÁ,BASE5"/>
      <sheetName val="6__BBNT_TRAI_PVC5"/>
      <sheetName val="7__BBNT_CỐT_THÉP5"/>
      <sheetName val="8__BBNT_VÁN_KHUÔN5"/>
      <sheetName val="9__BBNT_ĐỔ_BT5"/>
      <sheetName val="10__BBNT_KHOAN_CẤY_THÉP5"/>
      <sheetName val="11__BBNT_chống_thấm5"/>
      <sheetName val="12__BBNT_CKBT5"/>
      <sheetName val="13__BBNT_GIA_CÔNG_KCT5"/>
      <sheetName val="14__BBNT_SƠN_KCT5"/>
      <sheetName val="15__BBNT_LẮP_DỰNG_KCT5"/>
      <sheetName val="16__BBNT_CT_XÂY5"/>
      <sheetName val="17__BBNT_CT_TRÁT5"/>
      <sheetName val="18__BBNT_ĐMHT5"/>
      <sheetName val="11__BBNT_ÉP_CỌC_TRE(LIST_4)5"/>
      <sheetName val="12_Theo_doi_do_BT_LÓT5"/>
      <sheetName val="18__BBNT_CKBT5"/>
      <sheetName val="16_Theo_doi_do_BT5"/>
      <sheetName val="17__BBLM_BT_5"/>
      <sheetName val="20__BBNT_CT_XÂY5"/>
      <sheetName val="21__BBNT_CT_TRÁT5"/>
      <sheetName val="22_BBNT_BPCT5"/>
      <sheetName val="23_BBNT_HT_BG5"/>
      <sheetName val="4__BBNT_ÉP_CỌC_TRE5"/>
      <sheetName val="5__BBNT_GIA_CỐ,SAN_LẤP5"/>
      <sheetName val="6__BBNT_ĐỔ_BT_LÓT5"/>
      <sheetName val="10__BBNT_CT_XÂY5"/>
      <sheetName val="11__BBNT_CT_TRÁT5"/>
      <sheetName val="PHU_LUC_015"/>
      <sheetName val="Đầu_vào5"/>
      <sheetName val="VT_NC_M5"/>
      <sheetName val="Tro_giup5"/>
      <sheetName val="GOC-KO_IN5"/>
      <sheetName val="HRG_BHN5"/>
      <sheetName val="Summary_VE-PTA_0065"/>
      <sheetName val="KL_san_lap5"/>
      <sheetName val="E__Factory5"/>
      <sheetName val="Thông_số_DT_khu_B5"/>
      <sheetName val="Kl_trát_tang_125"/>
      <sheetName val="2g_TinhGiaNC5"/>
      <sheetName val="2d_TH_Vat_tu5"/>
      <sheetName val="2h_TinhGiaMTC5"/>
      <sheetName val="2f_TH_MTC5"/>
      <sheetName val="2e_TH_N_Cong5"/>
      <sheetName val="2a_TH_Kinh_phi5"/>
      <sheetName val="2b_Bang_KL5"/>
      <sheetName val="2c_Phan_tich5"/>
      <sheetName val="Ｎｏ_135"/>
      <sheetName val="Building_Summary4"/>
      <sheetName val="Direct_Labor_Cost4"/>
      <sheetName val="Bill_1_Prelim5"/>
      <sheetName val="Bill_2_Bored_Pile5"/>
      <sheetName val="AHSB_Assessment5"/>
      <sheetName val="So_sanh4"/>
      <sheetName val="Phuong_an_mong_be4"/>
      <sheetName val="KLCT_xay_to4"/>
      <sheetName val="Phuong_an_mong_coc4"/>
      <sheetName val="5i_Summary4"/>
      <sheetName val="5ii_B1-Prelims4"/>
      <sheetName val="5iii_SOP4"/>
      <sheetName val="5iii_B2_Ext-BOQ4"/>
      <sheetName val="5iii_B3_Int-SOP4"/>
      <sheetName val="GrossBQ_(2)15"/>
      <sheetName val="Site_Expense14"/>
      <sheetName val="Retaining_Wall14"/>
      <sheetName val="Summary_Final14"/>
      <sheetName val="G1_Final14"/>
      <sheetName val="Thiet_bi14"/>
      <sheetName val="Nhan_cong14"/>
      <sheetName val="Du_toan13"/>
      <sheetName val="Project_Execution_Report14"/>
      <sheetName val="CP_THEO_95713"/>
      <sheetName val="general_notes___13"/>
      <sheetName val="Chiet_tinh_dz3513"/>
      <sheetName val="DGchitiet_13"/>
      <sheetName val="CT_Thang_Mo13"/>
      <sheetName val="CT__PL13"/>
      <sheetName val="E-POD_WD13"/>
      <sheetName val="E-T1_WD13"/>
      <sheetName val="E-T2_WD13"/>
      <sheetName val="E-T3_WD13"/>
      <sheetName val="E-T4_WD13"/>
      <sheetName val="E-T5_WD13"/>
      <sheetName val="PS-POD_WD13"/>
      <sheetName val="PS-T1_WD13"/>
      <sheetName val="PS-T2_WD13"/>
      <sheetName val="PS-T3_WD13"/>
      <sheetName val="PS-T4_WD13"/>
      <sheetName val="PS-T5_WD12"/>
      <sheetName val="ACMV-POD_WD12"/>
      <sheetName val="ACMV-T1_WD12"/>
      <sheetName val="ACMV-T2_WD12"/>
      <sheetName val="ACMV-T3_WD12"/>
      <sheetName val="ACMV-T4_WD12"/>
      <sheetName val="ACMV-T5_WD12"/>
      <sheetName val="FP-POD_WD12"/>
      <sheetName val="FP-T1_WD12"/>
      <sheetName val="FP-T2_WD12"/>
      <sheetName val="FP-T3_WD12"/>
      <sheetName val="FP-T4_WD12"/>
      <sheetName val="FP-T5_WD12"/>
      <sheetName val="LIFT_WD12"/>
      <sheetName val="AC_T512"/>
      <sheetName val="MFĐ_TT12"/>
      <sheetName val="CAR_PARKING_TT12"/>
      <sheetName val="TONG_HOP_KHOI_LUONG12"/>
      <sheetName val="ma_HD_AB12"/>
      <sheetName val="dongia_(2)12"/>
      <sheetName val="THPDMoi__(2)12"/>
      <sheetName val="DON_GIA12"/>
      <sheetName val="t-h_HA_THE12"/>
      <sheetName val="CHITIET_VL-NC-TT_-1p12"/>
      <sheetName val="TONG_HOP_VL-NC_TT12"/>
      <sheetName val="TH_XL12"/>
      <sheetName val="CHITIET_VL-NC-TT-3p12"/>
      <sheetName val="KPVC-BD_12"/>
      <sheetName val="CHITIET_VL-NC12"/>
      <sheetName val="Project_Data12"/>
      <sheetName val="_Net_Break_Down12"/>
      <sheetName val="Tong_du_toan11"/>
      <sheetName val="Tong_hop_vat_tu12"/>
      <sheetName val="Phan_tich_ca_may12"/>
      <sheetName val="Chenh_lech_ca_may12"/>
      <sheetName val="Chenh_lech_vat_tu12"/>
      <sheetName val="Chiet_tinh_don_gia_CM12"/>
      <sheetName val="TLg_CN&amp;Laixe12"/>
      <sheetName val="TLg_CN&amp;Laixe_(2)12"/>
      <sheetName val="TLg_Laitau12"/>
      <sheetName val="TLg_Laitau_(2)12"/>
      <sheetName val="code_HTT_THap11"/>
      <sheetName val="_11"/>
      <sheetName val="Bill_2_1_Villa_Outside11"/>
      <sheetName val="Slim_2_cánh_&amp;_2_vách11"/>
      <sheetName val="QL_Dự_án11"/>
      <sheetName val="3_thể_hiện11"/>
      <sheetName val="05__Data_Cash_Flow11"/>
      <sheetName val="RAB_AR&amp;STR11"/>
      <sheetName val="Khoan_LSP_(2)11"/>
      <sheetName val="Data_Validation10"/>
      <sheetName val="Vat_Tu10"/>
      <sheetName val="Electrical_Breakdown10"/>
      <sheetName val="Div26_-_Elect10"/>
      <sheetName val="Open_Drain_Caisson_Pump10"/>
      <sheetName val="Bill_03_-_ACMV10"/>
      <sheetName val="KL_thanh_toan-Xuan_Dao10"/>
      <sheetName val="Doi_so10"/>
      <sheetName val="CỘT+VÁCH_CHỜ_L110"/>
      <sheetName val="01__DATA10"/>
      <sheetName val="Bang_tra_sd10"/>
      <sheetName val="Cover_10"/>
      <sheetName val="Plastering_&amp;_tiling_works_10"/>
      <sheetName val="Dien_giai_10"/>
      <sheetName val="detail_phat_sinh_can_thay_doi10"/>
      <sheetName val="Bang_tinh_Cost_Cao_do_khoi_A10"/>
      <sheetName val="Bang_tinh_cost_cao_do_khoi_B10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BANG_TRA8"/>
      <sheetName val="chiet_tinh8"/>
      <sheetName val="입찰내역_발주처_양식8"/>
      <sheetName val="đọc_số8"/>
      <sheetName val="Cover_DD8"/>
      <sheetName val="Rate_8"/>
      <sheetName val="CV_FOA8"/>
      <sheetName val="CV_BEAMS8"/>
      <sheetName val="CV_C8"/>
      <sheetName val="CV_SÀn8"/>
      <sheetName val="CV_CT8"/>
      <sheetName val="CV_KH8"/>
      <sheetName val="Hoan_thien8"/>
      <sheetName val="CR_FODA8"/>
      <sheetName val="CR-CORE_W8"/>
      <sheetName val="ĐÀO_ĐẤT8"/>
      <sheetName val="4-CỘT-VÁCH_(2)8"/>
      <sheetName val="5-LÕI_THANG8"/>
      <sheetName val="6-THANG_BỘ8"/>
      <sheetName val="7-BỂ_NƯỚC8"/>
      <sheetName val="THÉP_HÌNH8"/>
      <sheetName val="LƯỚI_THÉP_HÀN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KL_LĐ-_CÁP_ĐIỆN8"/>
      <sheetName val="KL_LĐ-BUSWAY8"/>
      <sheetName val="KL_LĐ-TỦ_ĐIỆN8"/>
      <sheetName val="Data-Lắp_đèn,_ổ_cắm_căn_hộ8"/>
      <sheetName val="GTTT_PL_028"/>
      <sheetName val="GTTT_PL28"/>
      <sheetName val="Hệ_số8"/>
      <sheetName val="KL_LĐ_CS_SỰ_CỐ_(k_in)8"/>
      <sheetName val="KL_LĐ_TỦ_ĐIỆN_(k_in)8"/>
      <sheetName val="KL_TỦ_ĐIỆN_MSB8"/>
      <sheetName val="KL_LĐ_CÁP_ĐIỆN8"/>
      <sheetName val="KL_LĐ-_BUSWAY8"/>
      <sheetName val="KL_LĐ-_PHẦN_HẦM,_KHỐI_ĐẾ,_HL8"/>
      <sheetName val="KL-HÀNH_LANG8"/>
      <sheetName val="KL-Lap_dat-M_(k_in)8"/>
      <sheetName val="KL-TEST-M_(k_in)8"/>
      <sheetName val="KL-Lap_dat-D8"/>
      <sheetName val="Check_list_tháp_D_(k_in)8"/>
      <sheetName val="Check_list_tháp_M(k_in)8"/>
      <sheetName val="đối_soát_vật_tư8"/>
      <sheetName val="Main_Cable_8"/>
      <sheetName val="Danh_muc8"/>
      <sheetName val="1-BANG_TONG_HOP_TT8"/>
      <sheetName val="_1A_mới8"/>
      <sheetName val="2-Mau_2A_BANG_GTTT_PL058"/>
      <sheetName val="2-Mau_2B_BANG_GTTT_PL068"/>
      <sheetName val="2-Mau_2C_BANG_GTTT_PL098"/>
      <sheetName val="2-Mau_BANG_GTTT_PL128"/>
      <sheetName val="3-Mau_3A-THKL_PL058"/>
      <sheetName val="3-Mau_3A-THKL_PL068"/>
      <sheetName val="3-Mau_3A-THKL_PL098"/>
      <sheetName val="3-Mau_3A-THKL_PL128"/>
      <sheetName val="DGKL_PL_058"/>
      <sheetName val="DGKL_PL_068"/>
      <sheetName val="DGKL_PL_098"/>
      <sheetName val="DGKL_PL_128"/>
      <sheetName val="5-Khau_tru_Tien_ich8"/>
      <sheetName val="Bảng_Giá8"/>
      <sheetName val="Kien_Truc8"/>
      <sheetName val="TK_cua8"/>
      <sheetName val="Bill_ACMV8"/>
      <sheetName val="Unit_arte_ACMV8"/>
      <sheetName val="UnitRate_E8"/>
      <sheetName val="Lighting_rate8"/>
      <sheetName val="Cable_Rate8"/>
      <sheetName val="Tóm_tắt_giảm_giá8"/>
      <sheetName val="Yêu_cầu_báo_giá8"/>
      <sheetName val="B__Pile_works8"/>
      <sheetName val="C__Building_Works8"/>
      <sheetName val="D__M_E_P_Works8"/>
      <sheetName val="E__LEED_requirements8"/>
      <sheetName val="F__External_works8"/>
      <sheetName val="C1_1_Factory_18"/>
      <sheetName val="C1_2_Factory_18"/>
      <sheetName val="C5_1_Office8"/>
      <sheetName val="C6_1_Canteen8"/>
      <sheetName val="C6_2_Canteen8"/>
      <sheetName val="C7_1_Bike_parking8"/>
      <sheetName val="C7_2_Bike_parking8"/>
      <sheetName val="C8_1_Car_parking8"/>
      <sheetName val="C8_2_Car_parking8"/>
      <sheetName val="C9_1_WWTP8"/>
      <sheetName val="C10_1_Water_tank_+_pump_room8"/>
      <sheetName val="C11_1_Electric_house8"/>
      <sheetName val="C12_1_Air_compressor_house8"/>
      <sheetName val="C12_1_Garbage_house8"/>
      <sheetName val="C13_1_Utility_house8"/>
      <sheetName val="C14_1_Guardhouse_18"/>
      <sheetName val="C15_1_Guardhouse_28"/>
      <sheetName val="C16_1_Guardhouse_38"/>
      <sheetName val="C17_1_Toilet8"/>
      <sheetName val="F1_Sand_leveling8"/>
      <sheetName val="F2__Flag_pole8"/>
      <sheetName val="F3__Fence_&amp;_sign_board8"/>
      <sheetName val="F4__Civil_work8"/>
      <sheetName val="22_Landscape8"/>
      <sheetName val="TONG_HOP8"/>
      <sheetName val="Hệ_số_và_tỷ_giá8"/>
      <sheetName val="BAO_GIA8"/>
      <sheetName val="CPC_(phuc_vu_tinh_cost)8"/>
      <sheetName val="Chi_phi_gian_tiep8"/>
      <sheetName val="KL_THÉP_MÓNG,DẦM,_SÀN,_CỘT_B28"/>
      <sheetName val="THKLTT_THÉP_B28"/>
      <sheetName val="Priced_BOQ8"/>
      <sheetName val="Dinh_muc_CP_KTCB_khac8"/>
      <sheetName val="TH_May_TC8"/>
      <sheetName val="KLDT_DIEN8"/>
      <sheetName val="PTVT_DIEN8"/>
      <sheetName val="TH_kinh_phi8"/>
      <sheetName val="Thong_ke_thiet_bi8"/>
      <sheetName val="TH_vat_tu8"/>
      <sheetName val="4__NSC_Summary8"/>
      <sheetName val="1_Certificate8"/>
      <sheetName val="Cash_flow8"/>
      <sheetName val="1_Quotation(見積決裁書）_8"/>
      <sheetName val="2_Operation(実施計画書）8"/>
      <sheetName val="3_Summary_of_Cost_8"/>
      <sheetName val="4_Ｓｐｅｃｉａｌ_Material8"/>
      <sheetName val="6_Ｃｏｍｍｏｎ_Material8"/>
      <sheetName val="9_Indirect_budget8"/>
      <sheetName val="TOP_8"/>
      <sheetName val="Detail_E8"/>
      <sheetName val="Kiem_tra7"/>
      <sheetName val="THCP_(2)7"/>
      <sheetName val="TKC_U5-_SH7"/>
      <sheetName val="TKC_U5-_BH7"/>
      <sheetName val="U5,11,13_(1B)-SH7"/>
      <sheetName val="U_17-BH7"/>
      <sheetName val="U_24,_U_25-BH7"/>
      <sheetName val="U_32-BH7"/>
      <sheetName val="tk_thep7"/>
      <sheetName val="MA_K_HANG7"/>
      <sheetName val="VPCT-F20102a_007"/>
      <sheetName val="Bóc_KL7"/>
      <sheetName val="BẢNG_TỔNG_HỢP7"/>
      <sheetName val="HÀNG_RÀO7"/>
      <sheetName val="NHÀ_XƯỞNG7"/>
      <sheetName val="NHÀ_VĂN_PHÒNG7"/>
      <sheetName val="NHÀ_BẾP7"/>
      <sheetName val="NHÀ_XE_Ô_TÔ7"/>
      <sheetName val="BỂ_NƯỚC_NGẦM7"/>
      <sheetName val="NHÀ_BẢO_VỆ7"/>
      <sheetName val="CỘT_CỜ7"/>
      <sheetName val="TRẠM_ĐIỆN7"/>
      <sheetName val="KHO_HOÁ_CHẤT7"/>
      <sheetName val="NHÀ_RÁC7"/>
      <sheetName val="KHU_HÚT_THUỐC7"/>
      <sheetName val="MÁI_NỐI_VP+_BẾP7"/>
      <sheetName val="BỂ_TỰ_HOẠI7"/>
      <sheetName val="THƯ_VIỆN_MẪU7"/>
      <sheetName val="1_LIST_NTCV7"/>
      <sheetName val="2_BB_LÂY_MẪU7"/>
      <sheetName val="3__YCNT_CV7"/>
      <sheetName val="4__BBNT_VLĐV7"/>
      <sheetName val="Muc_luc7"/>
      <sheetName val="61__Lan_can_an_toàn_NB7"/>
      <sheetName val="62__Lan_can_an_toan7"/>
      <sheetName val="Nhat_ky_thi_cong_chong_tham7"/>
      <sheetName val="56_3_BBNTNB_MÓNG_CT7"/>
      <sheetName val="56_4_BBNT_MÓNG_CT7"/>
      <sheetName val="工事概要(Project_Outline)・G1記入欄7"/>
      <sheetName val="DANH_MỤC7"/>
      <sheetName val="BXNTT_-027"/>
      <sheetName val="BXNTT_-037"/>
      <sheetName val="BẢNG_ÁP_GIÁ_(in)7"/>
      <sheetName val="NT_(KL)_IN7"/>
      <sheetName val="DOM_D27"/>
      <sheetName val="nhà_ăn7"/>
      <sheetName val="Công_nhật7"/>
      <sheetName val="btkt_cột7"/>
      <sheetName val="D_&amp;_W_sizes7"/>
      <sheetName val="Currency_Rate7"/>
      <sheetName val="GR_slab-reinft7"/>
      <sheetName val="SPT_vs_PHI7"/>
      <sheetName val="CT_-THVLNC7"/>
      <sheetName val="Tien_do_TV7"/>
      <sheetName val="CP_Du_phong7"/>
      <sheetName val="THCP_Lap_dat7"/>
      <sheetName val="THCP_xay_dung7"/>
      <sheetName val="Tong_hop_kinh_phi7"/>
      <sheetName val="THDT_goi_thau_TB7"/>
      <sheetName val="worksheet_inchican7"/>
      <sheetName val="combined_9-307"/>
      <sheetName val="TH_thiet_bi7"/>
      <sheetName val="DM_Chi_phi7"/>
      <sheetName val="Bang_khoi_luong7"/>
      <sheetName val="Tổng_hợp_GTHT5"/>
      <sheetName val="B_Giá_trị_HT_Dome-G5"/>
      <sheetName val="C_Giá_trị_HT_Dome-H5"/>
      <sheetName val="BOQ_DOME_G5"/>
      <sheetName val="Phòng_4_SV5"/>
      <sheetName val="Phòng_2_SV5"/>
      <sheetName val="Phòng_bảo_vệ5"/>
      <sheetName val="Hành_lang,_cầu_thang,_phòng_đệ5"/>
      <sheetName val="Thang_máng_và_cáp_điện_tủ_tầng5"/>
      <sheetName val="Thiết_bị5"/>
      <sheetName val="Chống_sét_và_tiếp_địa5"/>
      <sheetName val="Đặt_chờ_báo_cháy5"/>
      <sheetName val="Đặt_chờ_mạng5"/>
      <sheetName val="HD_HS_NGHIỆM_THU6"/>
      <sheetName val="LIST_NT_CV6"/>
      <sheetName val="LIST_NT_CV_(2)6"/>
      <sheetName val="LIST_NT_CV_(3)6"/>
      <sheetName val="LIST_BT6"/>
      <sheetName val="LIST_CAP_DUL6"/>
      <sheetName val="LIST_BT_(2)6"/>
      <sheetName val="2__YCNT_CV6"/>
      <sheetName val="5__LAY_MAU_VL6"/>
      <sheetName val="6__BBNTNB_VLĐV6"/>
      <sheetName val="7__BBNT_VLĐV6"/>
      <sheetName val="52__BBNTNB_LD_GIAO_BC6"/>
      <sheetName val="53__BBNT_LD_GIAO_BC6"/>
      <sheetName val="8__BBNTNB_TRAC_DAC6"/>
      <sheetName val="9__BBNT_TRAC_DAC6"/>
      <sheetName val="10__BBNTNB_DAO_DAT6"/>
      <sheetName val="11__BBNT_DAO_DAT6"/>
      <sheetName val="12_BBNTNB_LAP_DAT6"/>
      <sheetName val="13__BBNT_LAP_DAT6"/>
      <sheetName val="14__BBNTNB_ÉP_CỪ6"/>
      <sheetName val="15__BBNT_ÉP_CỪ6"/>
      <sheetName val="16__BBNTNB_COT_THEP6"/>
      <sheetName val="17__BBNT_COT_THEP6"/>
      <sheetName val="18__BBNTNB_VÁN_KHUÔN6"/>
      <sheetName val="19__BBNT_VÁN_KHUÔN6"/>
      <sheetName val="20__BBNTNB_ĐỔ_BT6"/>
      <sheetName val="21__BBNT_ĐỔ_BT6"/>
      <sheetName val="24__BBNTNB_CKBT6"/>
      <sheetName val="25__BBNT_CKBT6"/>
      <sheetName val="26_BBNTNB_BT_lót6"/>
      <sheetName val="27__BBNT_BT_lót6"/>
      <sheetName val="28__BBNTNB_KHOAN_CẤY_THÉP6"/>
      <sheetName val="29__BBNT_KHOAN_CẤY_THÉP6"/>
      <sheetName val="29_1_BBNTNB_BULONG_HC6"/>
      <sheetName val="29_2_BBNT_BULONG_HC6"/>
      <sheetName val="30__BBNTNB_GIA_CONG_KCT6"/>
      <sheetName val="31__BBNT_GIA_CONG_KCT6"/>
      <sheetName val="31_1__BBNTNB_CK_KCT6"/>
      <sheetName val="31_2__BBNT_CK_KCT6"/>
      <sheetName val="32__BBNTNB_LẮP_DỰNG_KCT6"/>
      <sheetName val="33__BBNT_LẮP_DỰNG_KCT6"/>
      <sheetName val="34__BBNTNB_THAO_DO_KCT6"/>
      <sheetName val="35__BBNT_THAO_DO_KCT6"/>
      <sheetName val="36__BBNTNB_SƠN_KCT6"/>
      <sheetName val="37__BBNT_SƠN_KCT6"/>
      <sheetName val="38__BBNTNB_ĐỤC_BT6"/>
      <sheetName val="39__BBNT_ĐỤC_BT6"/>
      <sheetName val="40__BBNTNB_CT_XÂY6"/>
      <sheetName val="41__BBNT_CT_XÂY6"/>
      <sheetName val="41_1__BBLM_VUA_XAY6"/>
      <sheetName val="42__BBNTNB_CT_TRÁT6"/>
      <sheetName val="43__BBNT_CT_TRÁT6"/>
      <sheetName val="42_1__BBLM_VUA_TRAT6"/>
      <sheetName val="44__BBNTNB_CT_CHỐNG_THẤM6"/>
      <sheetName val="45__BBNT_CT_CHỐNG_THẤM6"/>
      <sheetName val="46_BBNTNB_phá_dỡ6"/>
      <sheetName val="47__BBNT_phá_dỡ6"/>
      <sheetName val="48_BBNTNB_LD_hàng_rào6"/>
      <sheetName val="49__BBNT_LD_hang_rao6"/>
      <sheetName val="50__BBNTNB_ĐMHT6"/>
      <sheetName val="51__BBNT_ĐMHT6"/>
      <sheetName val="54__BBNTNB_LD_GIAO_CHONG6"/>
      <sheetName val="55__BBNT_LD_GIAO_CHONG6"/>
      <sheetName val="56_1_BBNTNB_MM,TB6"/>
      <sheetName val="56_2_BBNT_MM,TB6"/>
      <sheetName val="56_3_BBNTNB_LD_CT6"/>
      <sheetName val="56_4_BBNT_LD_CT6"/>
      <sheetName val="57__BBNTNB_TD_CT_THÁP6"/>
      <sheetName val="58__BBNT_TD_CT_THÁP6"/>
      <sheetName val="59__BBNTNB_LD_VT6"/>
      <sheetName val="60__BBNT_LD_VT6"/>
      <sheetName val="61__BBNTNB_DAM_DAT6"/>
      <sheetName val="62__BBNT_DAM_DAT6"/>
      <sheetName val="63__BBNTNB_VS_DINH_COT6"/>
      <sheetName val="64__BBNT_VS_DINH_COT6"/>
      <sheetName val="65_BBNTNB_LAP_CAP6"/>
      <sheetName val="66_BBNT_LAP_CAP_6"/>
      <sheetName val="66_1BBNTNB_KEO_CAP6"/>
      <sheetName val="66_2BBNT_KEO_CAP6"/>
      <sheetName val="67_TH_KQ_CANG_KEO6"/>
      <sheetName val="67_1_BAO_CAO_CANG_KEO6"/>
      <sheetName val="67_2_THEO_DOI_CANG_CAP6"/>
      <sheetName val="68_1BBNTNB_BOM_VUA6"/>
      <sheetName val="68_2BBNT_BOM_VUA6"/>
      <sheetName val="69_BOM_VUA6"/>
      <sheetName val="70__BBNTNB_VACH_TC6"/>
      <sheetName val="71__BBNT_VACH_TC6"/>
      <sheetName val="72__BBNTNB_VC_VL6"/>
      <sheetName val="73__BBNT_VC_VL6"/>
      <sheetName val="74__BBNTNB_VC_PT6"/>
      <sheetName val="75__BBNT_VC_PT6"/>
      <sheetName val="75_1_BBNTNB_LUOI_CHONG_BUI6"/>
      <sheetName val="75_2_BBNT_LUOI_CHONG_BUI6"/>
      <sheetName val="75_3_BBNTNB_LUOI_CHONG_VAT_ROI6"/>
      <sheetName val="75_4_BBNT_LUOI_CHONG_VAT_ROI6"/>
      <sheetName val="75_5_BBNTNB_LAN_CAN6"/>
      <sheetName val="75_6_BBNT_LAN_CAN_AT6"/>
      <sheetName val="75_7_BBNTNB_CT_TAM6"/>
      <sheetName val="75_8_BBNT_CT_TAM6"/>
      <sheetName val="76_1_BBNTNB_LD_SLEEVES6"/>
      <sheetName val="76_2_BBNT_LD_SLEEVES6"/>
      <sheetName val="1__LỊCH_NTHN6"/>
      <sheetName val="LIST_BT_lót6"/>
      <sheetName val="3_PHÊ_DUYÊT_THAU_PHỤ6"/>
      <sheetName val="4_PHÊ_DUYÊT_VẬT_LIỆU6"/>
      <sheetName val="6__BBNT_VLĐV6"/>
      <sheetName val="7__BBNT_TRAC_DAC6"/>
      <sheetName val="1_LIST_NGHIỆM_THU6"/>
      <sheetName val="1_1_LIST_BT6"/>
      <sheetName val="2__YCNT_LIST_6"/>
      <sheetName val="3__BBNT_ĐÀO_ĐẤT6"/>
      <sheetName val="4__BBNT_ĐỔ_BT_LÓT6"/>
      <sheetName val="4_1__BBNT_CẮT_CỌC6"/>
      <sheetName val="4_2__BBNT_ĐỔ_BT_ĐẦU_CỌC6"/>
      <sheetName val="5__BBNT_ĐẮP_ĐÁT,CÁT,ĐÁ,BASE6"/>
      <sheetName val="6__BBNT_TRAI_PVC6"/>
      <sheetName val="7__BBNT_CỐT_THÉP6"/>
      <sheetName val="8__BBNT_VÁN_KHUÔN6"/>
      <sheetName val="9__BBNT_ĐỔ_BT6"/>
      <sheetName val="10__BBNT_KHOAN_CẤY_THÉP6"/>
      <sheetName val="11__BBNT_chống_thấm6"/>
      <sheetName val="12__BBNT_CKBT6"/>
      <sheetName val="13__BBNT_GIA_CÔNG_KCT6"/>
      <sheetName val="14__BBNT_SƠN_KCT6"/>
      <sheetName val="15__BBNT_LẮP_DỰNG_KCT6"/>
      <sheetName val="16__BBNT_CT_XÂY6"/>
      <sheetName val="17__BBNT_CT_TRÁT6"/>
      <sheetName val="18__BBNT_ĐMHT6"/>
      <sheetName val="11__BBNT_ÉP_CỌC_TRE(LIST_4)6"/>
      <sheetName val="12_Theo_doi_do_BT_LÓT6"/>
      <sheetName val="18__BBNT_CKBT6"/>
      <sheetName val="16_Theo_doi_do_BT6"/>
      <sheetName val="17__BBLM_BT_6"/>
      <sheetName val="20__BBNT_CT_XÂY6"/>
      <sheetName val="21__BBNT_CT_TRÁT6"/>
      <sheetName val="22_BBNT_BPCT6"/>
      <sheetName val="23_BBNT_HT_BG6"/>
      <sheetName val="4__BBNT_ÉP_CỌC_TRE6"/>
      <sheetName val="5__BBNT_GIA_CỐ,SAN_LẤP6"/>
      <sheetName val="6__BBNT_ĐỔ_BT_LÓT6"/>
      <sheetName val="10__BBNT_CT_XÂY6"/>
      <sheetName val="11__BBNT_CT_TRÁT6"/>
      <sheetName val="PHU_LUC_016"/>
      <sheetName val="Đầu_vào6"/>
      <sheetName val="VT_NC_M6"/>
      <sheetName val="Tro_giup6"/>
      <sheetName val="GOC-KO_IN6"/>
      <sheetName val="HRG_BHN6"/>
      <sheetName val="Summary_VE-PTA_0066"/>
      <sheetName val="KL_san_lap6"/>
      <sheetName val="E__Factory6"/>
      <sheetName val="Thông_số_DT_khu_B6"/>
      <sheetName val="Kl_trát_tang_126"/>
      <sheetName val="2g_TinhGiaNC6"/>
      <sheetName val="2d_TH_Vat_tu6"/>
      <sheetName val="2h_TinhGiaMTC6"/>
      <sheetName val="2f_TH_MTC6"/>
      <sheetName val="2e_TH_N_Cong6"/>
      <sheetName val="2a_TH_Kinh_phi6"/>
      <sheetName val="2b_Bang_KL6"/>
      <sheetName val="2c_Phan_tich6"/>
      <sheetName val="Ｎｏ_136"/>
      <sheetName val="Building_Summary5"/>
      <sheetName val="Direct_Labor_Cost5"/>
      <sheetName val="Bill_1_Prelim6"/>
      <sheetName val="Bill_2_Bored_Pile6"/>
      <sheetName val="AHSB_Assessment6"/>
      <sheetName val="So_sanh5"/>
      <sheetName val="Phuong_an_mong_be5"/>
      <sheetName val="KLCT_xay_to5"/>
      <sheetName val="Phuong_an_mong_coc5"/>
      <sheetName val="5i_Summary5"/>
      <sheetName val="5ii_B1-Prelims5"/>
      <sheetName val="5iii_SOP5"/>
      <sheetName val="5iii_B2_Ext-BOQ5"/>
      <sheetName val="5iii_B3_Int-SOP5"/>
      <sheetName val="GrossBQ_(2)16"/>
      <sheetName val="Site_Expense15"/>
      <sheetName val="Retaining_Wall15"/>
      <sheetName val="Summary_Final15"/>
      <sheetName val="G1_Final15"/>
      <sheetName val="Thiet_bi15"/>
      <sheetName val="Nhan_cong15"/>
      <sheetName val="Du_toan14"/>
      <sheetName val="Project_Execution_Report15"/>
      <sheetName val="CP_THEO_95714"/>
      <sheetName val="general_notes___14"/>
      <sheetName val="Chiet_tinh_dz3514"/>
      <sheetName val="DGchitiet_14"/>
      <sheetName val="CT_Thang_Mo14"/>
      <sheetName val="CT__PL14"/>
      <sheetName val="E-POD_WD14"/>
      <sheetName val="E-T1_WD14"/>
      <sheetName val="E-T2_WD14"/>
      <sheetName val="E-T3_WD14"/>
      <sheetName val="E-T4_WD14"/>
      <sheetName val="E-T5_WD14"/>
      <sheetName val="PS-POD_WD14"/>
      <sheetName val="PS-T1_WD14"/>
      <sheetName val="PS-T2_WD14"/>
      <sheetName val="PS-T3_WD14"/>
      <sheetName val="PS-T4_WD14"/>
      <sheetName val="PS-T5_WD13"/>
      <sheetName val="ACMV-POD_WD13"/>
      <sheetName val="ACMV-T1_WD13"/>
      <sheetName val="ACMV-T2_WD13"/>
      <sheetName val="ACMV-T3_WD13"/>
      <sheetName val="ACMV-T4_WD13"/>
      <sheetName val="ACMV-T5_WD13"/>
      <sheetName val="FP-POD_WD13"/>
      <sheetName val="FP-T1_WD13"/>
      <sheetName val="FP-T2_WD13"/>
      <sheetName val="FP-T3_WD13"/>
      <sheetName val="FP-T4_WD13"/>
      <sheetName val="FP-T5_WD13"/>
      <sheetName val="LIFT_WD13"/>
      <sheetName val="AC_T513"/>
      <sheetName val="MFĐ_TT13"/>
      <sheetName val="CAR_PARKING_TT13"/>
      <sheetName val="TONG_HOP_KHOI_LUONG13"/>
      <sheetName val="ma_HD_AB13"/>
      <sheetName val="dongia_(2)13"/>
      <sheetName val="THPDMoi__(2)13"/>
      <sheetName val="DON_GIA13"/>
      <sheetName val="t-h_HA_THE13"/>
      <sheetName val="CHITIET_VL-NC-TT_-1p13"/>
      <sheetName val="TONG_HOP_VL-NC_TT13"/>
      <sheetName val="TH_XL13"/>
      <sheetName val="CHITIET_VL-NC-TT-3p13"/>
      <sheetName val="KPVC-BD_13"/>
      <sheetName val="CHITIET_VL-NC13"/>
      <sheetName val="Project_Data13"/>
      <sheetName val="_Net_Break_Down13"/>
      <sheetName val="Tong_du_toan12"/>
      <sheetName val="Tong_hop_vat_tu13"/>
      <sheetName val="Phan_tich_ca_may13"/>
      <sheetName val="Chenh_lech_ca_may13"/>
      <sheetName val="Chenh_lech_vat_tu13"/>
      <sheetName val="Chiet_tinh_don_gia_CM13"/>
      <sheetName val="TLg_CN&amp;Laixe13"/>
      <sheetName val="TLg_CN&amp;Laixe_(2)13"/>
      <sheetName val="TLg_Laitau13"/>
      <sheetName val="TLg_Laitau_(2)13"/>
      <sheetName val="code_HTT_THap12"/>
      <sheetName val="_12"/>
      <sheetName val="Bill_2_1_Villa_Outside12"/>
      <sheetName val="Slim_2_cánh_&amp;_2_vách12"/>
      <sheetName val="QL_Dự_án12"/>
      <sheetName val="3_thể_hiện12"/>
      <sheetName val="05__Data_Cash_Flow12"/>
      <sheetName val="RAB_AR&amp;STR12"/>
      <sheetName val="Khoan_LSP_(2)12"/>
      <sheetName val="Data_Validation11"/>
      <sheetName val="Vat_Tu11"/>
      <sheetName val="Electrical_Breakdown11"/>
      <sheetName val="Div26_-_Elect11"/>
      <sheetName val="Open_Drain_Caisson_Pump11"/>
      <sheetName val="Bill_03_-_ACMV11"/>
      <sheetName val="KL_thanh_toan-Xuan_Dao11"/>
      <sheetName val="Doi_so11"/>
      <sheetName val="CỘT+VÁCH_CHỜ_L111"/>
      <sheetName val="01__DATA11"/>
      <sheetName val="Bang_tra_sd11"/>
      <sheetName val="Cover_11"/>
      <sheetName val="Plastering_&amp;_tiling_works_11"/>
      <sheetName val="Dien_giai_11"/>
      <sheetName val="detail_phat_sinh_can_thay_doi11"/>
      <sheetName val="Bang_tinh_Cost_Cao_do_khoi_A11"/>
      <sheetName val="Bang_tinh_cost_cao_do_khoi_B11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BANG_TRA9"/>
      <sheetName val="chiet_tinh9"/>
      <sheetName val="입찰내역_발주처_양식9"/>
      <sheetName val="đọc_số9"/>
      <sheetName val="Cover_DD9"/>
      <sheetName val="Rate_9"/>
      <sheetName val="CV_FOA9"/>
      <sheetName val="CV_BEAMS9"/>
      <sheetName val="CV_C9"/>
      <sheetName val="CV_SÀn9"/>
      <sheetName val="CV_CT9"/>
      <sheetName val="CV_KH9"/>
      <sheetName val="Hoan_thien9"/>
      <sheetName val="CR_FODA9"/>
      <sheetName val="CR-CORE_W9"/>
      <sheetName val="ĐÀO_ĐẤT9"/>
      <sheetName val="4-CỘT-VÁCH_(2)9"/>
      <sheetName val="5-LÕI_THANG9"/>
      <sheetName val="6-THANG_BỘ9"/>
      <sheetName val="7-BỂ_NƯỚC9"/>
      <sheetName val="THÉP_HÌNH9"/>
      <sheetName val="LƯỚI_THÉP_HÀN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KL_LĐ-_CÁP_ĐIỆN9"/>
      <sheetName val="KL_LĐ-BUSWAY9"/>
      <sheetName val="KL_LĐ-TỦ_ĐIỆN9"/>
      <sheetName val="Data-Lắp_đèn,_ổ_cắm_căn_hộ9"/>
      <sheetName val="GTTT_PL_029"/>
      <sheetName val="GTTT_PL29"/>
      <sheetName val="Hệ_số9"/>
      <sheetName val="KL_LĐ_CS_SỰ_CỐ_(k_in)9"/>
      <sheetName val="KL_LĐ_TỦ_ĐIỆN_(k_in)9"/>
      <sheetName val="KL_TỦ_ĐIỆN_MSB9"/>
      <sheetName val="KL_LĐ_CÁP_ĐIỆN9"/>
      <sheetName val="KL_LĐ-_BUSWAY9"/>
      <sheetName val="KL_LĐ-_PHẦN_HẦM,_KHỐI_ĐẾ,_HL9"/>
      <sheetName val="KL-HÀNH_LANG9"/>
      <sheetName val="KL-Lap_dat-M_(k_in)9"/>
      <sheetName val="KL-TEST-M_(k_in)9"/>
      <sheetName val="KL-Lap_dat-D9"/>
      <sheetName val="Check_list_tháp_D_(k_in)9"/>
      <sheetName val="Check_list_tháp_M(k_in)9"/>
      <sheetName val="đối_soát_vật_tư9"/>
      <sheetName val="Main_Cable_9"/>
      <sheetName val="Danh_muc9"/>
      <sheetName val="1-BANG_TONG_HOP_TT9"/>
      <sheetName val="_1A_mới9"/>
      <sheetName val="2-Mau_2A_BANG_GTTT_PL059"/>
      <sheetName val="2-Mau_2B_BANG_GTTT_PL069"/>
      <sheetName val="2-Mau_2C_BANG_GTTT_PL099"/>
      <sheetName val="2-Mau_BANG_GTTT_PL129"/>
      <sheetName val="3-Mau_3A-THKL_PL059"/>
      <sheetName val="3-Mau_3A-THKL_PL069"/>
      <sheetName val="3-Mau_3A-THKL_PL099"/>
      <sheetName val="3-Mau_3A-THKL_PL129"/>
      <sheetName val="DGKL_PL_059"/>
      <sheetName val="DGKL_PL_069"/>
      <sheetName val="DGKL_PL_099"/>
      <sheetName val="DGKL_PL_129"/>
      <sheetName val="5-Khau_tru_Tien_ich9"/>
      <sheetName val="Bảng_Giá9"/>
      <sheetName val="Kien_Truc9"/>
      <sheetName val="TK_cua9"/>
      <sheetName val="Bill_ACMV9"/>
      <sheetName val="Unit_arte_ACMV9"/>
      <sheetName val="UnitRate_E9"/>
      <sheetName val="Lighting_rate9"/>
      <sheetName val="Cable_Rate9"/>
      <sheetName val="Tóm_tắt_giảm_giá9"/>
      <sheetName val="Yêu_cầu_báo_giá9"/>
      <sheetName val="B__Pile_works9"/>
      <sheetName val="C__Building_Works9"/>
      <sheetName val="D__M_E_P_Works9"/>
      <sheetName val="E__LEED_requirements9"/>
      <sheetName val="F__External_works9"/>
      <sheetName val="C1_1_Factory_19"/>
      <sheetName val="C1_2_Factory_19"/>
      <sheetName val="C5_1_Office9"/>
      <sheetName val="C6_1_Canteen9"/>
      <sheetName val="C6_2_Canteen9"/>
      <sheetName val="C7_1_Bike_parking9"/>
      <sheetName val="C7_2_Bike_parking9"/>
      <sheetName val="C8_1_Car_parking9"/>
      <sheetName val="C8_2_Car_parking9"/>
      <sheetName val="C9_1_WWTP9"/>
      <sheetName val="C10_1_Water_tank_+_pump_room9"/>
      <sheetName val="C11_1_Electric_house9"/>
      <sheetName val="C12_1_Air_compressor_house9"/>
      <sheetName val="C12_1_Garbage_house9"/>
      <sheetName val="C13_1_Utility_house9"/>
      <sheetName val="C14_1_Guardhouse_19"/>
      <sheetName val="C15_1_Guardhouse_29"/>
      <sheetName val="C16_1_Guardhouse_39"/>
      <sheetName val="C17_1_Toilet9"/>
      <sheetName val="F1_Sand_leveling9"/>
      <sheetName val="F2__Flag_pole9"/>
      <sheetName val="F3__Fence_&amp;_sign_board9"/>
      <sheetName val="F4__Civil_work9"/>
      <sheetName val="22_Landscape9"/>
      <sheetName val="TONG_HOP9"/>
      <sheetName val="Hệ_số_và_tỷ_giá9"/>
      <sheetName val="BAO_GIA9"/>
      <sheetName val="CPC_(phuc_vu_tinh_cost)9"/>
      <sheetName val="Chi_phi_gian_tiep9"/>
      <sheetName val="KL_THÉP_MÓNG,DẦM,_SÀN,_CỘT_B29"/>
      <sheetName val="THKLTT_THÉP_B29"/>
      <sheetName val="Priced_BOQ9"/>
      <sheetName val="Dinh_muc_CP_KTCB_khac9"/>
      <sheetName val="TH_May_TC9"/>
      <sheetName val="KLDT_DIEN9"/>
      <sheetName val="PTVT_DIEN9"/>
      <sheetName val="TH_kinh_phi9"/>
      <sheetName val="Thong_ke_thiet_bi9"/>
      <sheetName val="TH_vat_tu9"/>
      <sheetName val="4__NSC_Summary9"/>
      <sheetName val="1_Certificate9"/>
      <sheetName val="Cash_flow9"/>
      <sheetName val="1_Quotation(見積決裁書）_9"/>
      <sheetName val="2_Operation(実施計画書）9"/>
      <sheetName val="3_Summary_of_Cost_9"/>
      <sheetName val="4_Ｓｐｅｃｉａｌ_Material9"/>
      <sheetName val="6_Ｃｏｍｍｏｎ_Material9"/>
      <sheetName val="9_Indirect_budget9"/>
      <sheetName val="TOP_9"/>
      <sheetName val="Detail_E9"/>
      <sheetName val="Kiem_tra8"/>
      <sheetName val="THCP_(2)8"/>
      <sheetName val="TKC_U5-_SH8"/>
      <sheetName val="TKC_U5-_BH8"/>
      <sheetName val="U5,11,13_(1B)-SH8"/>
      <sheetName val="U_17-BH8"/>
      <sheetName val="U_24,_U_25-BH8"/>
      <sheetName val="U_32-BH8"/>
      <sheetName val="tk_thep8"/>
      <sheetName val="MA_K_HANG8"/>
      <sheetName val="VPCT-F20102a_008"/>
      <sheetName val="Bóc_KL8"/>
      <sheetName val="BẢNG_TỔNG_HỢP8"/>
      <sheetName val="HÀNG_RÀO8"/>
      <sheetName val="NHÀ_XƯỞNG8"/>
      <sheetName val="NHÀ_VĂN_PHÒNG8"/>
      <sheetName val="NHÀ_BẾP8"/>
      <sheetName val="NHÀ_XE_Ô_TÔ8"/>
      <sheetName val="BỂ_NƯỚC_NGẦM8"/>
      <sheetName val="NHÀ_BẢO_VỆ8"/>
      <sheetName val="CỘT_CỜ8"/>
      <sheetName val="TRẠM_ĐIỆN8"/>
      <sheetName val="KHO_HOÁ_CHẤT8"/>
      <sheetName val="NHÀ_RÁC8"/>
      <sheetName val="KHU_HÚT_THUỐC8"/>
      <sheetName val="MÁI_NỐI_VP+_BẾP8"/>
      <sheetName val="BỂ_TỰ_HOẠI8"/>
      <sheetName val="THƯ_VIỆN_MẪU8"/>
      <sheetName val="1_LIST_NTCV8"/>
      <sheetName val="2_BB_LÂY_MẪU8"/>
      <sheetName val="3__YCNT_CV8"/>
      <sheetName val="4__BBNT_VLĐV8"/>
      <sheetName val="Muc_luc8"/>
      <sheetName val="61__Lan_can_an_toàn_NB8"/>
      <sheetName val="62__Lan_can_an_toan8"/>
      <sheetName val="Nhat_ky_thi_cong_chong_tham8"/>
      <sheetName val="56_3_BBNTNB_MÓNG_CT8"/>
      <sheetName val="56_4_BBNT_MÓNG_CT8"/>
      <sheetName val="工事概要(Project_Outline)・G1記入欄8"/>
      <sheetName val="DANH_MỤC8"/>
      <sheetName val="BXNTT_-028"/>
      <sheetName val="BXNTT_-038"/>
      <sheetName val="BẢNG_ÁP_GIÁ_(in)8"/>
      <sheetName val="NT_(KL)_IN8"/>
      <sheetName val="DOM_D28"/>
      <sheetName val="nhà_ăn8"/>
      <sheetName val="Công_nhật8"/>
      <sheetName val="btkt_cột8"/>
      <sheetName val="D_&amp;_W_sizes8"/>
      <sheetName val="Currency_Rate8"/>
      <sheetName val="GR_slab-reinft8"/>
      <sheetName val="SPT_vs_PHI8"/>
      <sheetName val="CT_-THVLNC8"/>
      <sheetName val="Tien_do_TV8"/>
      <sheetName val="CP_Du_phong8"/>
      <sheetName val="THCP_Lap_dat8"/>
      <sheetName val="THCP_xay_dung8"/>
      <sheetName val="Tong_hop_kinh_phi8"/>
      <sheetName val="THDT_goi_thau_TB8"/>
      <sheetName val="worksheet_inchican8"/>
      <sheetName val="combined_9-308"/>
      <sheetName val="TH_thiet_bi8"/>
      <sheetName val="DM_Chi_phi8"/>
      <sheetName val="Bang_khoi_luong8"/>
      <sheetName val="Tổng_hợp_GTHT6"/>
      <sheetName val="B_Giá_trị_HT_Dome-G6"/>
      <sheetName val="C_Giá_trị_HT_Dome-H6"/>
      <sheetName val="BOQ_DOME_G6"/>
      <sheetName val="Phòng_4_SV6"/>
      <sheetName val="Phòng_2_SV6"/>
      <sheetName val="Phòng_bảo_vệ6"/>
      <sheetName val="Hành_lang,_cầu_thang,_phòng_đệ6"/>
      <sheetName val="Thang_máng_và_cáp_điện_tủ_tầng6"/>
      <sheetName val="Thiết_bị6"/>
      <sheetName val="Chống_sét_và_tiếp_địa6"/>
      <sheetName val="Đặt_chờ_báo_cháy6"/>
      <sheetName val="Đặt_chờ_mạng6"/>
      <sheetName val="HD_HS_NGHIỆM_THU7"/>
      <sheetName val="LIST_NT_CV7"/>
      <sheetName val="LIST_NT_CV_(2)7"/>
      <sheetName val="LIST_NT_CV_(3)7"/>
      <sheetName val="LIST_BT7"/>
      <sheetName val="LIST_CAP_DUL7"/>
      <sheetName val="LIST_BT_(2)7"/>
      <sheetName val="2__YCNT_CV7"/>
      <sheetName val="5__LAY_MAU_VL7"/>
      <sheetName val="6__BBNTNB_VLĐV7"/>
      <sheetName val="7__BBNT_VLĐV7"/>
      <sheetName val="52__BBNTNB_LD_GIAO_BC7"/>
      <sheetName val="53__BBNT_LD_GIAO_BC7"/>
      <sheetName val="8__BBNTNB_TRAC_DAC7"/>
      <sheetName val="9__BBNT_TRAC_DAC7"/>
      <sheetName val="10__BBNTNB_DAO_DAT7"/>
      <sheetName val="11__BBNT_DAO_DAT7"/>
      <sheetName val="12_BBNTNB_LAP_DAT7"/>
      <sheetName val="13__BBNT_LAP_DAT7"/>
      <sheetName val="14__BBNTNB_ÉP_CỪ7"/>
      <sheetName val="15__BBNT_ÉP_CỪ7"/>
      <sheetName val="16__BBNTNB_COT_THEP7"/>
      <sheetName val="17__BBNT_COT_THEP7"/>
      <sheetName val="18__BBNTNB_VÁN_KHUÔN7"/>
      <sheetName val="19__BBNT_VÁN_KHUÔN7"/>
      <sheetName val="20__BBNTNB_ĐỔ_BT7"/>
      <sheetName val="21__BBNT_ĐỔ_BT7"/>
      <sheetName val="24__BBNTNB_CKBT7"/>
      <sheetName val="25__BBNT_CKBT7"/>
      <sheetName val="26_BBNTNB_BT_lót7"/>
      <sheetName val="27__BBNT_BT_lót7"/>
      <sheetName val="28__BBNTNB_KHOAN_CẤY_THÉP7"/>
      <sheetName val="29__BBNT_KHOAN_CẤY_THÉP7"/>
      <sheetName val="29_1_BBNTNB_BULONG_HC7"/>
      <sheetName val="29_2_BBNT_BULONG_HC7"/>
      <sheetName val="30__BBNTNB_GIA_CONG_KCT7"/>
      <sheetName val="31__BBNT_GIA_CONG_KCT7"/>
      <sheetName val="31_1__BBNTNB_CK_KCT7"/>
      <sheetName val="31_2__BBNT_CK_KCT7"/>
      <sheetName val="32__BBNTNB_LẮP_DỰNG_KCT7"/>
      <sheetName val="33__BBNT_LẮP_DỰNG_KCT7"/>
      <sheetName val="34__BBNTNB_THAO_DO_KCT7"/>
      <sheetName val="35__BBNT_THAO_DO_KCT7"/>
      <sheetName val="36__BBNTNB_SƠN_KCT7"/>
      <sheetName val="37__BBNT_SƠN_KCT7"/>
      <sheetName val="38__BBNTNB_ĐỤC_BT7"/>
      <sheetName val="39__BBNT_ĐỤC_BT7"/>
      <sheetName val="40__BBNTNB_CT_XÂY7"/>
      <sheetName val="41__BBNT_CT_XÂY7"/>
      <sheetName val="41_1__BBLM_VUA_XAY7"/>
      <sheetName val="42__BBNTNB_CT_TRÁT7"/>
      <sheetName val="43__BBNT_CT_TRÁT7"/>
      <sheetName val="42_1__BBLM_VUA_TRAT7"/>
      <sheetName val="44__BBNTNB_CT_CHỐNG_THẤM7"/>
      <sheetName val="45__BBNT_CT_CHỐNG_THẤM7"/>
      <sheetName val="46_BBNTNB_phá_dỡ7"/>
      <sheetName val="47__BBNT_phá_dỡ7"/>
      <sheetName val="48_BBNTNB_LD_hàng_rào7"/>
      <sheetName val="49__BBNT_LD_hang_rao7"/>
      <sheetName val="50__BBNTNB_ĐMHT7"/>
      <sheetName val="51__BBNT_ĐMHT7"/>
      <sheetName val="54__BBNTNB_LD_GIAO_CHONG7"/>
      <sheetName val="55__BBNT_LD_GIAO_CHONG7"/>
      <sheetName val="56_1_BBNTNB_MM,TB7"/>
      <sheetName val="56_2_BBNT_MM,TB7"/>
      <sheetName val="56_3_BBNTNB_LD_CT7"/>
      <sheetName val="56_4_BBNT_LD_CT7"/>
      <sheetName val="57__BBNTNB_TD_CT_THÁP7"/>
      <sheetName val="58__BBNT_TD_CT_THÁP7"/>
      <sheetName val="59__BBNTNB_LD_VT7"/>
      <sheetName val="60__BBNT_LD_VT7"/>
      <sheetName val="61__BBNTNB_DAM_DAT7"/>
      <sheetName val="62__BBNT_DAM_DAT7"/>
      <sheetName val="63__BBNTNB_VS_DINH_COT7"/>
      <sheetName val="64__BBNT_VS_DINH_COT7"/>
      <sheetName val="65_BBNTNB_LAP_CAP7"/>
      <sheetName val="66_BBNT_LAP_CAP_7"/>
      <sheetName val="66_1BBNTNB_KEO_CAP7"/>
      <sheetName val="66_2BBNT_KEO_CAP7"/>
      <sheetName val="67_TH_KQ_CANG_KEO7"/>
      <sheetName val="67_1_BAO_CAO_CANG_KEO7"/>
      <sheetName val="67_2_THEO_DOI_CANG_CAP7"/>
      <sheetName val="68_1BBNTNB_BOM_VUA7"/>
      <sheetName val="68_2BBNT_BOM_VUA7"/>
      <sheetName val="69_BOM_VUA7"/>
      <sheetName val="70__BBNTNB_VACH_TC7"/>
      <sheetName val="71__BBNT_VACH_TC7"/>
      <sheetName val="72__BBNTNB_VC_VL7"/>
      <sheetName val="73__BBNT_VC_VL7"/>
      <sheetName val="74__BBNTNB_VC_PT7"/>
      <sheetName val="75__BBNT_VC_PT7"/>
      <sheetName val="75_1_BBNTNB_LUOI_CHONG_BUI7"/>
      <sheetName val="75_2_BBNT_LUOI_CHONG_BUI7"/>
      <sheetName val="75_3_BBNTNB_LUOI_CHONG_VAT_ROI7"/>
      <sheetName val="75_4_BBNT_LUOI_CHONG_VAT_ROI7"/>
      <sheetName val="75_5_BBNTNB_LAN_CAN7"/>
      <sheetName val="75_6_BBNT_LAN_CAN_AT7"/>
      <sheetName val="75_7_BBNTNB_CT_TAM7"/>
      <sheetName val="75_8_BBNT_CT_TAM7"/>
      <sheetName val="76_1_BBNTNB_LD_SLEEVES7"/>
      <sheetName val="76_2_BBNT_LD_SLEEVES7"/>
      <sheetName val="1__LỊCH_NTHN7"/>
      <sheetName val="LIST_BT_lót7"/>
      <sheetName val="3_PHÊ_DUYÊT_THAU_PHỤ7"/>
      <sheetName val="4_PHÊ_DUYÊT_VẬT_LIỆU7"/>
      <sheetName val="6__BBNT_VLĐV7"/>
      <sheetName val="7__BBNT_TRAC_DAC7"/>
      <sheetName val="1_LIST_NGHIỆM_THU7"/>
      <sheetName val="1_1_LIST_BT7"/>
      <sheetName val="2__YCNT_LIST_7"/>
      <sheetName val="3__BBNT_ĐÀO_ĐẤT7"/>
      <sheetName val="4__BBNT_ĐỔ_BT_LÓT7"/>
      <sheetName val="4_1__BBNT_CẮT_CỌC7"/>
      <sheetName val="4_2__BBNT_ĐỔ_BT_ĐẦU_CỌC7"/>
      <sheetName val="5__BBNT_ĐẮP_ĐÁT,CÁT,ĐÁ,BASE7"/>
      <sheetName val="6__BBNT_TRAI_PVC7"/>
      <sheetName val="7__BBNT_CỐT_THÉP7"/>
      <sheetName val="8__BBNT_VÁN_KHUÔN7"/>
      <sheetName val="9__BBNT_ĐỔ_BT7"/>
      <sheetName val="10__BBNT_KHOAN_CẤY_THÉP7"/>
      <sheetName val="11__BBNT_chống_thấm7"/>
      <sheetName val="12__BBNT_CKBT7"/>
      <sheetName val="13__BBNT_GIA_CÔNG_KCT7"/>
      <sheetName val="14__BBNT_SƠN_KCT7"/>
      <sheetName val="15__BBNT_LẮP_DỰNG_KCT7"/>
      <sheetName val="16__BBNT_CT_XÂY7"/>
      <sheetName val="17__BBNT_CT_TRÁT7"/>
      <sheetName val="18__BBNT_ĐMHT7"/>
      <sheetName val="11__BBNT_ÉP_CỌC_TRE(LIST_4)7"/>
      <sheetName val="12_Theo_doi_do_BT_LÓT7"/>
      <sheetName val="18__BBNT_CKBT7"/>
      <sheetName val="16_Theo_doi_do_BT7"/>
      <sheetName val="17__BBLM_BT_7"/>
      <sheetName val="20__BBNT_CT_XÂY7"/>
      <sheetName val="21__BBNT_CT_TRÁT7"/>
      <sheetName val="22_BBNT_BPCT7"/>
      <sheetName val="23_BBNT_HT_BG7"/>
      <sheetName val="4__BBNT_ÉP_CỌC_TRE7"/>
      <sheetName val="5__BBNT_GIA_CỐ,SAN_LẤP7"/>
      <sheetName val="6__BBNT_ĐỔ_BT_LÓT7"/>
      <sheetName val="10__BBNT_CT_XÂY7"/>
      <sheetName val="11__BBNT_CT_TRÁT7"/>
      <sheetName val="PHU_LUC_017"/>
      <sheetName val="Đầu_vào7"/>
      <sheetName val="VT_NC_M7"/>
      <sheetName val="Tro_giup7"/>
      <sheetName val="GOC-KO_IN7"/>
      <sheetName val="HRG_BHN7"/>
      <sheetName val="Summary_VE-PTA_0067"/>
      <sheetName val="KL_san_lap7"/>
      <sheetName val="E__Factory7"/>
      <sheetName val="Thông_số_DT_khu_B7"/>
      <sheetName val="Kl_trát_tang_127"/>
      <sheetName val="2g_TinhGiaNC7"/>
      <sheetName val="2d_TH_Vat_tu7"/>
      <sheetName val="2h_TinhGiaMTC7"/>
      <sheetName val="2f_TH_MTC7"/>
      <sheetName val="2e_TH_N_Cong7"/>
      <sheetName val="2a_TH_Kinh_phi7"/>
      <sheetName val="2b_Bang_KL7"/>
      <sheetName val="2c_Phan_tich7"/>
      <sheetName val="Ｎｏ_137"/>
      <sheetName val="Building_Summary6"/>
      <sheetName val="Direct_Labor_Cost6"/>
      <sheetName val="Bill_1_Prelim7"/>
      <sheetName val="Bill_2_Bored_Pile7"/>
      <sheetName val="AHSB_Assessment7"/>
      <sheetName val="So_sanh6"/>
      <sheetName val="Phuong_an_mong_be6"/>
      <sheetName val="KLCT_xay_to6"/>
      <sheetName val="Phuong_an_mong_coc6"/>
      <sheetName val="5i_Summary6"/>
      <sheetName val="5ii_B1-Prelims6"/>
      <sheetName val="5iii_SOP6"/>
      <sheetName val="5iii_B2_Ext-BOQ6"/>
      <sheetName val="5iii_B3_Int-SOP6"/>
      <sheetName val="THÉP_ĐÀI_THANG_MÁY3"/>
      <sheetName val="Main_Feeder3"/>
      <sheetName val="PE_Wire3"/>
      <sheetName val="Q'ty_thép_dầm_(Mr_Hanht2)3"/>
      <sheetName val="Elemental_Breakdown+20%2"/>
      <sheetName val="co_cot3"/>
      <sheetName val="cot_lau_13"/>
      <sheetName val="cot_L23"/>
      <sheetName val="cot_L33"/>
      <sheetName val="cot_tret3"/>
      <sheetName val="dam_L13"/>
      <sheetName val="dam_L23"/>
      <sheetName val="dam_l_33"/>
      <sheetName val="san_mai3"/>
      <sheetName val="san_tret3"/>
      <sheetName val="HS_cam_sua2"/>
      <sheetName val="DM_DU_AN2"/>
      <sheetName val="DM_TP_2"/>
      <sheetName val="File_Chi_tiet2"/>
      <sheetName val="Phan_tich_DG2"/>
      <sheetName val="MCH_0920202"/>
      <sheetName val="Buy_vs__Lease_Car2"/>
      <sheetName val="Don_gia_chi_tiet2"/>
      <sheetName val="Chi_tiet_gia_DT2"/>
      <sheetName val="Gia_DT_bo_Sung2"/>
      <sheetName val="PT_gia_DT2"/>
      <sheetName val="Phan_tich_vat_tu2"/>
      <sheetName val="PTgia_DT_BS2"/>
      <sheetName val="TT_DZ352"/>
      <sheetName val="THEO_DÕI_BT2"/>
      <sheetName val="OVERALL_SUMMARY_2"/>
      <sheetName val="NET_Sum2"/>
      <sheetName val="Staff_Acco_2"/>
      <sheetName val="Biet_thu_Miền_Bắc2"/>
      <sheetName val="CP_&amp;_BT2"/>
      <sheetName val="Biện_pháp_thi_công2"/>
      <sheetName val="Du_Thau2"/>
      <sheetName val="Sat_tron2"/>
      <sheetName val="BOQ_Piling2"/>
      <sheetName val="Detail_Piling2"/>
      <sheetName val="Summary_HD003_2"/>
      <sheetName val="Summary_Pilling2"/>
      <sheetName val="Quantity_-_Pile2"/>
      <sheetName val="Summary_Civiling2"/>
      <sheetName val="Quantity_-_Civil2"/>
      <sheetName val="Detail_Civiling-rev012"/>
      <sheetName val="Summary_Civiling_add_2"/>
      <sheetName val="Quantity_-_Civil_add_2"/>
      <sheetName val="Detail_Civil_add_2"/>
      <sheetName val="Rebar-civil_add2"/>
      <sheetName val="Summary_Building_2"/>
      <sheetName val="Quantity_-_Building_2"/>
      <sheetName val="Detail_Building__2"/>
      <sheetName val="Summary-WO_2"/>
      <sheetName val="Summary_Building2"/>
      <sheetName val="BOQ_Building2"/>
      <sheetName val="Detail_Building2"/>
      <sheetName val="PKG_C_PP2"/>
      <sheetName val="Cost_Definition2"/>
      <sheetName val="Detail_Rebar_(Building)2"/>
      <sheetName val="Số_biên_bản1"/>
      <sheetName val="Bill_No_1_102"/>
      <sheetName val="Bill_No_1_122"/>
      <sheetName val="Bill_No_1_42"/>
      <sheetName val="Bill_No_1_52"/>
      <sheetName val="Bill_No_1_72"/>
      <sheetName val="Bill_No_1_82"/>
      <sheetName val="Bill_No_1_92"/>
      <sheetName val="Bill_No_1_32"/>
      <sheetName val="Bill_No_1_62"/>
      <sheetName val="Bill_No_3_12"/>
      <sheetName val="Bill_No_3_22"/>
      <sheetName val="Bill_No_3_32"/>
      <sheetName val="Summary_Bill_No__12"/>
      <sheetName val="Summary_Bill_No__32"/>
      <sheetName val="MTO_REV_2_ARMOR_2"/>
      <sheetName val="Cst_Pkg-Eden2"/>
      <sheetName val="May_TC2"/>
      <sheetName val="Phan_tich2"/>
      <sheetName val="DM_ChiPhi2"/>
      <sheetName val="TOWER_10TON2"/>
      <sheetName val="TOWER_12TON2"/>
      <sheetName val="04_PLUMBING2"/>
      <sheetName val="TONG_HOP_VL-NC"/>
      <sheetName val="TONGKE3p_"/>
      <sheetName val="TH_VL,_NC,_DDHT_Thanhphuoc"/>
      <sheetName val="A_SIS"/>
      <sheetName val="UNIT_PRICE"/>
      <sheetName val="MTO_REV_2(ARMOR)"/>
      <sheetName val="TEN_CONG_TRINH"/>
      <sheetName val="Cước_VC_+_ĐM_CP_Tư_vấn"/>
      <sheetName val="Giá_hiện_trường"/>
      <sheetName val="Đơn_Giá_TH"/>
      <sheetName val="Hao_phí"/>
      <sheetName val="Phân_tích"/>
      <sheetName val="C_P_Thiết_bị"/>
      <sheetName val="T_H_Kinh_phí"/>
      <sheetName val="Vật_tư"/>
      <sheetName val="Trang_bìa"/>
      <sheetName val="Dự_toán"/>
      <sheetName val="6PILE__(돌출)"/>
      <sheetName val="191014_LOA_Nov_End_REV_(3)"/>
      <sheetName val="MARK_UP"/>
      <sheetName val="3_ĐVT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5_BANG_I"/>
      <sheetName val="VL_-_Xây_"/>
      <sheetName val="Block_A-FlrBm(Conc&amp;Fwk)"/>
      <sheetName val="inter"/>
      <sheetName val="Rate Analysis"/>
      <sheetName val="Bldg"/>
      <sheetName val="TPAD"/>
      <sheetName val="____"/>
      <sheetName val="5%"/>
      <sheetName val="DTICH"/>
      <sheetName val="264"/>
      <sheetName val="TVL"/>
      <sheetName val="갑지(추정)"/>
      <sheetName val="NKchung-T6"/>
      <sheetName val="Bill 5 - Carpark"/>
      <sheetName val="VE"/>
      <sheetName val="S3 Architectural"/>
      <sheetName val="General Schedule"/>
      <sheetName val="List Name"/>
      <sheetName val="SAP"/>
      <sheetName val="JIB CRANE,HOIST"/>
      <sheetName val="Bù giá CM"/>
      <sheetName val="1. TH.KTRU"/>
      <sheetName val="CTN"/>
      <sheetName val="Pre."/>
      <sheetName val="Thong tin chung"/>
      <sheetName val="TOSHIBA-Structure"/>
      <sheetName val="Unit"/>
      <sheetName val="956A2"/>
      <sheetName val="Form_6"/>
      <sheetName val="NPC_POWER_PLANT"/>
      <sheetName val="2_Bang_tong_hop_gia_tri"/>
      <sheetName val="B_Tinh_CPVC"/>
      <sheetName val="B4__Bang_CUOCVC_QD_29-2006"/>
      <sheetName val="B__Chon_cu_ly"/>
      <sheetName val="Bia_du_toan"/>
      <sheetName val="thong_so"/>
      <sheetName val="Quo__1"/>
      <sheetName val="Sàn_tầng_01_(_old_)"/>
      <sheetName val="Lỗ_thông_gió"/>
      <sheetName val="Bieu_TH"/>
      <sheetName val="GAEYO"/>
      <sheetName val="CFlow"/>
      <sheetName val="DMTK"/>
      <sheetName val="NXT"/>
      <sheetName val="ESTI."/>
      <sheetName val="NetBQ"/>
      <sheetName val="Executive Summary"/>
      <sheetName val="예총"/>
      <sheetName val="ABUT수량-A1"/>
      <sheetName val="수안보-MBR1"/>
      <sheetName val="P"/>
      <sheetName val="MAIN GATE HOUSE"/>
      <sheetName val="갑지1"/>
      <sheetName val="Sheet5"/>
      <sheetName val="Joinery works"/>
      <sheetName val="TBTT"/>
      <sheetName val="공문"/>
      <sheetName val="H.Satuan"/>
      <sheetName val="LOV"/>
      <sheetName val="MT Channel system"/>
      <sheetName val="유림골조"/>
      <sheetName val="PHU KIEN CLTD"/>
      <sheetName val="Chiet tinh dz22"/>
      <sheetName val="ESC J-index"/>
      <sheetName val="ESC V-index"/>
      <sheetName val="Sch 10 - Cashflow"/>
      <sheetName val="G"/>
      <sheetName val="1.R18 BF"/>
      <sheetName val="F-B"/>
      <sheetName val="finishing"/>
      <sheetName val="기성내역"/>
      <sheetName val="2003 ass_hotel"/>
      <sheetName val="Input_hotel"/>
      <sheetName val="In.Tổng hợp NXT"/>
      <sheetName val="전기"/>
      <sheetName val="01a. Nha xuong - ket cau"/>
      <sheetName val="09. Fence"/>
      <sheetName val="13. Duong giao thong"/>
      <sheetName val="14. HT TNM"/>
      <sheetName val="15. HT TNT"/>
      <sheetName val="01b. Nha xuong - kien truc"/>
      <sheetName val="01c. Factory - KCT"/>
      <sheetName val="02. Pringting house (KC+KT)"/>
      <sheetName val="03. Warehouse"/>
      <sheetName val="05a. Guardhouse 1"/>
      <sheetName val="BKL"/>
      <sheetName val="GZ.TP"/>
      <sheetName val="GZ.VT"/>
      <sheetName val="GZ.CT"/>
      <sheetName val="2. PHÂN TÍCH"/>
      <sheetName val="3. NGÂN SÁCH"/>
      <sheetName val="94_Qtr"/>
      <sheetName val="Đơn giá chi tiết"/>
      <sheetName val="toyota"/>
      <sheetName val="MTO REV.0"/>
      <sheetName val="BM"/>
      <sheetName val="Đào Trong nhà"/>
      <sheetName val="Đào Ngoài nhà K4.1-2&amp;3"/>
      <sheetName val="Đào Ngoài nhà K4-5&amp;6"/>
      <sheetName val="Đắp trong nhà"/>
      <sheetName val="Đắp Ngoài Nhà K4.1-2&amp;3"/>
      <sheetName val="Đắp Ngoài nhà K4.5&amp;6"/>
      <sheetName val="Btra"/>
      <sheetName val="I-KAMAR"/>
      <sheetName val="GrossBQ_(2)18"/>
      <sheetName val="Site_Expense17"/>
      <sheetName val="Retaining_Wall16"/>
      <sheetName val="Summary_Final16"/>
      <sheetName val="G1_Final16"/>
      <sheetName val="Thiet_bi16"/>
      <sheetName val="Nhan_cong16"/>
      <sheetName val="Project_Execution_Report16"/>
      <sheetName val="general_notes___15"/>
      <sheetName val="Chiet_tinh_dz3515"/>
      <sheetName val="CP_THEO_95715"/>
      <sheetName val="DGchitiet_15"/>
      <sheetName val="Du_toan15"/>
      <sheetName val="CT_Thang_Mo15"/>
      <sheetName val="CT__PL15"/>
      <sheetName val="E-POD_WD15"/>
      <sheetName val="E-T1_WD15"/>
      <sheetName val="E-T2_WD15"/>
      <sheetName val="E-T3_WD15"/>
      <sheetName val="E-T4_WD15"/>
      <sheetName val="E-T5_WD15"/>
      <sheetName val="PS-POD_WD15"/>
      <sheetName val="PS-T1_WD15"/>
      <sheetName val="PS-T2_WD15"/>
      <sheetName val="PS-T3_WD15"/>
      <sheetName val="PS-T4_WD15"/>
      <sheetName val="PS-T5_WD14"/>
      <sheetName val="ACMV-POD_WD14"/>
      <sheetName val="ACMV-T1_WD14"/>
      <sheetName val="ACMV-T2_WD14"/>
      <sheetName val="ACMV-T3_WD14"/>
      <sheetName val="ACMV-T4_WD14"/>
      <sheetName val="ACMV-T5_WD14"/>
      <sheetName val="FP-POD_WD14"/>
      <sheetName val="FP-T1_WD14"/>
      <sheetName val="FP-T2_WD14"/>
      <sheetName val="FP-T3_WD14"/>
      <sheetName val="FP-T4_WD14"/>
      <sheetName val="FP-T5_WD14"/>
      <sheetName val="LIFT_WD14"/>
      <sheetName val="AC_T514"/>
      <sheetName val="MFĐ_TT14"/>
      <sheetName val="CAR_PARKING_TT14"/>
      <sheetName val="TONG_HOP_KHOI_LUONG14"/>
      <sheetName val="dongia_(2)14"/>
      <sheetName val="THPDMoi__(2)14"/>
      <sheetName val="DON_GIA14"/>
      <sheetName val="t-h_HA_THE14"/>
      <sheetName val="CHITIET_VL-NC-TT_-1p14"/>
      <sheetName val="TONG_HOP_VL-NC_TT14"/>
      <sheetName val="TH_XL14"/>
      <sheetName val="CHITIET_VL-NC-TT-3p14"/>
      <sheetName val="KPVC-BD_14"/>
      <sheetName val="CHITIET_VL-NC14"/>
      <sheetName val="ma_HD_AB14"/>
      <sheetName val="Project_Data14"/>
      <sheetName val="_Net_Break_Down14"/>
      <sheetName val="Tong_du_toan13"/>
      <sheetName val="Tong_hop_vat_tu14"/>
      <sheetName val="Phan_tich_ca_may14"/>
      <sheetName val="Chenh_lech_ca_may14"/>
      <sheetName val="Chenh_lech_vat_tu14"/>
      <sheetName val="Chiet_tinh_don_gia_CM14"/>
      <sheetName val="TLg_CN&amp;Laixe14"/>
      <sheetName val="TLg_CN&amp;Laixe_(2)14"/>
      <sheetName val="TLg_Laitau14"/>
      <sheetName val="TLg_Laitau_(2)14"/>
      <sheetName val="code_HTT_THap13"/>
      <sheetName val="_13"/>
      <sheetName val="Bill_2_1_Villa_Outside13"/>
      <sheetName val="Slim_2_cánh_&amp;_2_vách13"/>
      <sheetName val="QL_Dự_án13"/>
      <sheetName val="Data_Validation12"/>
      <sheetName val="Vat_Tu12"/>
      <sheetName val="3_thể_hiện13"/>
      <sheetName val="05__Data_Cash_Flow13"/>
      <sheetName val="RAB_AR&amp;STR13"/>
      <sheetName val="Khoan_LSP_(2)13"/>
      <sheetName val="Div26_-_Elect12"/>
      <sheetName val="Bill_03_-_ACMV12"/>
      <sheetName val="KL_thanh_toan-Xuan_Dao12"/>
      <sheetName val="Open_Drain_Caisson_Pump12"/>
      <sheetName val="Electrical_Breakdown12"/>
      <sheetName val="Doi_so12"/>
      <sheetName val="CỘT+VÁCH_CHỜ_L112"/>
      <sheetName val="01__DATA12"/>
      <sheetName val="Bang_tra_sd12"/>
      <sheetName val="Cover_12"/>
      <sheetName val="Plastering_&amp;_tiling_works_12"/>
      <sheetName val="Dien_giai_12"/>
      <sheetName val="detail_phat_sinh_can_thay_doi12"/>
      <sheetName val="Bang_tinh_Cost_Cao_do_khoi_A12"/>
      <sheetName val="Bang_tinh_cost_cao_do_khoi_B12"/>
      <sheetName val="Cover_DD10"/>
      <sheetName val="Rate_10"/>
      <sheetName val="CV_FOA10"/>
      <sheetName val="CV_BEAMS10"/>
      <sheetName val="CV_C10"/>
      <sheetName val="CV_SÀn10"/>
      <sheetName val="CV_CT10"/>
      <sheetName val="CV_KH10"/>
      <sheetName val="Hoan_thien10"/>
      <sheetName val="CR_FODA10"/>
      <sheetName val="CR-CORE_W10"/>
      <sheetName val="ĐÀO_ĐẤT10"/>
      <sheetName val="4-CỘT-VÁCH_(2)10"/>
      <sheetName val="5-LÕI_THANG10"/>
      <sheetName val="6-THANG_BỘ10"/>
      <sheetName val="7-BỂ_NƯỚC10"/>
      <sheetName val="THÉP_HÌNH10"/>
      <sheetName val="LƯỚI_THÉP_HÀN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Kien_Truc10"/>
      <sheetName val="TK_cua10"/>
      <sheetName val="Bill_ACMV10"/>
      <sheetName val="Unit_arte_ACMV10"/>
      <sheetName val="UnitRate_E10"/>
      <sheetName val="Lighting_rate10"/>
      <sheetName val="Cable_Rate10"/>
      <sheetName val="đọc_số10"/>
      <sheetName val="Danh_muc10"/>
      <sheetName val="1-BANG_TONG_HOP_TT10"/>
      <sheetName val="_1A_mới10"/>
      <sheetName val="2-Mau_2A_BANG_GTTT_PL0510"/>
      <sheetName val="2-Mau_2B_BANG_GTTT_PL0610"/>
      <sheetName val="2-Mau_2C_BANG_GTTT_PL0910"/>
      <sheetName val="2-Mau_BANG_GTTT_PL1210"/>
      <sheetName val="3-Mau_3A-THKL_PL0510"/>
      <sheetName val="3-Mau_3A-THKL_PL0610"/>
      <sheetName val="3-Mau_3A-THKL_PL0910"/>
      <sheetName val="3-Mau_3A-THKL_PL1210"/>
      <sheetName val="DGKL_PL_0510"/>
      <sheetName val="DGKL_PL_0610"/>
      <sheetName val="DGKL_PL_0910"/>
      <sheetName val="DGKL_PL_1210"/>
      <sheetName val="5-Khau_tru_Tien_ich10"/>
      <sheetName val="1__HT_Điện_-_R110"/>
      <sheetName val="2__HT_Máy_Phát_Điện_-_R110"/>
      <sheetName val="3_HT_ĐHKK_-_R210"/>
      <sheetName val="4_HT_Cấp_Thoát_Nước10"/>
      <sheetName val="5_HT_PCCC10"/>
      <sheetName val="6__Thiết_bị_chính10"/>
      <sheetName val="Các_Hạng_mục_Thay_đổi10"/>
      <sheetName val="BANG_TRA10"/>
      <sheetName val="chiet_tinh10"/>
      <sheetName val="입찰내역_발주처_양식10"/>
      <sheetName val="Tóm_tắt_giảm_giá10"/>
      <sheetName val="Yêu_cầu_báo_giá10"/>
      <sheetName val="B__Pile_works10"/>
      <sheetName val="C__Building_Works10"/>
      <sheetName val="D__M_E_P_Works10"/>
      <sheetName val="E__LEED_requirements10"/>
      <sheetName val="F__External_works10"/>
      <sheetName val="C1_1_Factory_110"/>
      <sheetName val="C1_2_Factory_110"/>
      <sheetName val="C5_1_Office10"/>
      <sheetName val="C6_1_Canteen10"/>
      <sheetName val="C6_2_Canteen10"/>
      <sheetName val="C7_1_Bike_parking10"/>
      <sheetName val="C7_2_Bike_parking10"/>
      <sheetName val="C8_1_Car_parking10"/>
      <sheetName val="C8_2_Car_parking10"/>
      <sheetName val="C9_1_WWTP10"/>
      <sheetName val="C10_1_Water_tank_+_pump_room10"/>
      <sheetName val="C11_1_Electric_house10"/>
      <sheetName val="C12_1_Air_compressor_house10"/>
      <sheetName val="C12_1_Garbage_house10"/>
      <sheetName val="C13_1_Utility_house10"/>
      <sheetName val="C14_1_Guardhouse_110"/>
      <sheetName val="C15_1_Guardhouse_210"/>
      <sheetName val="C16_1_Guardhouse_310"/>
      <sheetName val="C17_1_Toilet10"/>
      <sheetName val="F1_Sand_leveling10"/>
      <sheetName val="F2__Flag_pole10"/>
      <sheetName val="F3__Fence_&amp;_sign_board10"/>
      <sheetName val="F4__Civil_work10"/>
      <sheetName val="22_Landscape10"/>
      <sheetName val="KL_LĐ-_CÁP_ĐIỆN10"/>
      <sheetName val="KL_LĐ-BUSWAY10"/>
      <sheetName val="KL_LĐ-TỦ_ĐIỆN10"/>
      <sheetName val="Data-Lắp_đèn,_ổ_cắm_căn_hộ10"/>
      <sheetName val="GTTT_PL_0210"/>
      <sheetName val="GTTT_PL210"/>
      <sheetName val="Hệ_số10"/>
      <sheetName val="KL_LĐ_CS_SỰ_CỐ_(k_in)10"/>
      <sheetName val="KL_LĐ_TỦ_ĐIỆN_(k_in)10"/>
      <sheetName val="KL_TỦ_ĐIỆN_MSB10"/>
      <sheetName val="KL_LĐ_CÁP_ĐIỆN10"/>
      <sheetName val="KL_LĐ-_BUSWAY10"/>
      <sheetName val="KL_LĐ-_PHẦN_HẦM,_KHỐI_ĐẾ,_HL10"/>
      <sheetName val="KL-HÀNH_LANG10"/>
      <sheetName val="KL-Lap_dat-M_(k_in)10"/>
      <sheetName val="KL-TEST-M_(k_in)10"/>
      <sheetName val="KL-Lap_dat-D10"/>
      <sheetName val="Check_list_tháp_D_(k_in)10"/>
      <sheetName val="Check_list_tháp_M(k_in)10"/>
      <sheetName val="đối_soát_vật_tư10"/>
      <sheetName val="Main_Cable_10"/>
      <sheetName val="KL_THÉP_MÓNG,DẦM,_SÀN,_CỘT_B210"/>
      <sheetName val="THKLTT_THÉP_B210"/>
      <sheetName val="Bảng_Giá10"/>
      <sheetName val="Priced_BOQ10"/>
      <sheetName val="TONG_HOP10"/>
      <sheetName val="Hệ_số_và_tỷ_giá10"/>
      <sheetName val="BAO_GIA10"/>
      <sheetName val="CPC_(phuc_vu_tinh_cost)10"/>
      <sheetName val="Chi_phi_gian_tiep10"/>
      <sheetName val="Kiem_tra9"/>
      <sheetName val="THCP_(2)9"/>
      <sheetName val="TKC_U5-_SH9"/>
      <sheetName val="TKC_U5-_BH9"/>
      <sheetName val="U5,11,13_(1B)-SH9"/>
      <sheetName val="U_17-BH9"/>
      <sheetName val="U_24,_U_25-BH9"/>
      <sheetName val="U_32-BH9"/>
      <sheetName val="tk_thep9"/>
      <sheetName val="Cash_flow10"/>
      <sheetName val="1_Quotation(見積決裁書）_10"/>
      <sheetName val="2_Operation(実施計画書）10"/>
      <sheetName val="3_Summary_of_Cost_10"/>
      <sheetName val="4_Ｓｐｅｃｉａｌ_Material10"/>
      <sheetName val="6_Ｃｏｍｍｏｎ_Material10"/>
      <sheetName val="9_Indirect_budget10"/>
      <sheetName val="TOP_10"/>
      <sheetName val="Detail_E10"/>
      <sheetName val="MA_K_HANG9"/>
      <sheetName val="4__NSC_Summary10"/>
      <sheetName val="1_Certificate10"/>
      <sheetName val="Dinh_muc_CP_KTCB_khac10"/>
      <sheetName val="TH_May_TC10"/>
      <sheetName val="KLDT_DIEN10"/>
      <sheetName val="PTVT_DIEN10"/>
      <sheetName val="TH_kinh_phi10"/>
      <sheetName val="Thong_ke_thiet_bi10"/>
      <sheetName val="TH_vat_tu10"/>
      <sheetName val="DANH_MỤC9"/>
      <sheetName val="VPCT-F20102a_009"/>
      <sheetName val="BẢNG_TỔNG_HỢP9"/>
      <sheetName val="HÀNG_RÀO9"/>
      <sheetName val="NHÀ_XƯỞNG9"/>
      <sheetName val="NHÀ_VĂN_PHÒNG9"/>
      <sheetName val="NHÀ_BẾP9"/>
      <sheetName val="NHÀ_XE_Ô_TÔ9"/>
      <sheetName val="BỂ_NƯỚC_NGẦM9"/>
      <sheetName val="NHÀ_BẢO_VỆ9"/>
      <sheetName val="CỘT_CỜ9"/>
      <sheetName val="TRẠM_ĐIỆN9"/>
      <sheetName val="KHO_HOÁ_CHẤT9"/>
      <sheetName val="NHÀ_RÁC9"/>
      <sheetName val="KHU_HÚT_THUỐC9"/>
      <sheetName val="MÁI_NỐI_VP+_BẾP9"/>
      <sheetName val="BỂ_TỰ_HOẠI9"/>
      <sheetName val="THƯ_VIỆN_MẪU9"/>
      <sheetName val="1_LIST_NTCV9"/>
      <sheetName val="2_BB_LÂY_MẪU9"/>
      <sheetName val="3__YCNT_CV9"/>
      <sheetName val="4__BBNT_VLĐV9"/>
      <sheetName val="Muc_luc9"/>
      <sheetName val="61__Lan_can_an_toàn_NB9"/>
      <sheetName val="62__Lan_can_an_toan9"/>
      <sheetName val="Nhat_ky_thi_cong_chong_tham9"/>
      <sheetName val="56_3_BBNTNB_MÓNG_CT9"/>
      <sheetName val="56_4_BBNT_MÓNG_CT9"/>
      <sheetName val="工事概要(Project_Outline)・G1記入欄9"/>
      <sheetName val="Bóc_KL9"/>
      <sheetName val="BẢNG_ÁP_GIÁ_(in)9"/>
      <sheetName val="NT_(KL)_IN9"/>
      <sheetName val="DOM_D29"/>
      <sheetName val="nhà_ăn9"/>
      <sheetName val="Công_nhật9"/>
      <sheetName val="btkt_cột9"/>
      <sheetName val="BXNTT_-029"/>
      <sheetName val="BXNTT_-039"/>
      <sheetName val="D_&amp;_W_sizes9"/>
      <sheetName val="Currency_Rate9"/>
      <sheetName val="GR_slab-reinft9"/>
      <sheetName val="SPT_vs_PHI9"/>
      <sheetName val="worksheet_inchican9"/>
      <sheetName val="combined_9-309"/>
      <sheetName val="CT_-THVLNC9"/>
      <sheetName val="TH_thiet_bi9"/>
      <sheetName val="DM_Chi_phi9"/>
      <sheetName val="Bang_khoi_luong9"/>
      <sheetName val="Tien_do_TV9"/>
      <sheetName val="CP_Du_phong9"/>
      <sheetName val="THCP_Lap_dat9"/>
      <sheetName val="THCP_xay_dung9"/>
      <sheetName val="Tong_hop_kinh_phi9"/>
      <sheetName val="THDT_goi_thau_TB9"/>
      <sheetName val="GOC-KO_IN8"/>
      <sheetName val="Summary_VE-PTA_0068"/>
      <sheetName val="Tro_giup8"/>
      <sheetName val="HRG_BHN8"/>
      <sheetName val="HD_HS_NGHIỆM_THU8"/>
      <sheetName val="LIST_NT_CV8"/>
      <sheetName val="LIST_NT_CV_(2)8"/>
      <sheetName val="LIST_NT_CV_(3)8"/>
      <sheetName val="LIST_BT8"/>
      <sheetName val="LIST_CAP_DUL8"/>
      <sheetName val="LIST_BT_(2)8"/>
      <sheetName val="2__YCNT_CV8"/>
      <sheetName val="5__LAY_MAU_VL8"/>
      <sheetName val="6__BBNTNB_VLĐV8"/>
      <sheetName val="7__BBNT_VLĐV8"/>
      <sheetName val="52__BBNTNB_LD_GIAO_BC8"/>
      <sheetName val="53__BBNT_LD_GIAO_BC8"/>
      <sheetName val="8__BBNTNB_TRAC_DAC8"/>
      <sheetName val="9__BBNT_TRAC_DAC8"/>
      <sheetName val="10__BBNTNB_DAO_DAT8"/>
      <sheetName val="11__BBNT_DAO_DAT8"/>
      <sheetName val="12_BBNTNB_LAP_DAT8"/>
      <sheetName val="13__BBNT_LAP_DAT8"/>
      <sheetName val="14__BBNTNB_ÉP_CỪ8"/>
      <sheetName val="15__BBNT_ÉP_CỪ8"/>
      <sheetName val="16__BBNTNB_COT_THEP8"/>
      <sheetName val="17__BBNT_COT_THEP8"/>
      <sheetName val="18__BBNTNB_VÁN_KHUÔN8"/>
      <sheetName val="19__BBNT_VÁN_KHUÔN8"/>
      <sheetName val="20__BBNTNB_ĐỔ_BT8"/>
      <sheetName val="21__BBNT_ĐỔ_BT8"/>
      <sheetName val="24__BBNTNB_CKBT8"/>
      <sheetName val="25__BBNT_CKBT8"/>
      <sheetName val="26_BBNTNB_BT_lót8"/>
      <sheetName val="27__BBNT_BT_lót8"/>
      <sheetName val="28__BBNTNB_KHOAN_CẤY_THÉP8"/>
      <sheetName val="29__BBNT_KHOAN_CẤY_THÉP8"/>
      <sheetName val="29_1_BBNTNB_BULONG_HC8"/>
      <sheetName val="29_2_BBNT_BULONG_HC8"/>
      <sheetName val="30__BBNTNB_GIA_CONG_KCT8"/>
      <sheetName val="31__BBNT_GIA_CONG_KCT8"/>
      <sheetName val="31_1__BBNTNB_CK_KCT8"/>
      <sheetName val="31_2__BBNT_CK_KCT8"/>
      <sheetName val="32__BBNTNB_LẮP_DỰNG_KCT8"/>
      <sheetName val="33__BBNT_LẮP_DỰNG_KCT8"/>
      <sheetName val="34__BBNTNB_THAO_DO_KCT8"/>
      <sheetName val="35__BBNT_THAO_DO_KCT8"/>
      <sheetName val="36__BBNTNB_SƠN_KCT8"/>
      <sheetName val="37__BBNT_SƠN_KCT8"/>
      <sheetName val="38__BBNTNB_ĐỤC_BT8"/>
      <sheetName val="39__BBNT_ĐỤC_BT8"/>
      <sheetName val="40__BBNTNB_CT_XÂY8"/>
      <sheetName val="41__BBNT_CT_XÂY8"/>
      <sheetName val="41_1__BBLM_VUA_XAY8"/>
      <sheetName val="42__BBNTNB_CT_TRÁT8"/>
      <sheetName val="43__BBNT_CT_TRÁT8"/>
      <sheetName val="42_1__BBLM_VUA_TRAT8"/>
      <sheetName val="44__BBNTNB_CT_CHỐNG_THẤM8"/>
      <sheetName val="45__BBNT_CT_CHỐNG_THẤM8"/>
      <sheetName val="46_BBNTNB_phá_dỡ8"/>
      <sheetName val="47__BBNT_phá_dỡ8"/>
      <sheetName val="48_BBNTNB_LD_hàng_rào8"/>
      <sheetName val="49__BBNT_LD_hang_rao8"/>
      <sheetName val="50__BBNTNB_ĐMHT8"/>
      <sheetName val="51__BBNT_ĐMHT8"/>
      <sheetName val="54__BBNTNB_LD_GIAO_CHONG8"/>
      <sheetName val="55__BBNT_LD_GIAO_CHONG8"/>
      <sheetName val="56_1_BBNTNB_MM,TB8"/>
      <sheetName val="56_2_BBNT_MM,TB8"/>
      <sheetName val="56_3_BBNTNB_LD_CT8"/>
      <sheetName val="56_4_BBNT_LD_CT8"/>
      <sheetName val="57__BBNTNB_TD_CT_THÁP8"/>
      <sheetName val="58__BBNT_TD_CT_THÁP8"/>
      <sheetName val="59__BBNTNB_LD_VT8"/>
      <sheetName val="60__BBNT_LD_VT8"/>
      <sheetName val="61__BBNTNB_DAM_DAT8"/>
      <sheetName val="62__BBNT_DAM_DAT8"/>
      <sheetName val="63__BBNTNB_VS_DINH_COT8"/>
      <sheetName val="64__BBNT_VS_DINH_COT8"/>
      <sheetName val="65_BBNTNB_LAP_CAP8"/>
      <sheetName val="66_BBNT_LAP_CAP_8"/>
      <sheetName val="66_1BBNTNB_KEO_CAP8"/>
      <sheetName val="66_2BBNT_KEO_CAP8"/>
      <sheetName val="67_TH_KQ_CANG_KEO8"/>
      <sheetName val="67_1_BAO_CAO_CANG_KEO8"/>
      <sheetName val="67_2_THEO_DOI_CANG_CAP8"/>
      <sheetName val="68_1BBNTNB_BOM_VUA8"/>
      <sheetName val="68_2BBNT_BOM_VUA8"/>
      <sheetName val="69_BOM_VUA8"/>
      <sheetName val="70__BBNTNB_VACH_TC8"/>
      <sheetName val="71__BBNT_VACH_TC8"/>
      <sheetName val="72__BBNTNB_VC_VL8"/>
      <sheetName val="73__BBNT_VC_VL8"/>
      <sheetName val="74__BBNTNB_VC_PT8"/>
      <sheetName val="75__BBNT_VC_PT8"/>
      <sheetName val="75_1_BBNTNB_LUOI_CHONG_BUI8"/>
      <sheetName val="75_2_BBNT_LUOI_CHONG_BUI8"/>
      <sheetName val="75_3_BBNTNB_LUOI_CHONG_VAT_ROI8"/>
      <sheetName val="75_4_BBNT_LUOI_CHONG_VAT_ROI8"/>
      <sheetName val="75_5_BBNTNB_LAN_CAN8"/>
      <sheetName val="75_6_BBNT_LAN_CAN_AT8"/>
      <sheetName val="75_7_BBNTNB_CT_TAM8"/>
      <sheetName val="75_8_BBNT_CT_TAM8"/>
      <sheetName val="76_1_BBNTNB_LD_SLEEVES8"/>
      <sheetName val="76_2_BBNT_LD_SLEEVES8"/>
      <sheetName val="1__LỊCH_NTHN8"/>
      <sheetName val="LIST_BT_lót8"/>
      <sheetName val="3_PHÊ_DUYÊT_THAU_PHỤ8"/>
      <sheetName val="4_PHÊ_DUYÊT_VẬT_LIỆU8"/>
      <sheetName val="6__BBNT_VLĐV8"/>
      <sheetName val="7__BBNT_TRAC_DAC8"/>
      <sheetName val="1_LIST_NGHIỆM_THU8"/>
      <sheetName val="1_1_LIST_BT8"/>
      <sheetName val="2__YCNT_LIST_8"/>
      <sheetName val="3__BBNT_ĐÀO_ĐẤT8"/>
      <sheetName val="4__BBNT_ĐỔ_BT_LÓT8"/>
      <sheetName val="4_1__BBNT_CẮT_CỌC8"/>
      <sheetName val="4_2__BBNT_ĐỔ_BT_ĐẦU_CỌC8"/>
      <sheetName val="5__BBNT_ĐẮP_ĐÁT,CÁT,ĐÁ,BASE8"/>
      <sheetName val="6__BBNT_TRAI_PVC8"/>
      <sheetName val="7__BBNT_CỐT_THÉP8"/>
      <sheetName val="8__BBNT_VÁN_KHUÔN8"/>
      <sheetName val="9__BBNT_ĐỔ_BT8"/>
      <sheetName val="10__BBNT_KHOAN_CẤY_THÉP8"/>
      <sheetName val="11__BBNT_chống_thấm8"/>
      <sheetName val="12__BBNT_CKBT8"/>
      <sheetName val="13__BBNT_GIA_CÔNG_KCT8"/>
      <sheetName val="14__BBNT_SƠN_KCT8"/>
      <sheetName val="15__BBNT_LẮP_DỰNG_KCT8"/>
      <sheetName val="16__BBNT_CT_XÂY8"/>
      <sheetName val="17__BBNT_CT_TRÁT8"/>
      <sheetName val="18__BBNT_ĐMHT8"/>
      <sheetName val="11__BBNT_ÉP_CỌC_TRE(LIST_4)8"/>
      <sheetName val="12_Theo_doi_do_BT_LÓT8"/>
      <sheetName val="18__BBNT_CKBT8"/>
      <sheetName val="16_Theo_doi_do_BT8"/>
      <sheetName val="17__BBLM_BT_8"/>
      <sheetName val="20__BBNT_CT_XÂY8"/>
      <sheetName val="21__BBNT_CT_TRÁT8"/>
      <sheetName val="22_BBNT_BPCT8"/>
      <sheetName val="23_BBNT_HT_BG8"/>
      <sheetName val="4__BBNT_ÉP_CỌC_TRE8"/>
      <sheetName val="5__BBNT_GIA_CỐ,SAN_LẤP8"/>
      <sheetName val="6__BBNT_ĐỔ_BT_LÓT8"/>
      <sheetName val="10__BBNT_CT_XÂY8"/>
      <sheetName val="11__BBNT_CT_TRÁT8"/>
      <sheetName val="PHU_LUC_018"/>
      <sheetName val="Đầu_vào8"/>
      <sheetName val="VT_NC_M8"/>
      <sheetName val="KL_san_lap8"/>
      <sheetName val="Thông_số_DT_khu_B8"/>
      <sheetName val="Ｎｏ_138"/>
      <sheetName val="E__Factory8"/>
      <sheetName val="Kl_trát_tang_128"/>
      <sheetName val="2g_TinhGiaNC8"/>
      <sheetName val="2d_TH_Vat_tu8"/>
      <sheetName val="2h_TinhGiaMTC8"/>
      <sheetName val="2f_TH_MTC8"/>
      <sheetName val="2e_TH_N_Cong8"/>
      <sheetName val="2a_TH_Kinh_phi8"/>
      <sheetName val="2b_Bang_KL8"/>
      <sheetName val="2c_Phan_tich8"/>
      <sheetName val="Bill_1_Prelim8"/>
      <sheetName val="Bill_2_Bored_Pile8"/>
      <sheetName val="Direct_Labor_Cost7"/>
      <sheetName val="Building_Summary7"/>
      <sheetName val="AHSB_Assessment8"/>
      <sheetName val="So_sanh7"/>
      <sheetName val="Phuong_an_mong_be7"/>
      <sheetName val="KLCT_xay_to7"/>
      <sheetName val="Phuong_an_mong_coc7"/>
      <sheetName val="5i_Summary7"/>
      <sheetName val="5ii_B1-Prelims7"/>
      <sheetName val="5iii_SOP7"/>
      <sheetName val="5iii_B2_Ext-BOQ7"/>
      <sheetName val="5iii_B3_Int-SOP7"/>
      <sheetName val="Tổng_hợp_GTHT7"/>
      <sheetName val="B_Giá_trị_HT_Dome-G7"/>
      <sheetName val="C_Giá_trị_HT_Dome-H7"/>
      <sheetName val="BOQ_DOME_G7"/>
      <sheetName val="Phòng_4_SV7"/>
      <sheetName val="Phòng_2_SV7"/>
      <sheetName val="Phòng_bảo_vệ7"/>
      <sheetName val="Hành_lang,_cầu_thang,_phòng_đệ7"/>
      <sheetName val="Thang_máng_và_cáp_điện_tủ_tầng7"/>
      <sheetName val="Thiết_bị7"/>
      <sheetName val="Chống_sét_và_tiếp_địa7"/>
      <sheetName val="Đặt_chờ_báo_cháy7"/>
      <sheetName val="Đặt_chờ_mạng7"/>
      <sheetName val="BOQ_KL"/>
      <sheetName val="_견적서"/>
      <sheetName val="Thoat_nuoc"/>
      <sheetName val="Q'ty_by_month"/>
      <sheetName val="Analisa_&amp;_Upah"/>
      <sheetName val="Material_HT"/>
      <sheetName val="Material_KC"/>
      <sheetName val="Cam_xoa"/>
      <sheetName val="SOT_A"/>
      <sheetName val="Eq. Mobilization"/>
      <sheetName val="Power"/>
      <sheetName val="In"/>
      <sheetName val="k"/>
      <sheetName val="FL"/>
      <sheetName val="IEC.∆U"/>
      <sheetName val="Luong xe, cau"/>
      <sheetName val="phu luc Thong tu 06"/>
      <sheetName val="Chung"/>
      <sheetName val="cPanel"/>
      <sheetName val="GC"/>
      <sheetName val="HG_Info"/>
      <sheetName val="Nghỉ lễ"/>
      <sheetName val="Mác"/>
      <sheetName val="Database"/>
      <sheetName val="SCHEDULE"/>
      <sheetName val="schedule nos"/>
      <sheetName val="Buy_vs__Lease_Car3"/>
      <sheetName val="Calculation"/>
      <sheetName val="협조전"/>
      <sheetName val="Bang KL"/>
      <sheetName val="DATE"/>
      <sheetName val="Retaining_Wall17"/>
      <sheetName val="Summary_Final17"/>
      <sheetName val="G1_Final17"/>
      <sheetName val="Thiet_bi17"/>
      <sheetName val="Nhan_cong17"/>
      <sheetName val="Du_toan16"/>
      <sheetName val="Project_Execution_Report17"/>
      <sheetName val="CP_THEO_95716"/>
      <sheetName val="general_notes___16"/>
      <sheetName val="Chiet_tinh_dz3516"/>
      <sheetName val="DGchitiet_16"/>
      <sheetName val="CT_Thang_Mo16"/>
      <sheetName val="CT__PL16"/>
      <sheetName val="E-POD_WD16"/>
      <sheetName val="E-T1_WD16"/>
      <sheetName val="E-T2_WD16"/>
      <sheetName val="E-T3_WD16"/>
      <sheetName val="E-T4_WD16"/>
      <sheetName val="E-T5_WD16"/>
      <sheetName val="PS-POD_WD16"/>
      <sheetName val="PS-T1_WD16"/>
      <sheetName val="PS-T2_WD16"/>
      <sheetName val="PS-T3_WD16"/>
      <sheetName val="PS-T4_WD16"/>
      <sheetName val="PS-T5_WD15"/>
      <sheetName val="ACMV-POD_WD15"/>
      <sheetName val="ACMV-T1_WD15"/>
      <sheetName val="ACMV-T2_WD15"/>
      <sheetName val="ACMV-T3_WD15"/>
      <sheetName val="ACMV-T4_WD15"/>
      <sheetName val="ACMV-T5_WD15"/>
      <sheetName val="FP-POD_WD15"/>
      <sheetName val="FP-T1_WD15"/>
      <sheetName val="FP-T2_WD15"/>
      <sheetName val="FP-T3_WD15"/>
      <sheetName val="FP-T4_WD15"/>
      <sheetName val="FP-T5_WD15"/>
      <sheetName val="LIFT_WD15"/>
      <sheetName val="AC_T515"/>
      <sheetName val="MFĐ_TT15"/>
      <sheetName val="CAR_PARKING_TT15"/>
      <sheetName val="TONG_HOP_KHOI_LUONG15"/>
      <sheetName val="ma_HD_AB15"/>
      <sheetName val="dongia_(2)15"/>
      <sheetName val="THPDMoi__(2)15"/>
      <sheetName val="DON_GIA15"/>
      <sheetName val="t-h_HA_THE15"/>
      <sheetName val="CHITIET_VL-NC-TT_-1p15"/>
      <sheetName val="TONG_HOP_VL-NC_TT15"/>
      <sheetName val="TH_XL15"/>
      <sheetName val="CHITIET_VL-NC-TT-3p15"/>
      <sheetName val="KPVC-BD_15"/>
      <sheetName val="CHITIET_VL-NC15"/>
      <sheetName val="Project_Data15"/>
      <sheetName val="_Net_Break_Down15"/>
      <sheetName val="Tong_du_toan14"/>
      <sheetName val="Tong_hop_vat_tu15"/>
      <sheetName val="Phan_tich_ca_may15"/>
      <sheetName val="Chenh_lech_ca_may15"/>
      <sheetName val="Chenh_lech_vat_tu15"/>
      <sheetName val="Chiet_tinh_don_gia_CM15"/>
      <sheetName val="TLg_CN&amp;Laixe15"/>
      <sheetName val="TLg_CN&amp;Laixe_(2)15"/>
      <sheetName val="TLg_Laitau15"/>
      <sheetName val="TLg_Laitau_(2)15"/>
      <sheetName val="code_HTT_THap14"/>
      <sheetName val="_14"/>
      <sheetName val="Bill_2_1_Villa_Outside14"/>
      <sheetName val="Slim_2_cánh_&amp;_2_vách14"/>
      <sheetName val="QL_Dự_án14"/>
      <sheetName val="3_thể_hiện14"/>
      <sheetName val="05__Data_Cash_Flow14"/>
      <sheetName val="RAB_AR&amp;STR14"/>
      <sheetName val="Khoan_LSP_(2)14"/>
      <sheetName val="Data_Validation13"/>
      <sheetName val="Vat_Tu13"/>
      <sheetName val="Electrical_Breakdown13"/>
      <sheetName val="Div26_-_Elect13"/>
      <sheetName val="Open_Drain_Caisson_Pump13"/>
      <sheetName val="Bill_03_-_ACMV13"/>
      <sheetName val="KL_thanh_toan-Xuan_Dao13"/>
      <sheetName val="Doi_so13"/>
      <sheetName val="CỘT+VÁCH_CHỜ_L113"/>
      <sheetName val="01__DATA13"/>
      <sheetName val="Bang_tra_sd13"/>
      <sheetName val="Cover_13"/>
      <sheetName val="Plastering_&amp;_tiling_works_13"/>
      <sheetName val="Dien_giai_13"/>
      <sheetName val="detail_phat_sinh_can_thay_doi13"/>
      <sheetName val="Bang_tinh_Cost_Cao_do_khoi_A13"/>
      <sheetName val="Bang_tinh_cost_cao_do_khoi_B13"/>
      <sheetName val="CHÀO_GIÁ_KL_CÁC_TUYẾN_CÒN_LẠI11"/>
      <sheetName val="_TNT_K_Lượng_các_tuyến_còn_lạ11"/>
      <sheetName val="KL_TNT_Khu_thấp_tầng11"/>
      <sheetName val="KL__HG_ĐIỆN_còn_lại11"/>
      <sheetName val="KHỐI_LƯỢNG_HỐ_VAN11"/>
      <sheetName val="BANG_TRA11"/>
      <sheetName val="chiet_tinh11"/>
      <sheetName val="입찰내역_발주처_양식11"/>
      <sheetName val="đọc_số11"/>
      <sheetName val="Cover_DD11"/>
      <sheetName val="Rate_11"/>
      <sheetName val="CV_FOA11"/>
      <sheetName val="CV_BEAMS11"/>
      <sheetName val="CV_C11"/>
      <sheetName val="CV_SÀn11"/>
      <sheetName val="CV_CT11"/>
      <sheetName val="CV_KH11"/>
      <sheetName val="Hoan_thien11"/>
      <sheetName val="CR_FODA11"/>
      <sheetName val="CR-CORE_W11"/>
      <sheetName val="ĐÀO_ĐẤT11"/>
      <sheetName val="4-CỘT-VÁCH_(2)11"/>
      <sheetName val="5-LÕI_THANG11"/>
      <sheetName val="6-THANG_BỘ11"/>
      <sheetName val="7-BỂ_NƯỚC11"/>
      <sheetName val="THÉP_HÌNH11"/>
      <sheetName val="LƯỚI_THÉP_HÀN11"/>
      <sheetName val="1__HT_Điện_-_R111"/>
      <sheetName val="2__HT_Máy_Phát_Điện_-_R111"/>
      <sheetName val="3_HT_ĐHKK_-_R211"/>
      <sheetName val="4_HT_Cấp_Thoát_Nước11"/>
      <sheetName val="5_HT_PCCC11"/>
      <sheetName val="6__Thiết_bị_chính11"/>
      <sheetName val="Các_Hạng_mục_Thay_đổi11"/>
      <sheetName val="KL_LĐ-_CÁP_ĐIỆN11"/>
      <sheetName val="KL_LĐ-BUSWAY11"/>
      <sheetName val="KL_LĐ-TỦ_ĐIỆN11"/>
      <sheetName val="Data-Lắp_đèn,_ổ_cắm_căn_hộ11"/>
      <sheetName val="GTTT_PL_0211"/>
      <sheetName val="GTTT_PL211"/>
      <sheetName val="Hệ_số11"/>
      <sheetName val="KL_LĐ_CS_SỰ_CỐ_(k_in)11"/>
      <sheetName val="KL_LĐ_TỦ_ĐIỆN_(k_in)11"/>
      <sheetName val="KL_TỦ_ĐIỆN_MSB11"/>
      <sheetName val="KL_LĐ_CÁP_ĐIỆN11"/>
      <sheetName val="KL_LĐ-_BUSWAY11"/>
      <sheetName val="KL_LĐ-_PHẦN_HẦM,_KHỐI_ĐẾ,_HL11"/>
      <sheetName val="KL-HÀNH_LANG11"/>
      <sheetName val="KL-Lap_dat-M_(k_in)11"/>
      <sheetName val="KL-TEST-M_(k_in)11"/>
      <sheetName val="KL-Lap_dat-D11"/>
      <sheetName val="Check_list_tháp_D_(k_in)11"/>
      <sheetName val="Check_list_tháp_M(k_in)11"/>
      <sheetName val="đối_soát_vật_tư11"/>
      <sheetName val="Main_Cable_11"/>
      <sheetName val="Danh_muc11"/>
      <sheetName val="1-BANG_TONG_HOP_TT11"/>
      <sheetName val="_1A_mới11"/>
      <sheetName val="2-Mau_2A_BANG_GTTT_PL0511"/>
      <sheetName val="2-Mau_2B_BANG_GTTT_PL0611"/>
      <sheetName val="2-Mau_2C_BANG_GTTT_PL0911"/>
      <sheetName val="2-Mau_BANG_GTTT_PL1211"/>
      <sheetName val="3-Mau_3A-THKL_PL0511"/>
      <sheetName val="3-Mau_3A-THKL_PL0611"/>
      <sheetName val="3-Mau_3A-THKL_PL0911"/>
      <sheetName val="3-Mau_3A-THKL_PL1211"/>
      <sheetName val="DGKL_PL_0511"/>
      <sheetName val="DGKL_PL_0611"/>
      <sheetName val="DGKL_PL_0911"/>
      <sheetName val="DGKL_PL_1211"/>
      <sheetName val="5-Khau_tru_Tien_ich11"/>
      <sheetName val="Bảng_Giá11"/>
      <sheetName val="Kien_Truc11"/>
      <sheetName val="TK_cua11"/>
      <sheetName val="Bill_ACMV11"/>
      <sheetName val="Unit_arte_ACMV11"/>
      <sheetName val="UnitRate_E11"/>
      <sheetName val="Lighting_rate11"/>
      <sheetName val="Cable_Rate11"/>
      <sheetName val="Tóm_tắt_giảm_giá11"/>
      <sheetName val="Yêu_cầu_báo_giá11"/>
      <sheetName val="B__Pile_works11"/>
      <sheetName val="C__Building_Works11"/>
      <sheetName val="D__M_E_P_Works11"/>
      <sheetName val="E__LEED_requirements11"/>
      <sheetName val="F__External_works11"/>
      <sheetName val="C1_1_Factory_111"/>
      <sheetName val="C1_2_Factory_111"/>
      <sheetName val="C5_1_Office11"/>
      <sheetName val="C6_1_Canteen11"/>
      <sheetName val="C6_2_Canteen11"/>
      <sheetName val="C7_1_Bike_parking11"/>
      <sheetName val="C7_2_Bike_parking11"/>
      <sheetName val="C8_1_Car_parking11"/>
      <sheetName val="C8_2_Car_parking11"/>
      <sheetName val="C9_1_WWTP11"/>
      <sheetName val="C10_1_Water_tank_+_pump_room11"/>
      <sheetName val="C11_1_Electric_house11"/>
      <sheetName val="C12_1_Air_compressor_house11"/>
      <sheetName val="C12_1_Garbage_house11"/>
      <sheetName val="C13_1_Utility_house11"/>
      <sheetName val="C14_1_Guardhouse_111"/>
      <sheetName val="C15_1_Guardhouse_211"/>
      <sheetName val="C16_1_Guardhouse_311"/>
      <sheetName val="C17_1_Toilet11"/>
      <sheetName val="F1_Sand_leveling11"/>
      <sheetName val="F2__Flag_pole11"/>
      <sheetName val="F3__Fence_&amp;_sign_board11"/>
      <sheetName val="F4__Civil_work11"/>
      <sheetName val="22_Landscape11"/>
      <sheetName val="KL_THÉP_MÓNG,DẦM,_SÀN,_CỘT_B211"/>
      <sheetName val="THKLTT_THÉP_B211"/>
      <sheetName val="Priced_BOQ11"/>
      <sheetName val="TONG_HOP11"/>
      <sheetName val="Hệ_số_và_tỷ_giá11"/>
      <sheetName val="BAO_GIA11"/>
      <sheetName val="CPC_(phuc_vu_tinh_cost)11"/>
      <sheetName val="Chi_phi_gian_tiep11"/>
      <sheetName val="Dinh_muc_CP_KTCB_khac11"/>
      <sheetName val="TH_May_TC11"/>
      <sheetName val="KLDT_DIEN11"/>
      <sheetName val="PTVT_DIEN11"/>
      <sheetName val="TH_kinh_phi11"/>
      <sheetName val="Thong_ke_thiet_bi11"/>
      <sheetName val="TH_vat_tu11"/>
      <sheetName val="Cash_flow11"/>
      <sheetName val="1_Quotation(見積決裁書）_11"/>
      <sheetName val="2_Operation(実施計画書）11"/>
      <sheetName val="3_Summary_of_Cost_11"/>
      <sheetName val="4_Ｓｐｅｃｉａｌ_Material11"/>
      <sheetName val="6_Ｃｏｍｍｏｎ_Material11"/>
      <sheetName val="9_Indirect_budget11"/>
      <sheetName val="TOP_11"/>
      <sheetName val="Detail_E11"/>
      <sheetName val="BXNTT_-0210"/>
      <sheetName val="BXNTT_-0310"/>
      <sheetName val="4__NSC_Summary11"/>
      <sheetName val="1_Certificate11"/>
      <sheetName val="BẢNG_ÁP_GIÁ_(in)10"/>
      <sheetName val="NT_(KL)_IN10"/>
      <sheetName val="DOM_D210"/>
      <sheetName val="nhà_ăn10"/>
      <sheetName val="Công_nhật10"/>
      <sheetName val="btkt_cột10"/>
      <sheetName val="VPCT-F20102a_0010"/>
      <sheetName val="Kiem_tra10"/>
      <sheetName val="THCP_(2)10"/>
      <sheetName val="TKC_U5-_SH10"/>
      <sheetName val="TKC_U5-_BH10"/>
      <sheetName val="U5,11,13_(1B)-SH10"/>
      <sheetName val="U_17-BH10"/>
      <sheetName val="U_24,_U_25-BH10"/>
      <sheetName val="U_32-BH10"/>
      <sheetName val="tk_thep10"/>
      <sheetName val="Bóc_KL10"/>
      <sheetName val="MA_K_HANG10"/>
      <sheetName val="BẢNG_TỔNG_HỢP10"/>
      <sheetName val="HÀNG_RÀO10"/>
      <sheetName val="NHÀ_XƯỞNG10"/>
      <sheetName val="NHÀ_VĂN_PHÒNG10"/>
      <sheetName val="NHÀ_BẾP10"/>
      <sheetName val="NHÀ_XE_Ô_TÔ10"/>
      <sheetName val="BỂ_NƯỚC_NGẦM10"/>
      <sheetName val="NHÀ_BẢO_VỆ10"/>
      <sheetName val="CỘT_CỜ10"/>
      <sheetName val="TRẠM_ĐIỆN10"/>
      <sheetName val="KHO_HOÁ_CHẤT10"/>
      <sheetName val="NHÀ_RÁC10"/>
      <sheetName val="KHU_HÚT_THUỐC10"/>
      <sheetName val="MÁI_NỐI_VP+_BẾP10"/>
      <sheetName val="BỂ_TỰ_HOẠI10"/>
      <sheetName val="THƯ_VIỆN_MẪU10"/>
      <sheetName val="1_LIST_NTCV10"/>
      <sheetName val="2_BB_LÂY_MẪU10"/>
      <sheetName val="3__YCNT_CV10"/>
      <sheetName val="4__BBNT_VLĐV10"/>
      <sheetName val="Muc_luc10"/>
      <sheetName val="61__Lan_can_an_toàn_NB10"/>
      <sheetName val="62__Lan_can_an_toan10"/>
      <sheetName val="Nhat_ky_thi_cong_chong_tham10"/>
      <sheetName val="56_3_BBNTNB_MÓNG_CT10"/>
      <sheetName val="56_4_BBNT_MÓNG_CT10"/>
      <sheetName val="工事概要(Project_Outline)・G1記入欄10"/>
      <sheetName val="DANH_MỤC10"/>
      <sheetName val="PHU_LUC_019"/>
      <sheetName val="Đầu_vào9"/>
      <sheetName val="D_&amp;_W_sizes10"/>
      <sheetName val="Currency_Rate10"/>
      <sheetName val="GR_slab-reinft10"/>
      <sheetName val="SPT_vs_PHI10"/>
      <sheetName val="CT_-THVLNC10"/>
      <sheetName val="worksheet_inchican10"/>
      <sheetName val="combined_9-3010"/>
      <sheetName val="TH_thiet_bi10"/>
      <sheetName val="DM_Chi_phi10"/>
      <sheetName val="Bang_khoi_luong10"/>
      <sheetName val="Tien_do_TV10"/>
      <sheetName val="CP_Du_phong10"/>
      <sheetName val="THCP_Lap_dat10"/>
      <sheetName val="THCP_xay_dung10"/>
      <sheetName val="Tong_hop_kinh_phi10"/>
      <sheetName val="THDT_goi_thau_TB10"/>
      <sheetName val="HD_HS_NGHIỆM_THU9"/>
      <sheetName val="LIST_NT_CV9"/>
      <sheetName val="LIST_NT_CV_(2)9"/>
      <sheetName val="LIST_NT_CV_(3)9"/>
      <sheetName val="LIST_BT9"/>
      <sheetName val="LIST_CAP_DUL9"/>
      <sheetName val="LIST_BT_(2)9"/>
      <sheetName val="2__YCNT_CV9"/>
      <sheetName val="5__LAY_MAU_VL9"/>
      <sheetName val="6__BBNTNB_VLĐV9"/>
      <sheetName val="7__BBNT_VLĐV9"/>
      <sheetName val="52__BBNTNB_LD_GIAO_BC9"/>
      <sheetName val="53__BBNT_LD_GIAO_BC9"/>
      <sheetName val="8__BBNTNB_TRAC_DAC9"/>
      <sheetName val="9__BBNT_TRAC_DAC9"/>
      <sheetName val="10__BBNTNB_DAO_DAT9"/>
      <sheetName val="11__BBNT_DAO_DAT9"/>
      <sheetName val="12_BBNTNB_LAP_DAT9"/>
      <sheetName val="13__BBNT_LAP_DAT9"/>
      <sheetName val="14__BBNTNB_ÉP_CỪ9"/>
      <sheetName val="15__BBNT_ÉP_CỪ9"/>
      <sheetName val="16__BBNTNB_COT_THEP9"/>
      <sheetName val="17__BBNT_COT_THEP9"/>
      <sheetName val="18__BBNTNB_VÁN_KHUÔN9"/>
      <sheetName val="19__BBNT_VÁN_KHUÔN9"/>
      <sheetName val="20__BBNTNB_ĐỔ_BT9"/>
      <sheetName val="21__BBNT_ĐỔ_BT9"/>
      <sheetName val="24__BBNTNB_CKBT9"/>
      <sheetName val="25__BBNT_CKBT9"/>
      <sheetName val="26_BBNTNB_BT_lót9"/>
      <sheetName val="27__BBNT_BT_lót9"/>
      <sheetName val="28__BBNTNB_KHOAN_CẤY_THÉP9"/>
      <sheetName val="29__BBNT_KHOAN_CẤY_THÉP9"/>
      <sheetName val="29_1_BBNTNB_BULONG_HC9"/>
      <sheetName val="29_2_BBNT_BULONG_HC9"/>
      <sheetName val="30__BBNTNB_GIA_CONG_KCT9"/>
      <sheetName val="31__BBNT_GIA_CONG_KCT9"/>
      <sheetName val="31_1__BBNTNB_CK_KCT9"/>
      <sheetName val="31_2__BBNT_CK_KCT9"/>
      <sheetName val="32__BBNTNB_LẮP_DỰNG_KCT9"/>
      <sheetName val="33__BBNT_LẮP_DỰNG_KCT9"/>
      <sheetName val="34__BBNTNB_THAO_DO_KCT9"/>
      <sheetName val="35__BBNT_THAO_DO_KCT9"/>
      <sheetName val="36__BBNTNB_SƠN_KCT9"/>
      <sheetName val="37__BBNT_SƠN_KCT9"/>
      <sheetName val="38__BBNTNB_ĐỤC_BT9"/>
      <sheetName val="39__BBNT_ĐỤC_BT9"/>
      <sheetName val="40__BBNTNB_CT_XÂY9"/>
      <sheetName val="41__BBNT_CT_XÂY9"/>
      <sheetName val="41_1__BBLM_VUA_XAY9"/>
      <sheetName val="42__BBNTNB_CT_TRÁT9"/>
      <sheetName val="43__BBNT_CT_TRÁT9"/>
      <sheetName val="42_1__BBLM_VUA_TRAT9"/>
      <sheetName val="44__BBNTNB_CT_CHỐNG_THẤM9"/>
      <sheetName val="45__BBNT_CT_CHỐNG_THẤM9"/>
      <sheetName val="46_BBNTNB_phá_dỡ9"/>
      <sheetName val="47__BBNT_phá_dỡ9"/>
      <sheetName val="48_BBNTNB_LD_hàng_rào9"/>
      <sheetName val="49__BBNT_LD_hang_rao9"/>
      <sheetName val="50__BBNTNB_ĐMHT9"/>
      <sheetName val="51__BBNT_ĐMHT9"/>
      <sheetName val="54__BBNTNB_LD_GIAO_CHONG9"/>
      <sheetName val="55__BBNT_LD_GIAO_CHONG9"/>
      <sheetName val="56_1_BBNTNB_MM,TB9"/>
      <sheetName val="56_2_BBNT_MM,TB9"/>
      <sheetName val="56_3_BBNTNB_LD_CT9"/>
      <sheetName val="56_4_BBNT_LD_CT9"/>
      <sheetName val="57__BBNTNB_TD_CT_THÁP9"/>
      <sheetName val="58__BBNT_TD_CT_THÁP9"/>
      <sheetName val="59__BBNTNB_LD_VT9"/>
      <sheetName val="60__BBNT_LD_VT9"/>
      <sheetName val="61__BBNTNB_DAM_DAT9"/>
      <sheetName val="62__BBNT_DAM_DAT9"/>
      <sheetName val="63__BBNTNB_VS_DINH_COT9"/>
      <sheetName val="64__BBNT_VS_DINH_COT9"/>
      <sheetName val="65_BBNTNB_LAP_CAP9"/>
      <sheetName val="66_BBNT_LAP_CAP_9"/>
      <sheetName val="66_1BBNTNB_KEO_CAP9"/>
      <sheetName val="66_2BBNT_KEO_CAP9"/>
      <sheetName val="67_TH_KQ_CANG_KEO9"/>
      <sheetName val="67_1_BAO_CAO_CANG_KEO9"/>
      <sheetName val="67_2_THEO_DOI_CANG_CAP9"/>
      <sheetName val="68_1BBNTNB_BOM_VUA9"/>
      <sheetName val="68_2BBNT_BOM_VUA9"/>
      <sheetName val="69_BOM_VUA9"/>
      <sheetName val="70__BBNTNB_VACH_TC9"/>
      <sheetName val="71__BBNT_VACH_TC9"/>
      <sheetName val="72__BBNTNB_VC_VL9"/>
      <sheetName val="73__BBNT_VC_VL9"/>
      <sheetName val="74__BBNTNB_VC_PT9"/>
      <sheetName val="75__BBNT_VC_PT9"/>
      <sheetName val="75_1_BBNTNB_LUOI_CHONG_BUI9"/>
      <sheetName val="75_2_BBNT_LUOI_CHONG_BUI9"/>
      <sheetName val="75_3_BBNTNB_LUOI_CHONG_VAT_ROI9"/>
      <sheetName val="75_4_BBNT_LUOI_CHONG_VAT_ROI9"/>
      <sheetName val="75_5_BBNTNB_LAN_CAN9"/>
      <sheetName val="75_6_BBNT_LAN_CAN_AT9"/>
      <sheetName val="75_7_BBNTNB_CT_TAM9"/>
      <sheetName val="75_8_BBNT_CT_TAM9"/>
      <sheetName val="76_1_BBNTNB_LD_SLEEVES9"/>
      <sheetName val="76_2_BBNT_LD_SLEEVES9"/>
      <sheetName val="1__LỊCH_NTHN9"/>
      <sheetName val="LIST_BT_lót9"/>
      <sheetName val="3_PHÊ_DUYÊT_THAU_PHỤ9"/>
      <sheetName val="4_PHÊ_DUYÊT_VẬT_LIỆU9"/>
      <sheetName val="6__BBNT_VLĐV9"/>
      <sheetName val="7__BBNT_TRAC_DAC9"/>
      <sheetName val="1_LIST_NGHIỆM_THU9"/>
      <sheetName val="1_1_LIST_BT9"/>
      <sheetName val="2__YCNT_LIST_9"/>
      <sheetName val="3__BBNT_ĐÀO_ĐẤT9"/>
      <sheetName val="4__BBNT_ĐỔ_BT_LÓT9"/>
      <sheetName val="4_1__BBNT_CẮT_CỌC9"/>
      <sheetName val="4_2__BBNT_ĐỔ_BT_ĐẦU_CỌC9"/>
      <sheetName val="5__BBNT_ĐẮP_ĐÁT,CÁT,ĐÁ,BASE9"/>
      <sheetName val="6__BBNT_TRAI_PVC9"/>
      <sheetName val="7__BBNT_CỐT_THÉP9"/>
      <sheetName val="8__BBNT_VÁN_KHUÔN9"/>
      <sheetName val="9__BBNT_ĐỔ_BT9"/>
      <sheetName val="10__BBNT_KHOAN_CẤY_THÉP9"/>
      <sheetName val="11__BBNT_chống_thấm9"/>
      <sheetName val="12__BBNT_CKBT9"/>
      <sheetName val="13__BBNT_GIA_CÔNG_KCT9"/>
      <sheetName val="14__BBNT_SƠN_KCT9"/>
      <sheetName val="15__BBNT_LẮP_DỰNG_KCT9"/>
      <sheetName val="16__BBNT_CT_XÂY9"/>
      <sheetName val="17__BBNT_CT_TRÁT9"/>
      <sheetName val="18__BBNT_ĐMHT9"/>
      <sheetName val="11__BBNT_ÉP_CỌC_TRE(LIST_4)9"/>
      <sheetName val="12_Theo_doi_do_BT_LÓT9"/>
      <sheetName val="18__BBNT_CKBT9"/>
      <sheetName val="16_Theo_doi_do_BT9"/>
      <sheetName val="17__BBLM_BT_9"/>
      <sheetName val="20__BBNT_CT_XÂY9"/>
      <sheetName val="21__BBNT_CT_TRÁT9"/>
      <sheetName val="22_BBNT_BPCT9"/>
      <sheetName val="23_BBNT_HT_BG9"/>
      <sheetName val="4__BBNT_ÉP_CỌC_TRE9"/>
      <sheetName val="5__BBNT_GIA_CỐ,SAN_LẤP9"/>
      <sheetName val="6__BBNT_ĐỔ_BT_LÓT9"/>
      <sheetName val="10__BBNT_CT_XÂY9"/>
      <sheetName val="11__BBNT_CT_TRÁT9"/>
      <sheetName val="Summary_VE-PTA_0069"/>
      <sheetName val="KL_san_lap9"/>
      <sheetName val="Tro_giup9"/>
      <sheetName val="GOC-KO_IN9"/>
      <sheetName val="HRG_BHN9"/>
      <sheetName val="Thông_số_DT_khu_B9"/>
      <sheetName val="VT_NC_M9"/>
      <sheetName val="Kl_trát_tang_129"/>
      <sheetName val="E__Factory9"/>
      <sheetName val="Bill_1_Prelim9"/>
      <sheetName val="Bill_2_Bored_Pile9"/>
      <sheetName val="2g_TinhGiaNC9"/>
      <sheetName val="2d_TH_Vat_tu9"/>
      <sheetName val="2h_TinhGiaMTC9"/>
      <sheetName val="2f_TH_MTC9"/>
      <sheetName val="2e_TH_N_Cong9"/>
      <sheetName val="2a_TH_Kinh_phi9"/>
      <sheetName val="2b_Bang_KL9"/>
      <sheetName val="2c_Phan_tich9"/>
      <sheetName val="Ｎｏ_139"/>
      <sheetName val="Building_Summary8"/>
      <sheetName val="Direct_Labor_Cost8"/>
      <sheetName val="AHSB_Assessment9"/>
      <sheetName val="So_sanh8"/>
      <sheetName val="Phuong_an_mong_be8"/>
      <sheetName val="KLCT_xay_to8"/>
      <sheetName val="Phuong_an_mong_coc8"/>
      <sheetName val="5i_Summary8"/>
      <sheetName val="5ii_B1-Prelims8"/>
      <sheetName val="5iii_SOP8"/>
      <sheetName val="5iii_B2_Ext-BOQ8"/>
      <sheetName val="5iii_B3_Int-SOP8"/>
      <sheetName val="Tổng_hợp_GTHT8"/>
      <sheetName val="B_Giá_trị_HT_Dome-G8"/>
      <sheetName val="C_Giá_trị_HT_Dome-H8"/>
      <sheetName val="BOQ_DOME_G8"/>
      <sheetName val="Phòng_4_SV8"/>
      <sheetName val="Phòng_2_SV8"/>
      <sheetName val="Phòng_bảo_vệ8"/>
      <sheetName val="Hành_lang,_cầu_thang,_phòng_đệ8"/>
      <sheetName val="Thang_máng_và_cáp_điện_tủ_tầng8"/>
      <sheetName val="Thiết_bị8"/>
      <sheetName val="Chống_sét_và_tiếp_địa8"/>
      <sheetName val="Đặt_chờ_báo_cháy8"/>
      <sheetName val="Đặt_chờ_mạng8"/>
      <sheetName val="Huong dan"/>
      <sheetName val="danhm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 refreshError="1"/>
      <sheetData sheetId="1336" refreshError="1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/>
      <sheetData sheetId="1493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/>
      <sheetData sheetId="2089"/>
      <sheetData sheetId="2090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/>
      <sheetData sheetId="2629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/>
      <sheetData sheetId="3940" refreshError="1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/>
      <sheetData sheetId="6583" refreshError="1"/>
      <sheetData sheetId="6584" refreshError="1"/>
      <sheetData sheetId="6585" refreshError="1"/>
      <sheetData sheetId="6586" refreshError="1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PNT-QUOT-#3"/>
      <sheetName val="COAT&amp;WRAP-QIOT-#3"/>
      <sheetName val="Quantity"/>
      <sheetName val="BG"/>
      <sheetName val="RAB AR&amp;STR"/>
      <sheetName val="??-BLDG"/>
      <sheetName val="ml"/>
      <sheetName val="Earthwork"/>
      <sheetName val="GIAVLIEU"/>
      <sheetName val="BQ"/>
      <sheetName val="BQ External"/>
      <sheetName val="SHOPLIST"/>
      <sheetName val="Penthouse Apartment"/>
      <sheetName val="icmal"/>
      <sheetName val="Notes"/>
      <sheetName val="Basis"/>
      <sheetName val="#REF"/>
      <sheetName val="StattCo yCharges"/>
      <sheetName val="GFA_HQ_Building"/>
      <sheetName val="GFA_Conference"/>
      <sheetName val="Su}}ary"/>
      <sheetName val="TAS"/>
      <sheetName val="SubmitCal"/>
      <sheetName val="Cash2"/>
      <sheetName val="Z"/>
      <sheetName val="Raw Data"/>
      <sheetName val="BOQ"/>
      <sheetName val="Bill No. 2"/>
      <sheetName val="Graph Data (DO NOT PRINT)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Lab Cum Hist"/>
      <sheetName val="LABOUR HISTOGRAM"/>
      <sheetName val="1"/>
      <sheetName val="ancillary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Rate analysis"/>
      <sheetName val="企业表一"/>
      <sheetName val="M-5C"/>
      <sheetName val="M-5A"/>
      <sheetName val="Sheet2"/>
      <sheetName val="ANNEXURE-A"/>
      <sheetName val="CT  PL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2"/>
      <sheetName val="Bill 3"/>
      <sheetName val="Bill 4"/>
      <sheetName val="Bill 5"/>
      <sheetName val="Bill 6"/>
      <sheetName val="Bill 7"/>
      <sheetName val="B"/>
      <sheetName val="Customize Your Invoice"/>
      <sheetName val="PriceSummary"/>
      <sheetName val="POWER ASSUMPTIONS"/>
      <sheetName val="intr stool brkup"/>
      <sheetName val="ConferenceCentre_x0000_옰ʒ䄂ʒ鵠ʐ䄂ʒ閐̐䄂ʒ蕈̐"/>
      <sheetName val="Top sheet"/>
      <sheetName val="HVAC BoQ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Data"/>
      <sheetName val="Tender Summary"/>
      <sheetName val="Insurance Ext"/>
      <sheetName val="Prelims"/>
      <sheetName val="Body Sheet"/>
      <sheetName val="1.0 Executive Summary"/>
      <sheetName val="Geneí¬_x0008_i_x0000__x0000__x0014__x0000_0."/>
      <sheetName val="70_x0000_,/0_x0000_s«_x0008_i_x0000_Æø_x0003_í¬_x0008_i_x0000_"/>
      <sheetName val="HQ-TO"/>
      <sheetName val="LABOUR_HISTOGRAM1"/>
      <sheetName val="COC"/>
      <sheetName val="List"/>
      <sheetName val="Currencies"/>
      <sheetName val="Ap A"/>
      <sheetName val="SAP"/>
      <sheetName val="DATAS"/>
      <sheetName val="POWER"/>
      <sheetName val="MTP"/>
      <sheetName val="Inputs"/>
      <sheetName val="기계내역서"/>
      <sheetName val="SHOPLIST.xls"/>
      <sheetName val="Rate_Analysis"/>
      <sheetName val="ACT_SPS"/>
      <sheetName val="SPSF"/>
      <sheetName val="Invoice Summary"/>
      <sheetName val="Sheet3"/>
      <sheetName val="2 Div 14 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Bill_21"/>
      <sheetName val="2_Div_14_"/>
      <sheetName val="Wall"/>
      <sheetName val="__-BLDG"/>
      <sheetName val="CERTIFICATE"/>
      <sheetName val="마산월령동골조물량변경"/>
      <sheetName val="Elemental Buildup"/>
      <sheetName val="Data Validation"/>
      <sheetName val="TOSHIBA-Structure"/>
      <sheetName val="Activity List"/>
      <sheetName val="GFA_HQ_Building6"/>
      <sheetName val="MOS"/>
      <sheetName val="Softscape Buildup"/>
      <sheetName val="Mat'l Rate"/>
      <sheetName val="BILL COV"/>
      <sheetName val="Ap_A"/>
      <sheetName val="SHOPLIST_xls"/>
      <sheetName val="Geneí¬i0_"/>
      <sheetName val="70,/0s«iÆøí¬i"/>
      <sheetName val="Invoice_Summary"/>
      <sheetName val="PROJECT_BRIEF"/>
      <sheetName val="Ra  stair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ABSTRACT"/>
      <sheetName val="DETAILED  BOQ"/>
      <sheetName val="M-Book for Conc"/>
      <sheetName val="M-Book for FW"/>
      <sheetName val="Vehicles"/>
      <sheetName val="Toolbox"/>
      <sheetName val="Day work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PROJECT_BRIEF1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Dubai_golf"/>
      <sheetName val="beam-reinft-IIInd_floor"/>
      <sheetName val="POWER_ASSUMPTIONS"/>
      <sheetName val="beam-reinft-machine_rm"/>
      <sheetName val="C_(3)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GFA_HQ_Building7"/>
      <sheetName val="GFA_Conference7"/>
      <sheetName val="BQ_External7"/>
      <sheetName val="StattCo_yCharges6"/>
      <sheetName val="Graph_Data_(DO_NOT_PRINT)6"/>
      <sheetName val="Penthouse_Apartment6"/>
      <sheetName val="Chiet_tinh_dz226"/>
      <sheetName val="Chiet_tinh_dz356"/>
      <sheetName val="Raw_Data6"/>
      <sheetName val="LABOUR_HISTOGRAM7"/>
      <sheetName val="@risk_rents_and_incentives6"/>
      <sheetName val="Car_park_lease6"/>
      <sheetName val="Net_rent_analysis6"/>
      <sheetName val="Poz-1_6"/>
      <sheetName val="Lab_Cum_Hist6"/>
      <sheetName val="CT_Thang_Mo6"/>
      <sheetName val="budget_summary_(2)5"/>
      <sheetName val="Budget_Analysis_Summary5"/>
      <sheetName val="Tender_Summary6"/>
      <sheetName val="Insurance_Ext6"/>
      <sheetName val="Customize_Your_Invoice6"/>
      <sheetName val="HVAC_BoQ6"/>
      <sheetName val="Bill_No__26"/>
      <sheetName val="Projet,_methodes_&amp;_couts5"/>
      <sheetName val="Risques_majeurs_&amp;_Frais_Ind_5"/>
      <sheetName val="LEVEL_SHEET6"/>
      <sheetName val="SPT_vs_PHI6"/>
      <sheetName val="CT__PL5"/>
      <sheetName val="FOL_-_Bar6"/>
      <sheetName val="intr_stool_brkup5"/>
      <sheetName val="Top_sheet5"/>
      <sheetName val="Rate_analysis4"/>
      <sheetName val="Body_Sheet5"/>
      <sheetName val="1_0_Executive_Summary5"/>
      <sheetName val="Bill_13"/>
      <sheetName val="Bill_24"/>
      <sheetName val="Bill_33"/>
      <sheetName val="Bill_43"/>
      <sheetName val="Bill_53"/>
      <sheetName val="Bill_63"/>
      <sheetName val="Bill_73"/>
      <sheetName val="2_Div_14_3"/>
      <sheetName val="Ap_A3"/>
      <sheetName val="SHOPLIST_xls2"/>
      <sheetName val="Dubai_golf2"/>
      <sheetName val="beam-reinft-IIInd_floor2"/>
      <sheetName val="beam-reinft-machine_rm2"/>
      <sheetName val="POWER_ASSUMPTIONS2"/>
      <sheetName val="Invoice_Summary2"/>
      <sheetName val="PROJECT_BRIEF3"/>
      <sheetName val="C_(3)3"/>
      <sheetName val="Civil_Boq1"/>
      <sheetName val="Activity_List1"/>
      <sheetName val="WITHOUT_C&amp;I_PROFIT_(3)1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Softscape_Buildup"/>
      <sheetName val="Mat'l_Rate"/>
      <sheetName val="GFA_HQ_Building8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Rate_analysis5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Softscape_Buildup1"/>
      <sheetName val="Mat'l_Rate1"/>
      <sheetName val="GFA_HQ_Building9"/>
      <sheetName val="Rate_analysis6"/>
      <sheetName val="Day_work"/>
      <sheetName val="Dropdown"/>
      <sheetName val="ConferenceCentre?옰ʒ䄂ʒ鵠ʐ䄂ʒ閐̐䄂ʒ蕈̐"/>
      <sheetName val="INSTR"/>
      <sheetName val="갑지"/>
      <sheetName val="Data_Summary"/>
      <sheetName val="15-MECH"/>
      <sheetName val="Eq. Mobilization"/>
      <sheetName val="w't table"/>
      <sheetName val="cp-e1"/>
      <sheetName val="Softscape_Buildup2"/>
      <sheetName val="Mat'l_Rate2"/>
      <sheetName val="Working for RCC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COLUMN"/>
      <sheetName val="집계표(OPTION)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PMWeb data"/>
      <sheetName val="ConferenceCentre_x005f_x0000_옰ʒ䄂ʒ鵠ʐ䄂ʒ"/>
      <sheetName val="Geneí¬_x005f_x0008_i_x005f_x0000__x005f_x0000__x0"/>
      <sheetName val="70_x005f_x0000_,_0_x005f_x0000_s«_x005f_x0008_i_x"/>
      <sheetName val="_x005f_x0000__x005f_x0000__x005f_x0000__x005f_x0000__x0"/>
      <sheetName val="PRECAST lightconc-II"/>
      <sheetName val="col-reinft1"/>
      <sheetName val="P&amp;L-BDMC"/>
      <sheetName val="final abstract"/>
      <sheetName val="Staff Acco."/>
      <sheetName val="TBAL9697 -group wise  sdpl"/>
      <sheetName val="CHART OF ACCOUNTS"/>
      <sheetName val="E-Bill No.6 A-O"/>
      <sheetName val="NKC6"/>
      <sheetName val="_x0000__x0000__x0000__x0000__x0000__x0000__x0000__x0000_"/>
      <sheetName val="房屋及建筑物"/>
      <sheetName val="XL4Poppy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B03"/>
      <sheetName val="B09.1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/VW_x0000_VU_x0000_)_x0000__x0000__x0000_)_x0000__x0000__x0000__x0001__x0000__x0000__x0000_tÏØ0 _x0008__x0000__x0000_ _x0008_"/>
      <sheetName val="Employee List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PMWeb_data"/>
      <sheetName val="SS_MH"/>
      <sheetName val="SS MH"/>
      <sheetName val="Geneí¬_x005f_x0008_i"/>
      <sheetName val="Material List "/>
      <sheetName val="Detail"/>
      <sheetName val="p&amp;m"/>
      <sheetName val="Voucher"/>
      <sheetName val="SStaff-Sept2013"/>
      <sheetName val="Index List"/>
      <sheetName val="Type List"/>
      <sheetName val="File Types"/>
      <sheetName val="입찰내역 발주처 양식"/>
      <sheetName val="LIST DO NOT REMOVE"/>
      <sheetName val="2_2)Revised_Cash_Flow"/>
      <sheetName val="Summary of Work"/>
      <sheetName val="Lists"/>
      <sheetName val="Div26 - Elect"/>
      <sheetName val="CHUNG CU CARRILON"/>
      <sheetName val="침하계"/>
      <sheetName val="[SHOPLIST.xls]70_x0000_,/0_x0000_s«_x0008_i_x0000_Æø_x0003_í¬"/>
      <sheetName val="[SHOPLIST.xls]70,/0s«iÆøí¬i"/>
      <sheetName val="70_x005f_x0000_,/0_x005f_x0000_s«_x005f_x0008_i_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tifico"/>
      <sheetName val="[SHOPLIST.xls][SHOPLIST.xls]70_x0000_"/>
      <sheetName val="[SHOPLIST.xls][SHOPLIST.xls]70,"/>
      <sheetName val="ConferenceCentre_x005f_x005f_x005f_x0000_옰ʒ"/>
      <sheetName val="Geneí¬_x005f_x005f_x005f_x0008_i_x005f_x005f_x000"/>
      <sheetName val="70_x005f_x005f_x005f_x0000_,_0_x005f_x005f_x005f_x0000_"/>
      <sheetName val="ConferenceCentre_x0000_옰ʒ䄂ʒ鵠ʐ䄂ʒ"/>
      <sheetName val="Geneí¬_x0008_i_x0000__x0000__x0"/>
      <sheetName val="70_x0000_,_0_x0000_s«_x0008_i_x"/>
      <sheetName val="70,_0s«iÆøí¬i"/>
      <sheetName val="ConferenceCentre_옰ʒ䄂ʒ鵠ʐ䄂ʒ閐̐䄂ʒ蕈̐"/>
      <sheetName val="ConferenceCentre_x005f_x0000_옰ʒ"/>
      <sheetName val="70_x005f_x0000_,_0_x005f_x0000_"/>
      <sheetName val="_x005f_x0000__x005f_x0000__x005"/>
      <sheetName val="Gra¦_x0004_)_x0000__x0000__x0"/>
      <sheetName val="_VW_x0000_VU_x0000_)_x0000__x"/>
      <sheetName val="_VW"/>
      <sheetName val="_SHOPLIST.xls_70_x0000_,_0_x000"/>
      <sheetName val="_SHOPLIST.xls_70,_0s«iÆøí¬i"/>
      <sheetName val="_SHOPLIST.xls__SHOPLIST.xls_70_"/>
      <sheetName val="_SHOPLIST.xls__SHOPLIST.xls_70,"/>
      <sheetName val="_x0000__x0000__x0000__x0000__x0"/>
      <sheetName val="ConferenceCentre_x005f_x005f_x0"/>
      <sheetName val="Geneí¬_x005f_x005f_x005f_x0008_"/>
      <sheetName val="70_x005f_x005f_x005f_x0000_,_0_"/>
      <sheetName val="Geneí¬_x005f_x0008_i_x000"/>
      <sheetName val="_SHOPLIST.xls_70"/>
      <sheetName val="NKSC thue"/>
      <sheetName val="anti-termite"/>
      <sheetName val="单价"/>
      <sheetName val="材料价格（藏）"/>
      <sheetName val="#REF!"/>
      <sheetName val="汇总表(藏)"/>
      <sheetName val="工程量（新）"/>
      <sheetName val="quotation "/>
      <sheetName val="XLR_NoRangeSheet"/>
      <sheetName val="cost-RC"/>
      <sheetName val="GS"/>
      <sheetName val="代号(藏)(线密度)"/>
      <sheetName val="Bill 5 - Carpark"/>
      <sheetName val="汇总"/>
      <sheetName val="代号(线密度)藏"/>
      <sheetName val="preliminary"/>
      <sheetName val="BOQ - summary  3"/>
      <sheetName val="실행"/>
      <sheetName val="05. Data_Cash Flow"/>
      <sheetName val="SITE-E"/>
      <sheetName val="escon"/>
      <sheetName val="70,"/>
      <sheetName val="Chiet t"/>
      <sheetName val="Staffing and Rates IA"/>
      <sheetName val="MTO REV.2(ARMOR)"/>
      <sheetName val="References"/>
      <sheetName val="escalation"/>
      <sheetName val="ANAL"/>
      <sheetName val="BS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SIEMENS"/>
      <sheetName val="B6.2 "/>
      <sheetName val="PointNo_5"/>
      <sheetName val="Elemental_Buildup"/>
      <sheetName val="Demand"/>
      <sheetName val="Occ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ub_G1_Five"/>
      <sheetName val="Prices"/>
      <sheetName val="Rate summary"/>
      <sheetName val="SW-TEO"/>
      <sheetName val="科目余额表正式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Doi so"/>
      <sheetName val="F4-F7"/>
      <sheetName val="토공"/>
      <sheetName val="CỘT + VÁCH B2-B4"/>
      <sheetName val="Geneí¬_x0008_i??_x0014_?0."/>
      <sheetName val="70?,/0?s«_x0008_i?Æø_x0003_í¬_x0008_i?"/>
      <sheetName val="70_x005f_x005f_x005f_x0000_,/0_x005f_x005f_x005f_x0000_"/>
      <sheetName val="[SHOPLIST.xls]/VW"/>
      <sheetName val="RAB_AR&amp;STR"/>
      <sheetName val="Data_Validation"/>
      <sheetName val="PRECAST_lightconc-II"/>
      <sheetName val="final_abstract"/>
      <sheetName val="Staff_Acco_"/>
      <sheetName val="TBAL9697_-group_wise__sdpl"/>
      <sheetName val="2_2)Revised_Cash_Flow1"/>
      <sheetName val="Employee_List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mmary_of_Work"/>
      <sheetName val="Div26_-_Elect"/>
      <sheetName val="CHUNG_CU_CARRILON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Update_list"/>
      <sheetName val="Sinh_Nam_systems"/>
      <sheetName val="DIE_profile"/>
      <sheetName val="Import_tax"/>
      <sheetName val="[SHOPLIST_xls]70,/0s«iÆøí¬"/>
      <sheetName val="[SHOPLIST_xls]70,/0s«iÆøí¬i"/>
      <sheetName val="[SHOPLIST_xls][SHOPLIST_xls]70"/>
      <sheetName val="[SHOPLIST_xls][SHOPLIST_xls]70,"/>
      <sheetName val="NKSC_thue"/>
      <sheetName val="Geneí¬i_x0"/>
      <sheetName val="70,_0s«i_x"/>
      <sheetName val="Gra¦)_x0"/>
      <sheetName val="_SHOPLIST_xls_70,_0_x000"/>
      <sheetName val="_SHOPLIST_xls_70,_0s«iÆøí¬i"/>
      <sheetName val="_SHOPLIST_xls__SHOPLIST_xls_70_"/>
      <sheetName val="_SHOPLIST_xls__SHOPLIST_xls_70,"/>
      <sheetName val="_SHOPLIST.xls__SHOPLIST.xls_70"/>
      <sheetName val="SEX"/>
      <sheetName val="조명시설"/>
      <sheetName val="Du thau"/>
      <sheetName val="Door &amp; Window- Schedule"/>
      <sheetName val="[SHOPLIST.xls]70"/>
      <sheetName val="Buy vs. Lease Car"/>
      <sheetName val="[SHOPLIST.xls]/VWVU))tÏØ0  "/>
      <sheetName val="[SHOPLIST.xls]/VWVU))tÏØ0__"/>
      <sheetName val="_SHOPLIST_xls_70"/>
      <sheetName val="quotation_"/>
      <sheetName val="Bill_5_-_Carpark"/>
      <sheetName val="BOQ_-_summary__3"/>
      <sheetName val="05__Data_Cash_Flow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_VWVU))tÏØ0  "/>
      <sheetName val="_VWVU))tÏØ0__"/>
      <sheetName val="Geneí¬_x0008_i___x0014__0."/>
      <sheetName val="70_,_0_s«_x0008_i_Æø_x0003_í¬_x"/>
      <sheetName val="_SHOPLIST.xls__VW"/>
      <sheetName val="_SHOPLIST_xls_70,_0s«iÆøí¬"/>
      <sheetName val="_SHOPLIST_xls__SHOPLIST_xls_70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GFA_HQ_Building13"/>
      <sheetName val="GFA_Conference12"/>
      <sheetName val="RAB_AR&amp;STR1"/>
      <sheetName val="TH_kinh_phi1"/>
      <sheetName val="KLDT_DIEN1"/>
      <sheetName val="Dinh_muc_CP_KTCB_khac1"/>
      <sheetName val="BQ_External12"/>
      <sheetName val="Penthouse_Apartment11"/>
      <sheetName val="StattCo_yCharges11"/>
      <sheetName val="Raw_Data11"/>
      <sheetName val="Bill_No__211"/>
      <sheetName val="Graph_Data_(DO_NOT_PRINT)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ab_Cum_Hist11"/>
      <sheetName val="LABOUR_HISTOGRAM12"/>
      <sheetName val="FOL_-_Bar11"/>
      <sheetName val="CT_Thang_Mo11"/>
      <sheetName val="LEVEL_SHEET11"/>
      <sheetName val="SPT_vs_PHI11"/>
      <sheetName val="budget_summary_(2)10"/>
      <sheetName val="Budget_Analysis_Summary10"/>
      <sheetName val="CT__PL10"/>
      <sheetName val="Projet,_methodes_&amp;_couts10"/>
      <sheetName val="Risques_majeurs_&amp;_Frais_Ind_10"/>
      <sheetName val="beam-reinft-IIInd_floor7"/>
      <sheetName val="beam-reinft-machine_rm7"/>
      <sheetName val="Bill_18"/>
      <sheetName val="Bill_29"/>
      <sheetName val="Bill_38"/>
      <sheetName val="Bill_48"/>
      <sheetName val="Bill_58"/>
      <sheetName val="Bill_68"/>
      <sheetName val="Bill_78"/>
      <sheetName val="Customize_Your_Invoice11"/>
      <sheetName val="POWER_ASSUMPTIONS7"/>
      <sheetName val="intr_stool_brkup10"/>
      <sheetName val="Top_sheet10"/>
      <sheetName val="HVAC_BoQ11"/>
      <sheetName val="Tender_Summary11"/>
      <sheetName val="Insurance_Ext11"/>
      <sheetName val="Body_Sheet10"/>
      <sheetName val="1_0_Executive_Summary10"/>
      <sheetName val="Ap_A8"/>
      <sheetName val="SHOPLIST_xls7"/>
      <sheetName val="Invoice_Summary7"/>
      <sheetName val="2_Div_14_8"/>
      <sheetName val="PROJECT_BRIEF8"/>
      <sheetName val="Civil_Boq6"/>
      <sheetName val="C_(3)8"/>
      <sheetName val="Dubai_golf7"/>
      <sheetName val="WITHOUT_C&amp;I_PROFIT_(3)6"/>
      <sheetName val="Data_Validation1"/>
      <sheetName val="Activity_List6"/>
      <sheetName val="Softscape_Buildup6"/>
      <sheetName val="Mat'l_Rate6"/>
      <sheetName val="BILL_COV4"/>
      <sheetName val="Ra__stair4"/>
      <sheetName val="Day_work3"/>
      <sheetName val="Eq__Mobilization2"/>
      <sheetName val="Working_for_RCC2"/>
      <sheetName val="B185-B-9_12"/>
      <sheetName val="B185-B-9_22"/>
      <sheetName val="BOQ_Direct_selling_cost2"/>
      <sheetName val="PMWeb_data2"/>
      <sheetName val="PRECAST_lightconc-II1"/>
      <sheetName val="final_abstract1"/>
      <sheetName val="Staff_Acco_1"/>
      <sheetName val="TBAL9697_-group_wise__sdpl1"/>
      <sheetName val="CHART_OF_ACCOUNTS2"/>
      <sheetName val="E-Bill_No_6_A-O2"/>
      <sheetName val="B09_12"/>
      <sheetName val="2_2)Revised_Cash_Flow2"/>
      <sheetName val="Employee_Lis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SS_MH2"/>
      <sheetName val="Material_List_1"/>
      <sheetName val="Index_List1"/>
      <sheetName val="Type_List1"/>
      <sheetName val="File_Types1"/>
      <sheetName val="입찰내역_발주처_양식1"/>
      <sheetName val="LIST_DO_NOT_REMOVE1"/>
      <sheetName val="Summary_of_Work1"/>
      <sheetName val="CHUNG_CU_CARRILON1"/>
      <sheetName val="Div26_-_Elect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[SHOPLIST_xls]70,/0s«iÆøí¬i1"/>
      <sheetName val="[SHOPLIST_xls][SHOPLIST_xls]701"/>
      <sheetName val="/VWVU))tÏØ0__1"/>
      <sheetName val="BOQ(MECH)"/>
      <sheetName val="BOQ(ELEC) "/>
      <sheetName val="입찰안"/>
      <sheetName val="Nhan cong"/>
      <sheetName val="負荷集計（断熱不燃）"/>
      <sheetName val="Liệt kê"/>
      <sheetName val="[SHOPLIST.xls]70,"/>
      <sheetName val="70,/0s«iÆøí¬"/>
      <sheetName val="[SHOPLIST_xls]70"/>
      <sheetName val="[SHOPLIST_xls]70,"/>
      <sheetName val="BM"/>
      <sheetName val="MTO REV_2_ARMOR_"/>
      <sheetName val="Vat tu XD"/>
      <sheetName val="70_x0000_,/0_x0000_s«_x0008_i_x"/>
      <sheetName val="ConferenceCentre_x0000_옰ʒ"/>
      <sheetName val="70_x0000_,_0_x0000_"/>
      <sheetName val="_x0000__x0000__x005"/>
      <sheetName val="Geneí¬_x005f_x0008_"/>
      <sheetName val="70_x005f_x0000_,_0_"/>
      <sheetName val="Geneí¬_x0008_i_x000"/>
      <sheetName val="ConferenceCentre_x0"/>
      <sheetName val="XV10017"/>
      <sheetName val="[SHOPLIST.xls]/VWVU))tÏØ0__1"/>
      <sheetName val="d-safe DELUXE"/>
      <sheetName val="????????"/>
      <sheetName val="%"/>
      <sheetName val="Back up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70_x005f_x0000_,/0_x005f_x0000_"/>
      <sheetName val="[SHOPLIST.xls]70,/0s«iÆøí¬"/>
      <sheetName val="[SHOPLIST.xls]70_x0000_,/0_x0000_s«_x0008_i_x"/>
      <sheetName val="INPUT"/>
      <sheetName val="설계내역서"/>
      <sheetName val="Geneí¬_x0008_"/>
      <sheetName val="70_x0000_,_0_"/>
      <sheetName val="70_x0000_,/0_x0000_"/>
      <sheetName val="HIRED_LABOUR_CODE5"/>
      <sheetName val="PA-_Consutant_5"/>
      <sheetName val="foot-slab_reinft5"/>
      <sheetName val="Materials_Cost(PCC)3"/>
      <sheetName val="India_F&amp;S_Template3"/>
      <sheetName val="IO_LIST3"/>
      <sheetName val="Material_3"/>
      <sheetName val="Quote_Sheet3"/>
      <sheetName val="Elemental_Buildup2"/>
      <sheetName val="VALVE_CHAMBERS4"/>
      <sheetName val="Fire_Hydrants4"/>
      <sheetName val="B_GATE_VALVE4"/>
      <sheetName val="Sub_G1_Fire4"/>
      <sheetName val="Sub_G12_Fire4"/>
      <sheetName val="DETAILED__BOQ5"/>
      <sheetName val="M-Book_for_Conc5"/>
      <sheetName val="M-Book_for_FW5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w't_table2"/>
      <sheetName val="PointNo_52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MTO_REV_2(ARMOR)"/>
      <sheetName val="Chiet_t1"/>
      <sheetName val="Staffing_and_Rates_IA1"/>
      <sheetName val="B6_2_1"/>
      <sheetName val="Item-_Compact"/>
      <sheetName val="E_&amp;_R"/>
      <sheetName val="Rate_summary"/>
      <sheetName val="Project_Cost_Breakdown"/>
      <sheetName val="Рабочий_лист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70_,_0_s«_x0008_i_Æø_x0003_í¬_x0008_i_"/>
      <sheetName val="_SHOPLIST.xls__VWVU))tÏØ0  "/>
      <sheetName val="_SHOPLIST.xls__VWVU))tÏØ0__"/>
      <sheetName val="_SHOPLIST.xls_70,"/>
      <sheetName val="70,_0s«iÆøí¬"/>
      <sheetName val="_SHOPLIST_xls_70,"/>
      <sheetName val="_SHOPLIST_xls_70,_0s«iÆøí¬i1"/>
      <sheetName val="_SHOPLIST_xls__SHOPLIST_xls_701"/>
      <sheetName val="_VWVU))tÏØ0__1"/>
      <sheetName val="________"/>
      <sheetName val="A. Electrical"/>
      <sheetName val="/VWVU))tÏØ0__2"/>
      <sheetName val="GFA_HQ_Building14"/>
      <sheetName val="GFA_Conference13"/>
      <sheetName val="RAB_AR&amp;STR2"/>
      <sheetName val="BQ_External13"/>
      <sheetName val="Penthouse_Apartment12"/>
      <sheetName val="StattCo_yCharges12"/>
      <sheetName val="Raw_Data12"/>
      <sheetName val="Bill_No__212"/>
      <sheetName val="Graph_Data_(DO_NOT_PRINT)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ab_Cum_Hist12"/>
      <sheetName val="LABOUR_HISTOGRAM13"/>
      <sheetName val="FOL_-_Bar12"/>
      <sheetName val="CT_Thang_Mo12"/>
      <sheetName val="LEVEL_SHEET12"/>
      <sheetName val="SPT_vs_PHI12"/>
      <sheetName val="budget_summary_(2)11"/>
      <sheetName val="Budget_Analysis_Summary11"/>
      <sheetName val="Rate_analysis10"/>
      <sheetName val="CT__PL11"/>
      <sheetName val="Projet,_methodes_&amp;_couts11"/>
      <sheetName val="Risques_majeurs_&amp;_Frais_Ind_11"/>
      <sheetName val="beam-reinft-IIInd_floor8"/>
      <sheetName val="beam-reinft-machine_rm8"/>
      <sheetName val="Bill_19"/>
      <sheetName val="Bill_210"/>
      <sheetName val="Bill_39"/>
      <sheetName val="Bill_49"/>
      <sheetName val="Bill_59"/>
      <sheetName val="Bill_69"/>
      <sheetName val="Bill_79"/>
      <sheetName val="Customize_Your_Invoice12"/>
      <sheetName val="POWER_ASSUMPTIONS8"/>
      <sheetName val="intr_stool_brkup11"/>
      <sheetName val="Top_sheet11"/>
      <sheetName val="HVAC_BoQ12"/>
      <sheetName val="Tender_Summary12"/>
      <sheetName val="Insurance_Ext12"/>
      <sheetName val="Body_Sheet11"/>
      <sheetName val="1_0_Executive_Summary11"/>
      <sheetName val="Ap_A9"/>
      <sheetName val="SHOPLIST_xls8"/>
      <sheetName val="Invoice_Summary8"/>
      <sheetName val="2_Div_14_9"/>
      <sheetName val="PROJECT_BRIEF9"/>
      <sheetName val="Civil_Boq7"/>
      <sheetName val="C_(3)9"/>
      <sheetName val="Dubai_golf8"/>
      <sheetName val="WITHOUT_C&amp;I_PROFIT_(3)7"/>
      <sheetName val="Data_Validation2"/>
      <sheetName val="Activity_List7"/>
      <sheetName val="Softscape_Buildup7"/>
      <sheetName val="Mat'l_Rate7"/>
      <sheetName val="BILL_COV5"/>
      <sheetName val="Ra__stair5"/>
      <sheetName val="Day_work4"/>
      <sheetName val="Eq__Mobilization3"/>
      <sheetName val="Working_for_RCC3"/>
      <sheetName val="B185-B-9_13"/>
      <sheetName val="B185-B-9_23"/>
      <sheetName val="BOQ_Direct_selling_cost3"/>
      <sheetName val="PMWeb_data3"/>
      <sheetName val="PRECAST_lightconc-II2"/>
      <sheetName val="final_abstract2"/>
      <sheetName val="Staff_Acco_2"/>
      <sheetName val="TBAL9697_-group_wise__sdpl2"/>
      <sheetName val="CHART_OF_ACCOUNTS3"/>
      <sheetName val="E-Bill_No_6_A-O3"/>
      <sheetName val="B09_13"/>
      <sheetName val="2_2)Revised_Cash_Flow3"/>
      <sheetName val="Employee_Lis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SS_MH3"/>
      <sheetName val="Material_List_2"/>
      <sheetName val="Index_List2"/>
      <sheetName val="Type_List2"/>
      <sheetName val="File_Types2"/>
      <sheetName val="입찰내역_발주처_양식2"/>
      <sheetName val="LIST_DO_NOT_REMOVE2"/>
      <sheetName val="Summary_of_Work2"/>
      <sheetName val="Div26_-_Elect2"/>
      <sheetName val="CHUNG_CU_CARRILON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[SHOPLIST_xls]70,/0s«iÆøí¬i2"/>
      <sheetName val="Update_list2"/>
      <sheetName val="Sinh_Nam_systems2"/>
      <sheetName val="DIE_profile2"/>
      <sheetName val="Import_tax2"/>
      <sheetName val="[SHOPLIST_xls][SHOPLIST_xls]702"/>
      <sheetName val="NKSC_thue1"/>
      <sheetName val="_SHOPLIST_xls__SHOPLIST_xls_702"/>
      <sheetName val="_SHOPLIST_xls_701"/>
      <sheetName val="quotation_1"/>
      <sheetName val="Bill_5_-_Carpark1"/>
      <sheetName val="BOQ_-_summary__31"/>
      <sheetName val="05__Data_Cash_Flow1"/>
      <sheetName val="Doi_so"/>
      <sheetName val="CỘT_+_VÁCH_B2-B4"/>
      <sheetName val="Geneí¬i???0_"/>
      <sheetName val="70?,/0?s«i?Æøí¬i?"/>
      <sheetName val="[SHOPLIST_xls]/VW"/>
      <sheetName val="[SHOPLIST_xls][SHOPLIST_xls]703"/>
      <sheetName val="_SHOPLIST_xls__SHOPLIST_xls_703"/>
      <sheetName val="Du_thau"/>
      <sheetName val="Door_&amp;_Window-_Schedule"/>
      <sheetName val="Buy_vs__Lease_Car"/>
      <sheetName val="[SHOPLIST_xls]/VWVU))tÏØ0__"/>
      <sheetName val="[SHOPLIST_xls]/VWVU))tÏØ0__1"/>
      <sheetName val="70,/0s«i_x"/>
      <sheetName val="Geneí¬i_x000"/>
      <sheetName val="Geneí¬i___0_"/>
      <sheetName val="70_,_0_s«i_Æøí¬_x"/>
      <sheetName val="_SHOPLIST_xls__VW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[SHOPLIST_xls]701"/>
      <sheetName val="[SHOPLIST_xls]70,1"/>
      <sheetName val="Liệt_kê"/>
      <sheetName val="d-safe_DELUXE"/>
      <sheetName val="Back_up"/>
      <sheetName val="[SHOPLIST_xls]/VWVU))tÏØ0__11"/>
      <sheetName val="Ｎｏ_13"/>
      <sheetName val="Budget_Code"/>
      <sheetName val="_SHOPLIST.xls__VWVU))tÏØ0__1"/>
      <sheetName val="_SHOPLIST.xls_70,_0s«iÆøí¬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NOTE"/>
      <sheetName val="HD-XUAT"/>
      <sheetName val="SORT"/>
      <sheetName val="Mall waterproofing"/>
      <sheetName val="MSCP waterproofing"/>
      <sheetName val="-----------------"/>
      <sheetName val="Annex 1 Sect 3a"/>
      <sheetName val="Annex 1 Sect 3a.1"/>
      <sheetName val="Annex 1 Sect 3b"/>
      <sheetName val="Annex 1 Sect 3c"/>
      <sheetName val="HOURLY RATES"/>
      <sheetName val="SITE WORK"/>
      <sheetName val="PT 141- Site A Landscape"/>
      <sheetName val="Geneí¬ i_x0000__x0000_ _x0000_0."/>
      <sheetName val="70_x0000_,/0_x0000_s« i_x0000_Æø í¬ i_x0000_"/>
      <sheetName val="Chiet_t2"/>
      <sheetName val="Staffing_and_Rates_IA2"/>
      <sheetName val="[SHOPLIST.xls]70_x0000_,/0_x0000_s« i_x0000_Æø í¬"/>
      <sheetName val="Selections"/>
      <sheetName val="Duct Accesories"/>
      <sheetName val="INDIGINEOUS ITEMS "/>
      <sheetName val="office"/>
      <sheetName val="Lab"/>
      <sheetName val="PRJDATA"/>
      <sheetName val="Master"/>
      <sheetName val="合成単価作成表-BLDG"/>
      <sheetName val="BASE_APR17_HISTOGRAMS"/>
      <sheetName val="???? ??? ??"/>
      <sheetName val="200205C"/>
      <sheetName val="Headings"/>
      <sheetName val="MA"/>
      <sheetName val="Rebars"/>
      <sheetName val="Labour &amp; Plant"/>
      <sheetName val="Common Variables"/>
      <sheetName val="GPL Revenu Update"/>
      <sheetName val="DO NOT TOUCH"/>
      <sheetName val="Work Type"/>
      <sheetName val="train cash"/>
      <sheetName val="accom cash"/>
      <sheetName val="UOM"/>
      <sheetName val="Definitions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Resumo Empreitadas"/>
      <sheetName val="COSTING"/>
      <sheetName val="PTS-1"/>
      <sheetName val="Sheet7"/>
      <sheetName val="ConferenceCentre?옰ʒ䄂ʒ鵠ʐ䄂ʒ閐̐脭め_x0005__x0000_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Annex_1_Sect_3a"/>
      <sheetName val="Annex_1_Sect_3a_1"/>
      <sheetName val="Annex_1_Sect_3b"/>
      <sheetName val="Annex_1_Sect_3c"/>
      <sheetName val="HOURLY_RATES"/>
      <sheetName val="SITE_WORK"/>
      <sheetName val="INDIGINEOUS_ITEMS_"/>
      <sheetName val="Mall_waterproofing"/>
      <sheetName val="MSCP_waterproofing"/>
      <sheetName val="Duct_Accesories"/>
      <sheetName val="????_???_??"/>
      <sheetName val="train_cash"/>
      <sheetName val="accom_cash"/>
      <sheetName val="Map"/>
      <sheetName val="Geneí¬ i"/>
      <sheetName val="MEP"/>
      <sheetName val="IRR"/>
      <sheetName val="Coding"/>
      <sheetName val="1-G1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E_&amp;_R1"/>
      <sheetName val="Labour_&amp;_Plant"/>
      <sheetName val="TRIAL_BALANCE"/>
      <sheetName val="Ave_wtd_rates"/>
      <sheetName val="Debits_as_on_12_04_08"/>
      <sheetName val="STAFFSCHED_"/>
      <sheetName val="TESİSAT"/>
      <sheetName val="steel total"/>
      <sheetName val="ELE BOQ"/>
      <sheetName val="Source"/>
      <sheetName val="Lookup"/>
      <sheetName val="PE"/>
      <sheetName val="B6_2_2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analysis"/>
      <sheetName val="calculation_LC"/>
      <sheetName val="Internet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ROJECT BRIEF(EX.NEW)"/>
      <sheetName val="INDEX"/>
      <sheetName val="PPA Summary"/>
      <sheetName val="Interior"/>
      <sheetName val="Risk Breakdown Structure"/>
      <sheetName val="Header"/>
      <sheetName val="instructions"/>
      <sheetName val="Home"/>
      <sheetName val="Steel"/>
      <sheetName val="FORM5"/>
      <sheetName val="Z- GENERAL PRICE SUMMARY"/>
      <sheetName val="Z-_GENERAL_PRICE_SUMMARY"/>
      <sheetName val="Cashflow projection"/>
      <sheetName val="superseded"/>
      <sheetName val="Confidential"/>
      <sheetName val="Risk_Breakdown_Structure"/>
      <sheetName val="Equipment Rates"/>
      <sheetName val="Final"/>
      <sheetName val="Materials "/>
      <sheetName val="Labour"/>
      <sheetName val="MAchinery(R1)"/>
      <sheetName val="[SHOPLIST.xls]/VW_x0000_VU_x0000_)_x0000__x0000__x0000_)_x0000__x0000__x0000_"/>
      <sheetName val="[SHOPLIST.xls][SHOPLIST.xls][SH"/>
      <sheetName val="CSC"/>
      <sheetName val="금융비용"/>
      <sheetName val="CostPlan"/>
      <sheetName val="Database"/>
      <sheetName val="dv_info"/>
      <sheetName val="Floor Box "/>
      <sheetName val="opstat"/>
      <sheetName val="costs"/>
      <sheetName val="[SHOPLIST.xls][SHOPLIST.xls]70_"/>
      <sheetName val="AREA OF APPLICATION"/>
      <sheetName val="E H - H. W.P."/>
      <sheetName val="E. H. Treatment for pile cap"/>
      <sheetName val="Vendors"/>
      <sheetName val="Food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70_,_0_s«i_Æøí¬i_"/>
      <sheetName val="C1ㅇ"/>
      <sheetName val="AC"/>
      <sheetName val="Equip"/>
      <sheetName val="Payment"/>
      <sheetName val="Dropdowns"/>
      <sheetName val="IBASE"/>
      <sheetName val="D &amp; W sizes"/>
      <sheetName val="FAB별"/>
      <sheetName val="BAOGIATHANG"/>
      <sheetName val="DAODAT"/>
      <sheetName val="vanchuyen TC"/>
      <sheetName val="Bill 1_Prelim"/>
      <sheetName val="Bill 2_Bored Pile"/>
      <sheetName val="CTG"/>
      <sheetName val="[SHOPLIST.xls]70___0_s__i_____2"/>
      <sheetName val="[SHOPLIST.xls]_VW__VU_________2"/>
      <sheetName val="[SHOPLIST.xls]_VW__VU_________3"/>
      <sheetName val="[SHOPLIST.xls]70_x005f_x0000___0_x0_2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[SHOPLIST.xls][SHOPLIST.xls]70?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70,/0s«iÆøí¬i1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[SHOPLIST.xls]7_2"/>
      <sheetName val="[SHOPLIST.xls][SHOPLIST.xls]7_3"/>
      <sheetName val="[SHOPLIST.xls]70_x005f_x005f_x005f_x0000__2"/>
      <sheetName val="[SHOPLIST.xls]70___0_s__i_____3"/>
      <sheetName val="[SHOPLIST.xls][SHOPLIST.xls]__2"/>
      <sheetName val="[SHOPLIST.xls][SHOPLIST_xls]7_2"/>
      <sheetName val="[SHOPLIST.xls][SHOPLIST_xls]7_3"/>
      <sheetName val="[SHOPLIST.xls][SHOPLIST.xls]__3"/>
      <sheetName val="[SHOPLIST.xls][SHOPLIST.xls]__4"/>
      <sheetName val="[SHOPLIST.xls][SHOPLIST_xls]7_4"/>
      <sheetName val="[SHOPLIST.xls][SHOPLIST.xls]__5"/>
      <sheetName val="[SHOPLIST.xls][SHOPLIST.xls]7_4"/>
      <sheetName val="[SHOPLIST.xls][SHOPLIST.xls]7_5"/>
      <sheetName val="[SHOPLIST.xls]70_x005f_x0000___0_x0_3"/>
      <sheetName val="[SHOPLIST.xls]/VWVU))tÏØ0__2"/>
      <sheetName val="[SHOPLIST.xls][SHOPLIST_xls]7_5"/>
      <sheetName val="[SHOPLIST.xls]70?,/0?s«i?Æøí¬i?"/>
      <sheetName val="[SHOPLIST.xls][SHOPLIST_xls]__2"/>
      <sheetName val="[SHOPLIST.xls][SHOPLIST_xls]__3"/>
      <sheetName val="[SHOPLIST.xls][SHOPLIST_xls]__4"/>
      <sheetName val="[SHOPLIST.xls]70,/0s«i_x"/>
      <sheetName val="70,/0s«iÆøí¬i2"/>
      <sheetName val="[SHOPLIST_xls]702"/>
      <sheetName val="[SHOPLIST_xls]703"/>
      <sheetName val="[SHOPLIST.xls]70_x0000_,/0_x0000_"/>
      <sheetName val="[SHOPLIST.xls][SHOPLIST_xls]__5"/>
      <sheetName val="[SHOPLIST.xls]70___0_s__i_____4"/>
      <sheetName val="[SHOPLIST.xls][SHOPLIST.xls]7_6"/>
      <sheetName val="[SHOPLIST.xls]/VWVU))tÏØ0__3"/>
      <sheetName val="[SHOPLIST.xls]70,/0s«_iÆø_í¬_i"/>
      <sheetName val="[SHOPLIST.xls][SHOPLIST.xls]__6"/>
      <sheetName val="[SHOPLIST.xls]/VWVU))tÏØ0__4"/>
      <sheetName val="1.2 Staff Schedule"/>
      <sheetName val="Base BM-rebar"/>
      <sheetName val="Summ"/>
      <sheetName val="PNTEXT"/>
      <sheetName val="GPL_Revenu_Update"/>
      <sheetName val="DO_NOT_TOUCH"/>
      <sheetName val="Work_Type"/>
      <sheetName val="PROJECT_BRIEF(EX_NEW)"/>
      <sheetName val="BaseWeight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Common_Variables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PROJECT_BRIEF(EX_NEW)1"/>
      <sheetName val="[SHOPLIST_xls]70,/0s«_iÆø_í¬"/>
      <sheetName val="AREA_OF_APPLICATION"/>
      <sheetName val="% prog figs -u5 and total"/>
      <sheetName val="rc01"/>
      <sheetName val="Div.07 Thermal &amp; Moisture"/>
      <sheetName val="Contract Division"/>
      <sheetName val="SubContract Type"/>
      <sheetName val="Service Type"/>
      <sheetName val="PRJ_DATA"/>
      <sheetName val="gen"/>
      <sheetName val="VIABILIT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steel_total"/>
      <sheetName val="ELE_BOQ"/>
      <sheetName val="Architect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s"/>
      <sheetName val="Mix Design"/>
      <sheetName val="std-rates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Floor_Box_"/>
      <sheetName val="Floor_Box_1"/>
      <sheetName val="SRC-B3U2"/>
      <sheetName val="Form 6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Dash board"/>
      <sheetName val="ACC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Rate_analysis11"/>
      <sheetName val="SO"/>
      <sheetName val="Projects"/>
      <sheetName val="Equipment_Rates"/>
      <sheetName val="Data Sheet"/>
      <sheetName val="1_2_Staff_Schedule"/>
      <sheetName val="做法表"/>
      <sheetName val="A1-Continuous"/>
      <sheetName val="Attach 4-18"/>
      <sheetName val="TTL"/>
      <sheetName val="Base_Data"/>
      <sheetName val="P-100.MRF.DB.R1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SubS2"/>
      <sheetName val="LMP"/>
      <sheetName val="PC"/>
      <sheetName val="PRL"/>
      <sheetName val="hist&amp;proj"/>
      <sheetName val="door"/>
      <sheetName val="window"/>
      <sheetName val="BLOCK-A (MEA.SHEET)"/>
      <sheetName val="Labour Costs"/>
      <sheetName val="allowances"/>
      <sheetName val="tender allowances"/>
      <sheetName val=" Summary BKG 034"/>
      <sheetName val="BILL 3R"/>
      <sheetName val="sheet6"/>
      <sheetName val="Hic_150EOffice"/>
      <sheetName val="Results"/>
      <sheetName val="BOQp4"/>
      <sheetName val="Ewaan Show Kitchen (2)"/>
      <sheetName val="Cash Flow Working"/>
      <sheetName val="MN T.B."/>
      <sheetName val="COMPLEXALL"/>
      <sheetName val="DATI_CONS"/>
      <sheetName val="2F 회의실견적(5_14 일대)"/>
      <sheetName val=" HIT-&gt;HMC 견적(3900)"/>
      <sheetName val="Appendix B"/>
      <sheetName val="Project"/>
      <sheetName val="PRICE INFO"/>
      <sheetName val="RC SUMMARY"/>
      <sheetName val="LABOUR PRODUCTIVITY-TAV"/>
      <sheetName val="MATERIAL PRICES"/>
      <sheetName val="Cost Heading"/>
      <sheetName val="DetEst"/>
      <sheetName val="SOPMA DD"/>
      <sheetName val="Site Dev BOQ"/>
      <sheetName val="STAIR-A"/>
      <sheetName val="B1"/>
      <sheetName val="Bill.10"/>
      <sheetName val="Material&amp;equipment"/>
      <sheetName val="Estimation"/>
      <sheetName val="PB"/>
      <sheetName val="RMOPS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AREAS"/>
      <sheetName val="Labour Rate "/>
      <sheetName val="(M+L)"/>
      <sheetName val="Names&amp;Cases"/>
      <sheetName val="Tables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Drop Down Data"/>
      <sheetName val="Rules "/>
      <sheetName val="[SHOPLIST.xls][SHOPLIST.xls]7_7"/>
      <sheetName val="[SHOPLIST.xls][SHOPLIST.xls]__7"/>
      <sheetName val="[SHOPLIST.xls][SHOPLIST.xls]__8"/>
      <sheetName val="[SHOPLIST.xls][SHOPLIST.xls]__9"/>
      <sheetName val="[SHOPLIST.xls][SHOPLIST.xls]_10"/>
      <sheetName val="[SHOPLIST.xls][SHOPLIST.xls]7_8"/>
      <sheetName val="[SHOPLIST.xls][SHOPLIST.xls]7_9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.xls]_16"/>
      <sheetName val="[SHOPLIST.xls][SHOPLIST.xls]_17"/>
      <sheetName val="집계표"/>
      <sheetName val="HĐ"/>
      <sheetName val="갑지(추정)"/>
      <sheetName val="工程量"/>
      <sheetName val="SUM-AIR-Submit"/>
      <sheetName val="Fitout"/>
      <sheetName val="Bill of Qty MEP"/>
      <sheetName val="6MONTHS"/>
      <sheetName val="Data_Validation3"/>
      <sheetName val="CHUNG_CU_CARRILON3"/>
      <sheetName val="Div26_-_Elect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70,_0s«iÆøí¬i2"/>
      <sheetName val="_SHOPLIST_xls__SHOPLIST_xls_704"/>
      <sheetName val="_SHOPLIST_xls__SHOPLIST_xls_705"/>
      <sheetName val="quotation_2"/>
      <sheetName val="Bill_5_-_Carpark2"/>
      <sheetName val="BOQ_-_summary__32"/>
      <sheetName val="_SHOPLIST_xls_702"/>
      <sheetName val="NKSC_thue2"/>
      <sheetName val="05__Data_Cash_Flow2"/>
      <sheetName val="MTO_REV_2(ARMOR)1"/>
      <sheetName val="Doi_so1"/>
      <sheetName val="CỘT_+_VÁCH_B2-B41"/>
      <sheetName val="[SHOPLIST_xls]/VW1"/>
      <sheetName val="_SHOPLIST_xls__SHOPLIST_xls_706"/>
      <sheetName val="[SHOPLIST_xls]/VWVU))tÏØ0__2"/>
      <sheetName val="[SHOPLIST_xls]/VWVU))tÏØ0__3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_VWVU))tÏØ0__2"/>
      <sheetName val="_SHOPLIST_xls__VW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[SHOPLIST_xls]70,2"/>
      <sheetName val="Liệt_kê1"/>
      <sheetName val="Vat_tu_XD1"/>
      <sheetName val="Nhan_cong1"/>
      <sheetName val="Ｎｏ_131"/>
      <sheetName val="Budget_Code1"/>
      <sheetName val="[SHOPLIST_xls]/VWVU))tÏØ0__12"/>
      <sheetName val="[SHOPLIST_xls]70,/0s«iÆøí¬1"/>
      <sheetName val="[SHOPLIST_xls]70,/0s«i_x"/>
      <sheetName val="_SHOPLIST_xls__VWVU))tÏØ0__"/>
      <sheetName val="_SHOPLIST_xls__VWVU))tÏØ0__1"/>
      <sheetName val="_SHOPLIST_xls_70,1"/>
      <sheetName val="Geneí¬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[SHOPLIST_xls][SHOPLIST_xls]705"/>
      <sheetName val="A__Electrical"/>
      <sheetName val="_SHOPLIST_xls__VWVU))tÏØ0__11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Z-_GENERAL_PRICE_SUMMARY1"/>
      <sheetName val="Materials_"/>
      <sheetName val="[SHOPLIST_xls]/VWVU))"/>
      <sheetName val="[SHOPLIST_xls][SHOPLIST_xls][SH"/>
      <sheetName val="Gra¦)???VW?????????_U"/>
      <sheetName val="/VW?VU?)???)??????tÏØ0 ?? "/>
      <sheetName val="/VW?VU?)???)??????tÏØ0_??_"/>
      <sheetName val="[SHOPLIST_xls]70?,/0?s«i?Æøí¬"/>
      <sheetName val="[SHOPLIST_xls][SHOPLIST_xls]70?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Config-C"/>
      <sheetName val="Service"/>
      <sheetName val="11"/>
      <sheetName val="Sheet Index"/>
      <sheetName val="Trade Summary"/>
      <sheetName val="Flight-1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Report"/>
      <sheetName val="PROCTOR"/>
      <sheetName val="Status Summary"/>
      <sheetName val="Bill-1"/>
      <sheetName val="Dropdown List"/>
      <sheetName val="Base_BM-rebar"/>
      <sheetName val="Calculations"/>
      <sheetName val="1 - Main Building"/>
      <sheetName val="1 - Summary"/>
      <sheetName val="2 - Landscaping Works"/>
      <sheetName val="2 - Summary"/>
      <sheetName val="4 - Bldg Infra"/>
      <sheetName val="4 -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Summary "/>
      <sheetName val="B04-A - DIA SUDEER"/>
      <sheetName val="04D - Tanmyat"/>
      <sheetName val="13- B04-B &amp; C"/>
      <sheetName val=" SITE 09 B04-B&amp;C-AFAQ"/>
      <sheetName val="Detbal"/>
      <sheetName val="Harewood"/>
      <sheetName val="Balance Sheet"/>
      <sheetName val="B-3.2 EB"/>
      <sheetName val="Ragama"/>
      <sheetName val="B-3"/>
      <sheetName val="KP1590_E"/>
      <sheetName val="Model"/>
      <sheetName val="CONSTRUCTION COMPONE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ce"/>
      <sheetName val="[SHOPLIST.xls]/VWVU))tÏØ0__5"/>
      <sheetName val="[SHOPLIST.xls]/VWVU))tÏØ0__6"/>
      <sheetName val="[SHOPLIST.xls]/VWVU))tÏØ0__7"/>
      <sheetName val="Rate_analysis1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3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Qty-UG"/>
      <sheetName val="02"/>
      <sheetName val="03"/>
      <sheetName val="04"/>
      <sheetName val="01"/>
      <sheetName val="钢筋"/>
      <sheetName val="PLT-SUM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Laundry"/>
      <sheetName val="B2-DV No.02"/>
      <sheetName val="Estimate for approval"/>
      <sheetName val="CIF COST ITEM"/>
      <sheetName val="Rates for public areas"/>
      <sheetName val="AOP Summary-2"/>
      <sheetName val="HWDG"/>
      <sheetName val="Rate_analysis14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Service_Type1"/>
      <sheetName val="Contract_Division1"/>
      <sheetName val="SubContract_Type1"/>
      <sheetName val="DDL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Cost_any"/>
      <sheetName val="Set"/>
      <sheetName val="SCHEDULE"/>
      <sheetName val="Recon Template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L3-WBS Mapping"/>
      <sheetName val="BAFO CCL Submission"/>
      <sheetName val="[SHOPLIST.xls][SHOPLIST.xls]/VW"/>
      <sheetName val="4"/>
      <sheetName val="Core Data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AOP_Summary-2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[SHOPLIST.xls]/VWVU))tÏØ0__8"/>
      <sheetName val="[SHOPLIST.xls]/VWVU))tÏØ0__9"/>
      <sheetName val="PDT(L)1"/>
      <sheetName val="主材价格"/>
      <sheetName val="各楼量单项组价及与DAR单价对比"/>
      <sheetName val="공문"/>
      <sheetName val="____ ___ __"/>
      <sheetName val="___________"/>
      <sheetName val="Sec__A-PQ"/>
      <sheetName val="Preamble_B"/>
      <sheetName val="Sec__C-Dayworks"/>
      <sheetName val="d5_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GAE8'97"/>
      <sheetName val="Overall"/>
      <sheetName val="税费"/>
      <sheetName val="P-Sum-Cab"/>
      <sheetName val="Det_Des"/>
      <sheetName val="DRUM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slipsumpR"/>
      <sheetName val="Comp equip"/>
      <sheetName val="Démol."/>
      <sheetName val="Ravalement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_SHOPLIST.xls_70_x005f_x0000_,_0_x000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[SHOPLIST_xls]/VWVU))tÏØ0  "/>
      <sheetName val="Staff"/>
      <sheetName val="Staff OLD "/>
      <sheetName val="Build-up"/>
      <sheetName val="[SHOPLIST.xls][SH"/>
      <sheetName val="70,/0s«_iÆø_í¬"/>
      <sheetName val="[SHOPLIST.xls]70_"/>
      <sheetName val="70,/0s«iÆøí¬i3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[SHOPLIST_xls][SH"/>
      <sheetName val="P1926-H2B Pkg 2A&amp;2B"/>
      <sheetName val="P1940-H2B Pkg 1 Guestrooms"/>
      <sheetName val="P1929-DHCT"/>
      <sheetName val="[SHOPLIST.xls]/VWVU))tÏØ0__10"/>
      <sheetName val="[SHOPLIST.xls]/VWVU))tÏØ0__11"/>
      <sheetName val="Chi tiet gia DT"/>
      <sheetName val="Gia DT bo Sung"/>
      <sheetName val="PT gia DT"/>
      <sheetName val="Phan tich vat tu"/>
      <sheetName val="PTgia DT BS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諸経費"/>
      <sheetName val="清水計算営業税率関連"/>
      <sheetName val="FP-Labour_M"/>
      <sheetName val="P-Ins &amp; Bonds"/>
      <sheetName val="Pivots"/>
      <sheetName val="Sheet"/>
      <sheetName val="Section_by_layers_old"/>
      <sheetName val="FLOOR AND CEILING"/>
      <sheetName val="area comp 2011 01 18 (2)"/>
      <sheetName val="Bill3-Basement"/>
      <sheetName val="PH 5"/>
      <sheetName val="drop down lists"/>
      <sheetName val="Product Sheet40"/>
      <sheetName val="09. DATABASE"/>
      <sheetName val="Data_Validation4"/>
      <sheetName val="CHUNG_CU_CARRILON4"/>
      <sheetName val="Div26_-_Elect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Update_list4"/>
      <sheetName val="Sinh_Nam_systems4"/>
      <sheetName val="DIE_profile4"/>
      <sheetName val="Import_tax4"/>
      <sheetName val="_SHOPLIST_xls__SHOPLIST_xls_707"/>
      <sheetName val="_SHOPLIST_xls__SHOPLIST_xls_708"/>
      <sheetName val="05__Data_Cash_Flow3"/>
      <sheetName val="NKSC_thue3"/>
      <sheetName val="quotation_3"/>
      <sheetName val="Bill_5_-_Carpark3"/>
      <sheetName val="BOQ_-_summary__33"/>
      <sheetName val="MTO_REV_2(ARMOR)2"/>
      <sheetName val="Doi_so2"/>
      <sheetName val="CỘT_+_VÁCH_B2-B42"/>
      <sheetName val="_SHOPLIST_xls__SHOPLIST_xls_709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_SHOPLIST_xls__VW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[SHOPLIST_xls]70,/0s«iÆøí¬2"/>
      <sheetName val="_SHOPLIST_xls__VWVU))tÏØ0__2"/>
      <sheetName val="_SHOPLIST_xls__VWVU))tÏØ0__3"/>
      <sheetName val="_SHOPLIST_xls_70,2"/>
      <sheetName val="Priced_BOQ1"/>
      <sheetName val="A__Electrical1"/>
      <sheetName val="_SHOPLIST_xls__VWVU))tÏØ0__12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[SHOPLIST_xls]70___0_s__i_____2"/>
      <sheetName val="[SHOPLIST_xls]_VW__VU_________2"/>
      <sheetName val="[SHOPLIST_xls]_VW__VU_________3"/>
      <sheetName val="[SHOPLIST_xls]70_x005f_x0000___0_x0_2"/>
      <sheetName val="TK_T2"/>
      <sheetName val="T2_CAMERA"/>
      <sheetName val="T2_LOA"/>
      <sheetName val="T2_TRUNKING"/>
      <sheetName val="T2_MANG"/>
      <sheetName val="[SHOPLIST_xls][SHOPLIST_xls]7_2"/>
      <sheetName val="[SHOPLIST_xls][SHOPLIST_xls]7_3"/>
      <sheetName val="[SHOPLIST_xls]70_x005f_x005f_x005f_x0000__2"/>
      <sheetName val="[SHOPLIST_xls]70___0_s__i_____3"/>
      <sheetName val="[SHOPLIST_xls][SHOPLIST_xls]__2"/>
      <sheetName val="[SHOPLIST_xls][SHOPLIST_xls]7_1"/>
      <sheetName val="[SHOPLIST_xls][SHOPLIST_xls]7_4"/>
      <sheetName val="[SHOPLIST_xls][SHOPLIST_xls]__3"/>
      <sheetName val="[SHOPLIST_xls][SHOPLIST_xls]__4"/>
      <sheetName val="[SHOPLIST_xls][SHOPLIST_xls]7_5"/>
      <sheetName val="Drop_Down_Data"/>
      <sheetName val="Rules_"/>
      <sheetName val="[SHOPLIST_xls][SHOPLIST_xls]__5"/>
      <sheetName val="[SHOPLIST_xls][SHOPLIST_xls]7_6"/>
      <sheetName val="[SHOPLIST_xls][SHOPLIST_xls]7_7"/>
      <sheetName val="[SHOPLIST_xls]70_x005f_x0000___0_x0_3"/>
      <sheetName val="[SHOPLIST_xls][SHOPLIST_xls]7_8"/>
      <sheetName val="[SHOPLIST_xls][SHOPLIST_xls]__1"/>
      <sheetName val="[SHOPLIST_xls][SHOPLIST_xls]__6"/>
      <sheetName val="[SHOPLIST_xls][SHOPLIST_xls]__7"/>
      <sheetName val="[SHOPLIST_xls]70,/0s«i_x1"/>
      <sheetName val="[SHOPLIST_xls]70,/0"/>
      <sheetName val="[SHOPLIST_xls][SHOPLIST_xls]__8"/>
      <sheetName val="[SHOPLIST_xls]70___0_s__i_____4"/>
      <sheetName val="[SHOPLIST_xls][SHOPLIST_xls]7_9"/>
      <sheetName val="[SHOPLIST_xls][SHOPLIST_xls]__9"/>
      <sheetName val="[SHOPLIST_xls][SHOPLIST_xls]_10"/>
      <sheetName val="[SHOPLIST_xls][SHOPLIST_xls]_11"/>
      <sheetName val="[SHOPLIST_xls][SHOPLIST_xls]_12"/>
      <sheetName val="[SHOPLIST_xls][SHOPLIST_xls]_13"/>
      <sheetName val="[SHOPLIST_xls][SHOPLIST_xls]_14"/>
      <sheetName val="[SHOPLIST_xls][SHOPLIST_xls]_15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/VW?VU?)???)??????tÏØ0_??_1"/>
      <sheetName val="Bill_of_Qty_MEP"/>
      <sheetName val="GTNC"/>
      <sheetName val="Geneí¬_x005f_x005f_x005f_x005f_x005f_x005f_x005f_x005f_"/>
      <sheetName val="01. DATA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물량표"/>
      <sheetName val="[SHOPLIST.xls]_VW__VU_________4"/>
      <sheetName val="[SHOPLIST.xls]_VW__VU_________5"/>
      <sheetName val="[SHOPLIST.xls]70_x005f_x0000___0_x0_4"/>
      <sheetName val="[SHOPLIST.xls]70___0_s__i_____5"/>
      <sheetName val="[SHOPLIST.xls]_VW__VU_________6"/>
      <sheetName val="[SHOPLIST.xls]_VW__VU_________7"/>
      <sheetName val="[SHOPLIST.xls]70?,/0?"/>
      <sheetName val="[SHOPLIST.xls]70___0_s__i_____6"/>
      <sheetName val="[SHOPLIST.xls]70,/0s«iÆøí¬i1"/>
      <sheetName val="[SHOPLIST.xls]70,/0s«iÆøí¬i2"/>
      <sheetName val="[SHOPLIST.xls][SHOPLIST_xls]7_6"/>
      <sheetName val="[SHOPLIST.xls][SHOPLIST_xls]7_7"/>
      <sheetName val="[SHOPLIST.xls][SHOPLIST_xls]7_8"/>
      <sheetName val="Geneí¬_x005f_x005f_x005f_x005f_"/>
      <sheetName val="ConferenceCentre_옰ʒ䄂ʒ鵠ʐ䄂ʒ閐̐脭め_x0005_"/>
      <sheetName val="70,_0s«_iÆø_í¬_i"/>
      <sheetName val="_SHOPLIST.xls__SHOPLIST.xls__SH"/>
      <sheetName val="___________1"/>
      <sheetName val="ConferenceCentre_옰ʒ䄂ʒ鵠ʐ䄂ʒ閐̐脭め"/>
      <sheetName val="_SHOPLIST.xls_70___0_s__i_____2"/>
      <sheetName val="_SHOPLIST.xls__VW__VU_________2"/>
      <sheetName val="_SHOPLIST.xls__VW__VU_________3"/>
      <sheetName val="_SHOPLIST.xls_70_x005f_x0000___0_x0_2"/>
      <sheetName val="70,_0s«iÆøí¬i1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70,_0s«iÆøí¬i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VWVU))tÏØ0__2"/>
      <sheetName val="_SHOPLIST.xls__SHOPLIST_xls_7_5"/>
      <sheetName val="_SHOPLIST.xls_70_,_0_s«i_Æøí¬i_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_SHOPLIST_xls_70,_0s«_iÆø_í¬"/>
      <sheetName val="___________2"/>
      <sheetName val="_SHOPLIST_xls__VWVU))"/>
      <sheetName val="_SHOPLIST_xls__SHOPLIST_xls__SH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__________3"/>
      <sheetName val="___________4"/>
      <sheetName val="_SHOPLIST.xls__SHOPLIST_xls___5"/>
      <sheetName val="_SHOPLIST.xls_70___0_s__i_____4"/>
      <sheetName val="_SHOPLIST.xls__SHOPLIST.xls_7_6"/>
      <sheetName val="_SHOPLIST.xls__VWVU))tÏØ0__3"/>
      <sheetName val="_SHOPLIST.xls_70,_0s«_iÆø_í¬_i"/>
      <sheetName val="_SHOPLIST.xls__SHOPLIST.xls___6"/>
      <sheetName val="_SHOPLIST.xls__VWVU))tÏØ0__4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BUR"/>
      <sheetName val="골조시행"/>
      <sheetName val="TONGKE-HT"/>
      <sheetName val="KỲ TT"/>
      <sheetName val="TT DZ35"/>
      <sheetName val="Hot-Piping"/>
      <sheetName val="DGchitiet "/>
      <sheetName val="MTL$-INTER"/>
      <sheetName val="Isolasi Luar Dalam"/>
      <sheetName val="Isolasi Luar"/>
      <sheetName val="Bldg"/>
      <sheetName val="Rate (2)"/>
      <sheetName val="ProjInfo"/>
      <sheetName val="rate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COST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실행철강하도"/>
      <sheetName val="_SHOPLIST_xls__VWVU))tÏØ0  "/>
      <sheetName val="_SHOPLIST_xls_70,_0s«_iÆø_í¬_i"/>
      <sheetName val="_SHOPLIST_xls_70_,_0_s«i_Æøí¬i_"/>
      <sheetName val="___________5"/>
      <sheetName val="___________6"/>
      <sheetName val="_SHOPLIST_xls__SHOPLIST_xls__S1"/>
      <sheetName val="___________7"/>
      <sheetName val="_SHOPLIST_xls__VWVU))tÏØ0__4"/>
      <sheetName val="_SHOPLIST_xls__VWVU))tÏØ0__5"/>
      <sheetName val="_SHOPLIST_xls__SHOPLIST_xls__S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.xls__VWVU))tÏØ0__5"/>
      <sheetName val="_SHOPLIST.xls__VWVU))tÏØ0__6"/>
      <sheetName val="_SHOPLIST.xls__VWVU))tÏØ0__7"/>
      <sheetName val="_SHOPLIST.xls__SHOPLIST.xls__VW"/>
      <sheetName val="_SHOPLIST.xls__SH"/>
      <sheetName val="70,_0s«_iÆø_í¬"/>
      <sheetName val="_SHOPLIST.xls_70_"/>
      <sheetName val="70,_0s«iÆøí¬i3"/>
      <sheetName val="_SHOPLIST_xls_70_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_SHOPLIST_xls__VWVU))tÏØ0__51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_SHOPLIST_xls__SH"/>
      <sheetName val="_SHOPLIST.xls__VWVU))tÏØ0__8"/>
      <sheetName val="_SHOPLIST.xls__VWVU))tÏØ0__9"/>
      <sheetName val="_SHOPLIST.xls__VWVU))tÏØ0__10"/>
      <sheetName val="_SHOPLIST.xls__VWVU))tÏØ0__11"/>
      <sheetName val="II손익관리"/>
      <sheetName val="목표세부명세"/>
      <sheetName val="h-013211-2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CPA33-34"/>
      <sheetName val="Indices"/>
      <sheetName val="BQLIST"/>
      <sheetName val="conc-foot-gradeslab"/>
      <sheetName val="Wordsdata"/>
      <sheetName val="pile_Fabrication2"/>
      <sheetName val="Finansal_tamamlanma_Eğrisi2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Finansal_tamamlanma_Eğrisi1"/>
      <sheetName val="Dropdown_List1"/>
      <sheetName val="HB_CEC_schd_4_21"/>
      <sheetName val="HB_CEC_schd_4_31"/>
      <sheetName val="HB_CEC_schd_5_21"/>
      <sheetName val="HB_CEC_schd_6_21"/>
      <sheetName val="HB_CEC_schd_7_21"/>
      <sheetName val="HB_CEC_schd_9_21"/>
      <sheetName val="New_Bld1"/>
      <sheetName val="Doha_Farm1"/>
      <sheetName val="유림골조"/>
      <sheetName val="Sheet4"/>
      <sheetName val="STR"/>
      <sheetName val="CFS3"/>
      <sheetName val="DGG"/>
      <sheetName val="Geneí¬_x0008_i_x0014_0."/>
      <sheetName val="70,/0s«_x0008_iÆø_x0003_í¬_x0008_i"/>
      <sheetName val="Gra¦_x0004_)VW U"/>
      <sheetName val="/VWVU))_x0001_tÏØ0 _x0008_ _x0008_"/>
      <sheetName val="[SHOPLIST.xls]70,/0s«_x0008_iÆø_x0003_í¬"/>
      <sheetName val="[SHOPLIST.xls][SHOPLIST.xls]70"/>
      <sheetName val="Geneí¬_x0008_i_x0"/>
      <sheetName val="70,_0s«_x0008_i_x"/>
      <sheetName val="Gra¦_x0004_)_x0"/>
      <sheetName val="_VWVU)_x"/>
      <sheetName val="_SHOPLIST.xls_70,_0_x000"/>
      <sheetName val="_x0"/>
      <sheetName val="70,/0s«_x0008_i_x"/>
      <sheetName val="70,_0"/>
      <sheetName val="_x005"/>
      <sheetName val="70,_0_"/>
      <sheetName val="[SHOPLIST.xls]70,/0s«_x0008_i_x"/>
      <sheetName val="70,/0"/>
      <sheetName val="Geneí¬ i 0."/>
      <sheetName val="70,/0s« iÆø í¬ i"/>
      <sheetName val="[SHOPLIST.xls]70,/0s« iÆø í¬"/>
      <sheetName val="ConferenceCentre?옰ʒ䄂ʒ鵠ʐ䄂ʒ閐̐脭め_x0005_"/>
      <sheetName val="[SHOPLIST.xls]/VWVU))"/>
      <sheetName val="[SHOPLIST.xls]70,/0"/>
      <sheetName val="tonghop"/>
      <sheetName val="Joinery works"/>
      <sheetName val="Portfolio List"/>
      <sheetName val="Abs PMRL"/>
      <sheetName val="BOQ.1.92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/VWVU))"/>
      <sheetName val="701"/>
      <sheetName val="70,1"/>
      <sheetName val="[SHOPLIST_xls][S1"/>
      <sheetName val="702"/>
      <sheetName val="70,2"/>
      <sheetName val="[SHOPLIST_xls][S2"/>
      <sheetName val="[SH"/>
      <sheetName val="70_"/>
      <sheetName val="703"/>
      <sheetName val="70,/0s«iÆøí¬i4"/>
      <sheetName val="[SHOPLIST.xls]/VW"/>
      <sheetName val="70,/0s«iÆøí¬i5"/>
      <sheetName val="_SHOPLIST_xls_70_x005f_x0000_,_0_x000"/>
      <sheetName val="Geneí¬_x005f_x0008_i___x005f_x0014__0_"/>
      <sheetName val="Cac_HS_hieu_chinh"/>
      <sheetName val="Cước_CG"/>
      <sheetName val="gia_tri_theo_phong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Cover Page"/>
      <sheetName val="Approved INR Claimed Log (2)"/>
      <sheetName val="Chart2"/>
      <sheetName val="INR Data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Weekly"/>
      <sheetName val="S-Curve Update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Joseph Record"/>
      <sheetName val="IO"/>
      <sheetName val="FAL intern"/>
      <sheetName val="TABLO-3"/>
      <sheetName val="Transport"/>
      <sheetName val="Indirect"/>
      <sheetName val="Gene��_x0008_i_x0000__x0000__x0014__x0000_0."/>
      <sheetName val="70_x0000_,/0_x0000_s�_x0008_i_x0000_��_x0003_��_x0008_i_x0000_"/>
      <sheetName val="Top_sh_x0000__x0000__x0001_Ԁ"/>
      <sheetName val="CIF_COST_ITEM"/>
      <sheetName val="B-3_2_EB"/>
      <sheetName val="Comp_equip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CONSTRUCTION_COMPONENT"/>
      <sheetName val="Sheet_Index"/>
      <sheetName val="Trade_Summary"/>
      <sheetName val="Electrical_database"/>
      <sheetName val="[SHOPLIST.xls]70_x005f_x0000_,/0_x000"/>
      <sheetName val="L (4)"/>
      <sheetName val="ICM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Balance_Sheet"/>
      <sheetName val="Steel-Circular"/>
      <sheetName val="Backup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EE-PROP"/>
      <sheetName val="SI 22"/>
      <sheetName val="TO List"/>
      <sheetName val="Qualifications"/>
      <sheetName val="CCTV DATA"/>
      <sheetName val="Contractor_Application"/>
      <sheetName val="General_Summary"/>
      <sheetName val="08_MEP_Summary"/>
      <sheetName val="Addnl_works"/>
      <sheetName val="B3__Material_on_Site-Detail"/>
      <sheetName val="Geneí¬ i_x0000__x0000_ _x0000_0"/>
      <sheetName val="70_x0000_,_0_x0000_s« i_x0000_Æ"/>
      <sheetName val="ConferenceCentre_옰ʒ䄂ʒ鵠ʐ䄂ʒ閐̐脭め_x"/>
      <sheetName val="_SHOPLIST.xls__VW_x0000_VU_x0"/>
      <sheetName val="70_x005f_x005f_x005f_x005f_x005"/>
      <sheetName val="Item List OLD"/>
      <sheetName val="KEYFIGURES"/>
      <sheetName val="Top_s๨ꫝ_x0000__x0000_퀀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[SHOPLIST_xls]/VWVU))tÏØ0__61"/>
      <sheetName val="2gii"/>
      <sheetName val="Other Cost Norms"/>
      <sheetName val="MAIN SUMMARY"/>
      <sheetName val="S"/>
      <sheetName val="T&amp;M"/>
      <sheetName val="Specialist"/>
      <sheetName val="Manpower"/>
      <sheetName val="Deliverables"/>
      <sheetName val="Rate_analysis15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6.2 Floor Finishes"/>
      <sheetName val="piedathot"/>
      <sheetName val="projcasflo"/>
      <sheetName val="supdata"/>
      <sheetName val="devbud"/>
      <sheetName val="Basic Rate"/>
      <sheetName val="MASTER_RATE ANALYSIS"/>
      <sheetName val="BQMPALOC"/>
      <sheetName val="COLUMNS"/>
      <sheetName val="VESSELS "/>
      <sheetName val="Ref Arch"/>
      <sheetName val="Gene��_x0008_i"/>
      <sheetName val="Top_s๨ꫝ"/>
      <sheetName val="Top_s灨ὔ밀ὔ턀"/>
      <sheetName val="Spacing of Delineators"/>
      <sheetName val="Surbhi"/>
      <sheetName val="Bill No.1"/>
      <sheetName val="Top_sh"/>
      <sheetName val="TH"/>
      <sheetName val="HS"/>
      <sheetName val="Thiet bi"/>
      <sheetName val="Vat tu"/>
      <sheetName val="DM.ChiPhi"/>
      <sheetName val="May TC"/>
      <sheetName val="Bang KL"/>
      <sheetName val="Goc CC"/>
      <sheetName val="[SHOPLIST.xls]70_x0000___0_x0_2"/>
      <sheetName val="[SHOPLIST.xls]70_x005f_x0000__2"/>
      <sheetName val="[SHOPLIST.xls]70_x0000___0_x0_3"/>
      <sheetName val="[SHOPLIST_xls]70_x0000___0_x0_2"/>
      <sheetName val="[SHOPLIST_xls]70_x005f_x0000__2"/>
      <sheetName val="[SHOPLIST_xls]70_x0000___0_x0_3"/>
      <sheetName val="[SHOPLIST.xls]70_x005f_x005f_x005f_x0000__3"/>
      <sheetName val="[SHOPLIST.xls]70_x005f_x0000___0_x0_5"/>
      <sheetName val="[SHOPLIST.xls][SHOPLIST_xls]7_9"/>
      <sheetName val="[SHOPLIST.xls][SHOPLIST_xls]__6"/>
      <sheetName val="[SHOPLIST.xls][SHOPLIST_xls]__7"/>
      <sheetName val="[SHOPLIST.xls][SHOPLIST_xls]__8"/>
      <sheetName val="[SHOPLIST.xls]70___0_s__i_____7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[SHOPLIST.xls]_27"/>
      <sheetName val="[SHOPLIST.xls][SHOPLIST_xls]_10"/>
      <sheetName val="[SHOPLIST.xls][SHOPLIST_xls]__9"/>
      <sheetName val="[SHOPLIST.xls][SHOPLIST.xls]_28"/>
      <sheetName val="[SHOPLIST.xls][SHOPLIST.xls]_29"/>
      <sheetName val="[SHOPLIST.xls]70___0_s__i_____8"/>
      <sheetName val="[SHOPLIST.xls][SHOPLIST.xls]_30"/>
      <sheetName val="[SHOPLIST.xls][SHOPLIST.xls]_31"/>
      <sheetName val="[SHOPLIST.xls][SHOPLIST_xls]_11"/>
      <sheetName val="[SHOPLIST.xls][SHOPLIST_xls]_12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_VW__VU_________8"/>
      <sheetName val="[SHOPLIST.xls]_VW__VU_________9"/>
      <sheetName val="[SHOPLIST.xls][SHOPLIST_xls]_20"/>
      <sheetName val="[SHOPLIST.xls]70?,/0?s«i_x"/>
      <sheetName val="[SHOPLIST.xls][SHOPLIST_xls]_21"/>
      <sheetName val="[SHOPLIST.xls]70___0_s__i_____9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.xls]_39"/>
      <sheetName val="[SHOPLIST.xls][SHOPLIST.xls]_40"/>
      <sheetName val="[SHOPLIST.xls][SHOPLIST.xls]_41"/>
      <sheetName val="[SHOPLIST.xls][SHOPLIST.xls]_42"/>
      <sheetName val="[SHOPLIST.xls]70,/0s«_iÆø_í¬"/>
      <sheetName val="[SHOPLIST.xls]70,/0s«iÆøí¬i3"/>
      <sheetName val="[SHOPLIST.xls]/VWVU))tÏØ0__12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/VWVU))tÏØ0__17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/VWVU))tÏØ0__16"/>
      <sheetName val="[SHOPLIST.xls]/VWVU))tÏØ0__14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/VWVU))tÏØ0__13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/VWVU))tÏØ0__15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/VWVU))tÏØ0__18"/>
      <sheetName val="[SHOPLIST.xls][SHOPLIST_xls]_99"/>
      <sheetName val="[SHOPLIST.xls]_SHOPLIST_xls_100"/>
      <sheetName val="[SHOPLIST.xls]_SHOPLIST_xls_101"/>
      <sheetName val="[SHOPLIST.xls]_SHOPLIST_xls_102"/>
      <sheetName val="[SHOPLIST.xls]_SHOPLIST_xls_103"/>
      <sheetName val="[SHOPLIST.xls]_SHOPLIST_xls_104"/>
      <sheetName val="[SHOPLIST.xls]_SHOPLIST_xls_105"/>
      <sheetName val="[SHOPLIST.xls]_SHOPLIST_xls_106"/>
      <sheetName val="[SHOPLIST.xls]_SHOPLIST_xls_107"/>
      <sheetName val="[SHOPLIST.xls]/VWVU))tÏØ0__19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[SHOPLIST.xls]_43"/>
      <sheetName val="[SHOPLIST.xls][SHOPLIST.xls]_44"/>
      <sheetName val="[SHOPLIST.xls][SHOPLIST.xls]_45"/>
      <sheetName val="[SHOPLIST.xls][SHOPLIST.xls]_46"/>
      <sheetName val="Milestone"/>
      <sheetName val="Process"/>
      <sheetName val="Refinery"/>
      <sheetName val="Fructose"/>
      <sheetName val="Utilities"/>
      <sheetName val="Pipesizes"/>
      <sheetName val="Drop Down"/>
      <sheetName val="개시대사 (2)"/>
      <sheetName val="Micro"/>
      <sheetName val="Asset Desc"/>
      <sheetName val="Master data"/>
      <sheetName val="TBEAM"/>
      <sheetName val="XL4Test5"/>
      <sheetName val="MFG"/>
      <sheetName val="Basic_Rate"/>
      <sheetName val="MASTER_RATE_ANALYSIS"/>
      <sheetName val="P-Ins_&amp;_Bonds"/>
      <sheetName val="REBAR"/>
      <sheetName val="推拉"/>
      <sheetName val="平窗"/>
      <sheetName val="单价分析过程"/>
      <sheetName val="主要材料价格表 (2)"/>
      <sheetName val="3"/>
      <sheetName val="Staff Acco_"/>
      <sheetName val="8"/>
      <sheetName val="2"/>
      <sheetName val="6"/>
      <sheetName val="面积合计（藏）"/>
      <sheetName val="7"/>
      <sheetName val="投标材料清单 "/>
      <sheetName val="5"/>
      <sheetName val="D0026B3"/>
      <sheetName val="S-Hotel"/>
      <sheetName val="材料名称标准表"/>
      <sheetName val="資料庫"/>
      <sheetName val="材料"/>
      <sheetName val="雨棚"/>
      <sheetName val="Bang khoi luong"/>
      <sheetName val="WT-LIST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__0_s__i_____2"/>
      <sheetName val="_SHOPLIST_xls__VW__VU_________2"/>
      <sheetName val="_SHOPLIST_xls__VW__VU_________3"/>
      <sheetName val="_SHOPLIST_xls_70_x005f_x0000___0_x0_2"/>
      <sheetName val="_SHOPLIST_xls__SHOPLIST_xls_7_2"/>
      <sheetName val="_SHOPLIST_xls__SHOPLIST_xls_7_3"/>
      <sheetName val="_SHOPLIST_xls_70_x005f_x005f_x005f_x0000__2"/>
      <sheetName val="_SHOPLIST_xls_70___0_s__i_____3"/>
      <sheetName val="_SHOPLIST_xls__SHOPLIST_xls___2"/>
      <sheetName val="_SHOPLIST_xls__SHOPLIST_xls_7_1"/>
      <sheetName val="_SHOPLIST_xls__SHOPLIST_xls_7_4"/>
      <sheetName val="_SHOPLIST_xls__SHOPLIST_xls___3"/>
      <sheetName val="_SHOPLIST_xls__SHOPLIST_xls___4"/>
      <sheetName val="_SHOPLIST_xls__SHOPLIST_xls_7_5"/>
      <sheetName val="_SHOPLIST_xls__SHOPLIST_xls___5"/>
      <sheetName val="_SHOPLIST_xls__SHOPLIST_xls_7_6"/>
      <sheetName val="_SHOPLIST_xls__SHOPLIST_xls_7_7"/>
      <sheetName val="_SHOPLIST_xls_70_x005f_x0000___0_x0_3"/>
      <sheetName val="_SHOPLIST_xls__SHOPLIST_xls_7_8"/>
      <sheetName val="_SHOPLIST_xls__SHOPLIST_xls___1"/>
      <sheetName val="_SHOPLIST_xls__SHOPLIST_xls___6"/>
      <sheetName val="_SHOPLIST_xls__SHOPLIST_xls___7"/>
      <sheetName val="_SHOPLIST_xls_70,_0s«i_x1"/>
      <sheetName val="_SHOPLIST_xls_70,_0"/>
      <sheetName val="_SHOPLIST_xls__SHOPLIST_xls___8"/>
      <sheetName val="_SHOPLIST_xls_70___0_s__i_____4"/>
      <sheetName val="_SHOPLIST_xls__SHOPLIST_xls_7_9"/>
      <sheetName val="_SHOPLIST_xls__SHOPLIST_xls___9"/>
      <sheetName val="_SHOPLIST_xls__SHOPLIST_xls__11"/>
      <sheetName val="_SHOPLIST_xls__SHOPLIST_xls__12"/>
      <sheetName val="_SHOPLIST_xls__SHOPLIST_xls__13"/>
      <sheetName val="_SHOPLIST_xls__SHOPLIST_xls__14"/>
      <sheetName val="_SHOPLIST_xls__SHOPLIST_xls__15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VW_VU_)___)______tÏØ0____1"/>
      <sheetName val="_SHOPLIST.xls__VW__VU_________4"/>
      <sheetName val="_SHOPLIST.xls__VW__VU_________5"/>
      <sheetName val="_SHOPLIST.xls_70_x005f_x0000___0_x0_4"/>
      <sheetName val="_SHOPLIST.xls_70___0_s__i_____5"/>
      <sheetName val="_SHOPLIST.xls__VW__VU_________6"/>
      <sheetName val="_SHOPLIST.xls__VW__VU_________7"/>
      <sheetName val="_SHOPLIST.xls_70_,_0_"/>
      <sheetName val="_SHOPLIST.xls_70___0_s__i_____6"/>
      <sheetName val="_SHOPLIST.xls_70,_0s«iÆøí¬i1"/>
      <sheetName val="_SHOPLIST.xls_70,_0s«iÆøí¬i2"/>
      <sheetName val="_SHOPLIST.xls__SHOPLIST_xls_7_6"/>
      <sheetName val="_SHOPLIST.xls__SHOPLIST_xls_7_7"/>
      <sheetName val="_SHOPLIST.xls__SHOPLIST_xls_7_8"/>
      <sheetName val="base"/>
      <sheetName val="내역서"/>
      <sheetName val="Đơn Giá "/>
      <sheetName val="NET ALL (M)"/>
      <sheetName val="DG-TNHC-85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BFS"/>
      <sheetName val="BUAs and Sales Forecast"/>
      <sheetName val="Reference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WIP"/>
      <sheetName val="المعادلات"/>
      <sheetName val="Cumulative Rail "/>
      <sheetName val="WATER DUCT - IC 21"/>
      <sheetName val="Initial Data"/>
      <sheetName val="Package Status"/>
      <sheetName val="Appendix-A -GRAND SUMMARY"/>
      <sheetName val="D9 (New Rate)"/>
      <sheetName val="Validation"/>
      <sheetName val="BoQ-22-8-2019"/>
      <sheetName val="Tech"/>
      <sheetName val="Ledger"/>
      <sheetName val="Data 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 Estimate  "/>
      <sheetName val="Equip."/>
      <sheetName val="Book1"/>
      <sheetName val="BORDGC"/>
      <sheetName val="MATERIALS"/>
      <sheetName val="Account Codes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/VWVU))tÏØ0__20"/>
      <sheetName val="B6_2_18"/>
      <sheetName val="PRECAST_lightconc-II21"/>
      <sheetName val="final_abstract21"/>
      <sheetName val="Staff_Acco_17"/>
      <sheetName val="TBAL9697_-group_wise__sdpl17"/>
      <sheetName val="Chiet_t19"/>
      <sheetName val="Staffing_and_Rates_IA19"/>
      <sheetName val="Employee_List17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Item-_Compact17"/>
      <sheetName val="E_&amp;_R17"/>
      <sheetName val="Project_Cost_Breakdown17"/>
      <sheetName val="PT_141-_Site_A_Landscape16"/>
      <sheetName val="SITE_WORK16"/>
      <sheetName val="Rate_summary16"/>
      <sheetName val="train_cash16"/>
      <sheetName val="accom_cash16"/>
      <sheetName val="INDIGINEOUS_ITEMS_16"/>
      <sheetName val="d-safe_DELUXE16"/>
      <sheetName val="Back_up16"/>
      <sheetName val="RAB_AR&amp;STR16"/>
      <sheetName val="Duct_Accesories16"/>
      <sheetName val="Mall_waterproofing16"/>
      <sheetName val="MSCP_waterproofing16"/>
      <sheetName val="[SHOPLIST_xls][SHOPLIST_xls]726"/>
      <sheetName val="[SHOPLIST_xls]70,/0s«iÆøí¬i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Common_Variables16"/>
      <sheetName val="GPL_Revenu_Update16"/>
      <sheetName val="DO_NOT_TOUCH16"/>
      <sheetName val="Work_Type16"/>
      <sheetName val="PROJECT_BRIEF(EX_NEW)16"/>
      <sheetName val="Geneí¬_i15"/>
      <sheetName val="steel_total15"/>
      <sheetName val="ELE_BOQ15"/>
      <sheetName val="Cashflow_projection11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Service_Type9"/>
      <sheetName val="Contract_Division9"/>
      <sheetName val="SubContract_Type9"/>
      <sheetName val="PPA_Summary12"/>
      <sheetName val="Mix_Design12"/>
      <sheetName val="Z-_GENERAL_PRICE_SUMMARY12"/>
      <sheetName val="Equipment_Rates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Site_Dev_BOQ11"/>
      <sheetName val="Attach_4-188"/>
      <sheetName val="BLOCK-A_(MEA_SHEET)11"/>
      <sheetName val="Data_I_(2)8"/>
      <sheetName val="rEFERENCES_8"/>
      <sheetName val="Dash_board11"/>
      <sheetName val="Labour_Costs11"/>
      <sheetName val="[SHOPLIST_xls]/VWVU))tÏØ0__57"/>
      <sheetName val="[SHOPLIST_xls]/VWVU))tÏØ0__58"/>
      <sheetName val="Data_Sheet11"/>
      <sheetName val="tender_allowances11"/>
      <sheetName val="_Summary_BKG_03411"/>
      <sheetName val="BILL_3R11"/>
      <sheetName val="Bill_1011"/>
      <sheetName val="[SHOPLIST_xls]/VWVU))tÏØ0__59"/>
      <sheetName val="[SHOPLIST_xls]70,/0s«_iÆø_í¬_11"/>
      <sheetName val="[SHOPLIST_xls]70?,/0?s«i?Æøí¬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Ewaan_Show_Kitchen_(2)8"/>
      <sheetName val="Cash_Flow_Working8"/>
      <sheetName val="MN_T_B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Balance_Sheet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Div_07_Thermal_&amp;_Moisture2"/>
      <sheetName val="[SHOPLIST_xls][SHOPLIST_xls]/VW"/>
      <sheetName val="AOP_Summary-23"/>
      <sheetName val="[SHOPLIST_xls][SHOPLIST_xls]728"/>
      <sheetName val="B-3_2_EB1"/>
      <sheetName val="[SHOPLIST_xls]/VWVU))tÏØ0__60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CONSTRUCTION_COMPONEN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Recon_Template"/>
      <sheetName val="Estimate_for_approval1"/>
      <sheetName val="Rates_for_public_areas"/>
      <sheetName val="Core_Data"/>
      <sheetName val="L3-WBS_Mapping"/>
      <sheetName val="BAFO_CCL_Submission"/>
      <sheetName val="Abs_PMRL"/>
      <sheetName val="[SHOPLIST_xls]/VWVU))tÏØ0__81"/>
      <sheetName val="[SHOPLIST_xls]/VWVU))tÏØ0__91"/>
      <sheetName val="P1926-H2B_Pkg_2A&amp;2B"/>
      <sheetName val="P1940-H2B_Pkg_1_Guestrooms"/>
      <sheetName val="[SHOPLIST_xls][SH1"/>
      <sheetName val="[SHOPLIST_xls]70_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B2-DV_No_02"/>
      <sheetName val="BOQ_1_92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Ref_Arch"/>
      <sheetName val="6_2_Floor_Finishes"/>
      <sheetName val="Data_"/>
      <sheetName val="Cumulative_Rail_"/>
      <sheetName val="[SHOPLIST_xls]/VWVU))tÏØ0__66"/>
      <sheetName val="Staff_OLD_"/>
      <sheetName val="SLHW"/>
      <sheetName val="Bill 3 Boutique"/>
      <sheetName val="Detail Page"/>
      <sheetName val="[SHOPLIST.xls]70_x0000___0_x0_4"/>
      <sheetName val="Geneí¬_x005f_x005f_"/>
      <sheetName val="_SHOPLIST.xls_70_x0000___0_x0_2"/>
      <sheetName val="_SHOPLIST.xls_70_x005f_x0000__2"/>
      <sheetName val="_SHOPLIST.xls_70_x0000___0_x0_3"/>
      <sheetName val="_SHOPLIST_xls_70_x0000_,_0_x000"/>
      <sheetName val="Geneí¬_x0008_i___x0014__0_"/>
      <sheetName val="[SHOPLIST.xls]70_x0000_,/0_x000"/>
      <sheetName val="70_x005f_x005f_x005"/>
      <sheetName val="노임단가"/>
      <sheetName val="70,/0s«iÆøí¬i6"/>
      <sheetName val="/VW1"/>
      <sheetName val="70,/0s«iÆøí¬i7"/>
      <sheetName val="/VW2"/>
      <sheetName val="/VWVU))tÏØ0__21"/>
      <sheetName val="/VWVU))tÏØ0__31"/>
      <sheetName val="70,/0s«_iÆø_í¬_i1"/>
      <sheetName val="70?,/0?s«i?Æøí¬i1"/>
      <sheetName val="/VWVU))tÏØ0__22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2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Detail_Page"/>
      <sheetName val="GFA_HQ_Building32"/>
      <sheetName val="GFA_Conference31"/>
      <sheetName val="BQ_External31"/>
      <sheetName val="StattCo_yCharges30"/>
      <sheetName val="Penthouse_Apartment30"/>
      <sheetName val="LABOUR_HISTOGRAM31"/>
      <sheetName val="Raw_Data30"/>
      <sheetName val="Chiet_tinh_dz2230"/>
      <sheetName val="Chiet_tinh_dz3530"/>
      <sheetName val="CT_Thang_Mo30"/>
      <sheetName val="@risk_rents_and_incentives30"/>
      <sheetName val="Car_park_lease30"/>
      <sheetName val="Net_rent_analysis30"/>
      <sheetName val="Poz-1_30"/>
      <sheetName val="Graph_Data_(DO_NOT_PRINT)30"/>
      <sheetName val="Lab_Cum_Hist30"/>
      <sheetName val="LEVEL_SHEET30"/>
      <sheetName val="Bill_No__230"/>
      <sheetName val="Tender_Summary30"/>
      <sheetName val="Insurance_Ext30"/>
      <sheetName val="FOL_-_Bar30"/>
      <sheetName val="SPT_vs_PHI30"/>
      <sheetName val="Customize_Your_Invoice30"/>
      <sheetName val="HVAC_BoQ30"/>
      <sheetName val="budget_summary_(2)29"/>
      <sheetName val="Budget_Analysis_Summary29"/>
      <sheetName val="Projet,_methodes_&amp;_couts29"/>
      <sheetName val="Risques_majeurs_&amp;_Frais_Ind_29"/>
      <sheetName val="CT__PL29"/>
      <sheetName val="Body_Sheet29"/>
      <sheetName val="1_0_Executive_Summary29"/>
      <sheetName val="Top_sheet29"/>
      <sheetName val="intr_stool_brkup29"/>
      <sheetName val="Dubai_golf26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POWER_ASSUMPTIONS26"/>
      <sheetName val="SHOPLIST_xls26"/>
      <sheetName val="beam-reinft-IIInd_floor26"/>
      <sheetName val="beam-reinft-machine_rm26"/>
      <sheetName val="Invoice_Summary26"/>
      <sheetName val="PROJECT_BRIEF27"/>
      <sheetName val="BILL_COV23"/>
      <sheetName val="C_(3)27"/>
      <sheetName val="WITHOUT_C&amp;I_PROFIT_(3)25"/>
      <sheetName val="Civil_Boq25"/>
      <sheetName val="Ra__stair23"/>
      <sheetName val="Day_work22"/>
      <sheetName val="Activity_List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CHART_OF_ACCOUNTS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2_2)Revised_Cash_Flow20"/>
      <sheetName val="B185-B-9_121"/>
      <sheetName val="B185-B-9_221"/>
      <sheetName val="BOQ_Direct_selling_cost22"/>
      <sheetName val="E-Bill_No_6_A-O21"/>
      <sheetName val="PMWeb_data21"/>
      <sheetName val="SS_MH21"/>
      <sheetName val="Index_List20"/>
      <sheetName val="Type_List20"/>
      <sheetName val="File_Types20"/>
      <sheetName val="Eq__Mobilization21"/>
      <sheetName val="w't_table20"/>
      <sheetName val="B09_121"/>
      <sheetName val="Elemental_Buildup20"/>
      <sheetName val="Staffing_and_Rates_IA20"/>
      <sheetName val="Chiet_t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PointNo_520"/>
      <sheetName val="Working_for_RCC21"/>
      <sheetName val="Employee_List18"/>
      <sheetName val="B6_2_19"/>
      <sheetName val="Rate_summary17"/>
      <sheetName val="Material_List_20"/>
      <sheetName val="Summary_of_Work18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RECAST_lightconc-II22"/>
      <sheetName val="final_abstract22"/>
      <sheetName val="입찰내역_발주처_양식20"/>
      <sheetName val="LIST_DO_NOT_REMOVE19"/>
      <sheetName val="Staff_Acco_18"/>
      <sheetName val="TBAL9697_-group_wise__sdpl18"/>
      <sheetName val="Project_Cost_Breakdown18"/>
      <sheetName val="Item-_Compact18"/>
      <sheetName val="E_&amp;_R18"/>
      <sheetName val="Рабочий_лист17"/>
      <sheetName val="SITE_WORK17"/>
      <sheetName val="Annex_1_Sect_3a18"/>
      <sheetName val="Annex_1_Sect_3a_118"/>
      <sheetName val="Annex_1_Sect_3b18"/>
      <sheetName val="Annex_1_Sect_3c18"/>
      <sheetName val="HOURLY_RATES18"/>
      <sheetName val="d-safe_DELUXE17"/>
      <sheetName val="Back_up17"/>
      <sheetName val="Labour_&amp;_Plant17"/>
      <sheetName val="RAB_AR&amp;STR17"/>
      <sheetName val="Duct_Accesories17"/>
      <sheetName val="PT_141-_Site_A_Landscape17"/>
      <sheetName val="Geneí¬_i16"/>
      <sheetName val="Common_Variables17"/>
      <sheetName val="????_???_??17"/>
      <sheetName val="INDIGINEOUS_ITEMS_17"/>
      <sheetName val="Mall_waterproofing17"/>
      <sheetName val="MSCP_waterproofing17"/>
      <sheetName val="GPL_Revenu_Update17"/>
      <sheetName val="DO_NOT_TOUCH17"/>
      <sheetName val="Work_Type17"/>
      <sheetName val="train_cash17"/>
      <sheetName val="accom_cash17"/>
      <sheetName val="[SHOPLIST_xls][SHOPLIST_xls]729"/>
      <sheetName val="TRIAL_BALANCE17"/>
      <sheetName val="Ave_wtd_rates17"/>
      <sheetName val="Debits_as_on_12_04_0817"/>
      <sheetName val="STAFFSCHED_17"/>
      <sheetName val="steel_total16"/>
      <sheetName val="ELE_BOQ16"/>
      <sheetName val="[SHOPLIST_xls]70,/0s«iÆøí¬i17"/>
      <sheetName val="[SHOPLIST_xls]7012"/>
      <sheetName val="[SHOPLIST_xls]70,12"/>
      <sheetName val="Base_BM-rebar12"/>
      <sheetName val="Materials_12"/>
      <sheetName val="PROJECT_BRIEF(EX_NEW)17"/>
      <sheetName val="Floor_Box_14"/>
      <sheetName val="Cashflow_projection12"/>
      <sheetName val="Z-_GENERAL_PRICE_SUMMARY13"/>
      <sheetName val="AREA_OF_APPLICATION16"/>
      <sheetName val="Risk_Breakdown_Structure16"/>
      <sheetName val="Resumo_Empreitadas13"/>
      <sheetName val="Equipment_Rates12"/>
      <sheetName val="PPA_Summary13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[SHOPLIST_xls][SHOPLIST_xls]730"/>
      <sheetName val="[SHOPLIST_xls]/VW12"/>
      <sheetName val="E_H_-_H__W_P_12"/>
      <sheetName val="E__H__Treatment_for_pile_cap12"/>
      <sheetName val="%_prog_figs_-u5_and_total13"/>
      <sheetName val="[SHOPLIST_xls][SHOPLIST_xls][12"/>
      <sheetName val="1_2_Staff_Schedule13"/>
      <sheetName val="Attach_4-189"/>
      <sheetName val="P-100_MRF_DB_R19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Contract_Division10"/>
      <sheetName val="SubContract_Type10"/>
      <sheetName val="Service_Type10"/>
      <sheetName val="Div_07_Thermal_&amp;_Moisture3"/>
      <sheetName val="[SHOPLIST_xls]/VWVU))tÏØ0__67"/>
      <sheetName val="Mix_Design13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ata_Sheet12"/>
      <sheetName val="BLOCK-A_(MEA_SHEET)12"/>
      <sheetName val="Bill_1012"/>
      <sheetName val="Site_Dev_BOQ12"/>
      <sheetName val="Dash_board12"/>
      <sheetName val="Data_I_(2)9"/>
      <sheetName val="rEFERENCES_9"/>
      <sheetName val="Cost_Heading9"/>
      <sheetName val="D_&amp;_W_sizes9"/>
      <sheetName val="SOPMA_DD9"/>
      <sheetName val="Labour_Costs12"/>
      <sheetName val="PRICE_INFO9"/>
      <sheetName val="RC_SUMMARY9"/>
      <sheetName val="LABOUR_PRODUCTIVITY-TAV9"/>
      <sheetName val="MATERIAL_PRICES9"/>
      <sheetName val="tender_allowances12"/>
      <sheetName val="_Summary_BKG_03412"/>
      <sheetName val="BILL_3R12"/>
      <sheetName val="Ewaan_Show_Kitchen_(2)9"/>
      <sheetName val="Cash_Flow_Working9"/>
      <sheetName val="MN_T_B_9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precast_RC_element3"/>
      <sheetName val="pile_Fabrication3"/>
      <sheetName val="[SHOPLIST_xls][SHOPLIST_xls]/V1"/>
      <sheetName val="2F_회의실견적(5_14_일대)5"/>
      <sheetName val="_HIT-&gt;HMC_견적(3900)5"/>
      <sheetName val="Appendix_B5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Sheet_Index2"/>
      <sheetName val="Core_Data1"/>
      <sheetName val="[SHOPLIST_xls]/VWVU))tÏØ0__68"/>
      <sheetName val="[SHOPLIST_xls]70,/0s«_iÆø_í¬_12"/>
      <sheetName val="[SHOPLIST_xls]70?,/0?s«i?Æøí¬12"/>
      <sheetName val="Summary_2"/>
      <sheetName val="B04-A_-_DIA_SUDEER2"/>
      <sheetName val="04D_-_Tanmyat2"/>
      <sheetName val="13-_B04-B_&amp;_C2"/>
      <sheetName val="_SITE_09_B04-B&amp;C-AFAQ2"/>
      <sheetName val="[SHOPLIST_xls]/VWVU))tÏØ0__69"/>
      <sheetName val="B2-DV_No_021"/>
      <sheetName val="[SHOPLIST_xls][SH2"/>
      <sheetName val="[SHOPLIST_xls]70_2"/>
      <sheetName val="Trade_Summary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[SHOPLIST_xls][SHOPLIST_xls]731"/>
      <sheetName val="Comp_equip1"/>
      <sheetName val="Estimate_for_approval2"/>
      <sheetName val="Balance_Sheet2"/>
      <sheetName val="B-3_2_EB2"/>
      <sheetName val="[SHOPLIST_xls]/VWVU))tÏØ0__70"/>
      <sheetName val="[SHOPLIST_xls]/VWVU))tÏØ0__73"/>
      <sheetName val="[SHOPLIST_xls]/VWVU))tÏØ0__74"/>
      <sheetName val="CONSTRUCTION_COMPONENT2"/>
      <sheetName val="CIF_COST_ITEM1"/>
      <sheetName val="Rates_for_public_areas1"/>
      <sheetName val="Recon_Template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[SHOPLIST_xls]/VWVU))tÏØ0__82"/>
      <sheetName val="[SHOPLIST_xls]/VWVU))tÏØ0__92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Bill_No_11"/>
      <sheetName val="BOQ_1_92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P1926-H2B_Pkg_2A&amp;2B1"/>
      <sheetName val="P1940-H2B_Pkg_1_Guestrooms1"/>
      <sheetName val="Drop_Down_Data1"/>
      <sheetName val="Rules_1"/>
      <sheetName val="L3-WBS_Mapping1"/>
      <sheetName val="BAFO_CCL_Submission1"/>
      <sheetName val="Abs_PMRL1"/>
      <sheetName val="Detail_Page1"/>
      <sheetName val="MAIN_SUMMARY1"/>
      <sheetName val="[SHOPLIST_xls]/VWVU))tÏØ0__75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ورقة2"/>
      <sheetName val="LTR-2"/>
      <sheetName val="National"/>
      <sheetName val="_board7"/>
      <sheetName val="_boaboard (1)"/>
      <sheetName val="BULD.3"/>
      <sheetName val="BLOCK K"/>
      <sheetName val="예가표"/>
      <sheetName val="BREAKDOWN"/>
      <sheetName val="Contractor_Application1"/>
      <sheetName val="08_MEP_Summary1"/>
      <sheetName val="Addnl_works1"/>
      <sheetName val="B3__Material_on_Site-Detail1"/>
      <sheetName val="[SHOPLIST_xls]70_x005f_x0000_,/0_x000"/>
      <sheetName val="Grand_Summary_"/>
      <sheetName val="Bill_No_01_-_GI_"/>
      <sheetName val="combined_"/>
      <sheetName val="summary-Optional_"/>
      <sheetName val="B14_02_"/>
      <sheetName val="Prov_Sum_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SI_22"/>
      <sheetName val="TO_List"/>
      <sheetName val="CCTV_DATA"/>
      <sheetName val="Initial_Data"/>
      <sheetName val="Package_Status"/>
      <sheetName val="Appendix-A_-GRAND_SUMMARY"/>
      <sheetName val="D9_(New_Rate)"/>
      <sheetName val="_boaboard_(1)"/>
      <sheetName val="Gene��i0_"/>
      <sheetName val="70,/0s�i����i"/>
      <sheetName val="Top_shԀ"/>
      <sheetName val="Portfolio_List"/>
      <sheetName val="_Estimate__"/>
      <sheetName val="Equip_"/>
      <sheetName val="Div_Summary"/>
      <sheetName val="Cost Heaࡤing"/>
      <sheetName val="제출내역 (2)"/>
      <sheetName val="8.0 Programme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d-7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_SHOPLIST_xls_116"/>
      <sheetName val="[SHOPLIST.xls]_SHOPLIST_xls_117"/>
      <sheetName val="[SHOPLIST.xls]_SHOPLIST_xls_118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70___0_s__i____12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Landscape No.1"/>
      <sheetName val="MEP No.3"/>
      <sheetName val="[SHOPLIST.xls]/VWVU))tÏØ0__20"/>
      <sheetName val="_SHOPLIST_xls__VWVU))tÏØ0__61"/>
      <sheetName val="_SHOPLIST_xls__VWVU))tÏØ0__71"/>
      <sheetName val="Finansal_tamamlanma_Eğrisi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Joseph_Record"/>
      <sheetName val="beam-reinft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ASD Sum of Part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MI"/>
      <sheetName val="SUBS SUM"/>
      <sheetName val="BoQ(2)"/>
      <sheetName val="tower and monopoles "/>
      <sheetName val="Income Statement"/>
      <sheetName val="FAL_intern"/>
      <sheetName val="Finansal_tamamlanma_Eğrisi4"/>
      <sheetName val="Dropdown_List4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FAL_intern1"/>
      <sheetName val="Finansal_tamamlanma_Eğrisi5"/>
      <sheetName val="Dropdown_List5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Bill_No_01_-_GI_2"/>
      <sheetName val="combined_2"/>
      <sheetName val="summary-Optional_2"/>
      <sheetName val="B14_02_2"/>
      <sheetName val="Prov_Sum_2"/>
      <sheetName val="SI_222"/>
      <sheetName val="TO_List2"/>
      <sheetName val="CCTV_DATA2"/>
      <sheetName val="B2-DV_No_022"/>
      <sheetName val="FAL_intern2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AOP_Summary-24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Master_data1"/>
      <sheetName val="[SHOPLIST_xls]/VWVU))tÏØ0__88"/>
      <sheetName val="Staff_OLD_1"/>
      <sheetName val="Basic_Rate1"/>
      <sheetName val="MASTER_RATE_ANALYSIS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Cumulative_Rail_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_xls]/VW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Лист1"/>
      <sheetName val="Fiyatlar"/>
      <sheetName val="50"/>
      <sheetName val="Rectangular Duct"/>
      <sheetName val="Non-Positioin Summary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S-Curve_Update"/>
      <sheetName val="VESSELS_"/>
      <sheetName val="Closing"/>
      <sheetName val="Unit cost- Drain-Protection-1 "/>
      <sheetName val="Unit cost- Drain-Protection-2"/>
      <sheetName val="[SHOPLIST.xls]70,/0s«iÆøí¬i4"/>
      <sheetName val="[SHOPLIST.xls]70,/0s«iÆøí¬i5"/>
      <sheetName val="[SHOPLIST.xls]70,/0s«iÆøí¬i6"/>
      <sheetName val="[SHOPLIST.xls]/VW1"/>
      <sheetName val="[SHOPLIST.xls]70,/0s«iÆøí¬i7"/>
      <sheetName val="[SHOPLIST.xls]/VW2"/>
      <sheetName val="[SHOPLIST.xls]/VWVU))tÏØ0__21"/>
      <sheetName val="[SHOPLIST.xls]/VWVU))tÏØ0__31"/>
      <sheetName val="[SHOPLIST.xls]70,/0s«_iÆø_í¬_i1"/>
      <sheetName val="[SHOPLIST.xls]70?,/0?s«i?Æøí¬i1"/>
      <sheetName val="[SHOPLIST.xls]/VWVU))tÏØ0__22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2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[SHOPLIST.xls]70,/0s�i����i"/>
      <sheetName val="BULD_3"/>
      <sheetName val="BLOCK_K"/>
      <sheetName val="제출내역_(2)"/>
      <sheetName val="[SHOPLIST.xls][SHOPLIST_xls]/VW"/>
      <sheetName val="satış planı (2)"/>
      <sheetName val="Tahsilat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Démol_"/>
      <sheetName val="Spacing_of_Delineators"/>
      <sheetName val="CPK"/>
      <sheetName val="intr_stool_brkup_x0000_"/>
      <sheetName val="Rebar_Ramp"/>
      <sheetName val="Neo"/>
      <sheetName val="Macro custom function"/>
      <sheetName val="공사개요-C"/>
      <sheetName val="tuong"/>
      <sheetName val="JAN"/>
      <sheetName val="Biìl_No__218"/>
      <sheetName val="REKAP"/>
      <sheetName val="Dự thầu"/>
      <sheetName val="foot-slab_rein_x0000__x0000_"/>
      <sheetName val="foot-slab_reinø_x0006_"/>
      <sheetName val="foot-slab_reinÝ¥"/>
      <sheetName val="foot-slab_reinP"/>
      <sheetName val="foot-slab_reinl"/>
      <sheetName val="foot-slab_rein"/>
      <sheetName val="GRAPH_DATA"/>
      <sheetName val=" N Finansal Eğri"/>
      <sheetName val="ptvl"/>
      <sheetName val="ptm"/>
      <sheetName val="학생내역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Update_list5"/>
      <sheetName val="Sinh_Nam_systems5"/>
      <sheetName val="DIE_profile5"/>
      <sheetName val="Import_tax5"/>
      <sheetName val="_SHOPLIST_xls_70,_0s«iÆøí¬i16"/>
      <sheetName val="_SHOPLIST_xls__SHOPLIST_xls_726"/>
      <sheetName val="_SHOPLIST_xls__SHOPLIST_xls_727"/>
      <sheetName val="NKSC_thue4"/>
      <sheetName val="quotation_4"/>
      <sheetName val="Bill_5_-_Carpark4"/>
      <sheetName val="BOQ_-_summary__34"/>
      <sheetName val="05__Data_Cash_Flow4"/>
      <sheetName val="Doi_so3"/>
      <sheetName val="CỘT_+_VÁCH_B2-B43"/>
      <sheetName val="_SHOPLIST_xls__SHOPLIST_xls_728"/>
      <sheetName val="Buy_vs__Lease_Car3"/>
      <sheetName val="Du_thau3"/>
      <sheetName val="Door_&amp;_Window-_Schedule3"/>
      <sheetName val="_VWVU))tÏØ0__20"/>
      <sheetName val="_SHOPLIST_xls__VW11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_SHOPLIST_xls__VWVU))tÏØ0__55"/>
      <sheetName val="_SHOPLIST_xls__VWVU))tÏØ0__56"/>
      <sheetName val="_SHOPLIST_xls_70,11"/>
      <sheetName val="A__Electrical2"/>
      <sheetName val="Priced_BOQ2"/>
      <sheetName val="Bill_1_Prelim1"/>
      <sheetName val="Bill_2_Bored_Pile1"/>
      <sheetName val="_SHOPLIST_xls__VWVU))tÏØ0__57"/>
      <sheetName val="_SHOPLIST_xls_70,_0s«iÆøí¬3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___________16"/>
      <sheetName val="vanchuyen_TC1"/>
      <sheetName val="[SHOPLIST_xls]70___0_s__i_____1"/>
      <sheetName val="[SHOPLIST_xls]_VW__VU_________1"/>
      <sheetName val="[SHOPLIST_xls]_VW__VU_________4"/>
      <sheetName val="[SHOPLIST_xls]70_x005f_x0000___0_x0_1"/>
      <sheetName val="[SHOPLIST_xls]70_x005f_x005f_x005f_x0000__1"/>
      <sheetName val="[SHOPLIST_xls]70___0_s__i_____5"/>
      <sheetName val="[SHOPLIST_xls][SHOPLIST_xls]_21"/>
      <sheetName val="[SHOPLIST_xls][SHOPLIST_xls]_22"/>
      <sheetName val="[SHOPLIST_xls][SHOPLIST_xls]_23"/>
      <sheetName val="[SHOPLIST_xls][SHOPLIST_xls]_24"/>
      <sheetName val="[SHOPLIST_xls]70_x005f_x0000___0_x0_4"/>
      <sheetName val="[SHOPLIST_xls][SHOPLIST_xls]_25"/>
      <sheetName val="[SHOPLIST_xls][SHOPLIST_xls]_26"/>
      <sheetName val="[SHOPLIST_xls][SHOPLIST_xls]_27"/>
      <sheetName val="[SHOPLIST_xls]70,/0s«i_x2"/>
      <sheetName val="/VW?VU?)???)??????tÏØ0_??_2"/>
      <sheetName val="[SHOPLIST_xls][SHOPLIST_xls]_28"/>
      <sheetName val="[SHOPLIST_xls]70___0_s__i_____6"/>
      <sheetName val="[SHOPLIST_xls][SHOPLIST_xls]738"/>
      <sheetName val="[SHOPLIST_xls][SHOPLIST_xls]_29"/>
      <sheetName val="Chi_tiet_gia_DT"/>
      <sheetName val="Gia_DT_bo_Sung"/>
      <sheetName val="PT_gia_DT"/>
      <sheetName val="Phan_tich_vat_tu"/>
      <sheetName val="PTgia_DT_BS"/>
      <sheetName val="_SHOPLIST_xls_70_x005f_x0000_,_0_x001"/>
      <sheetName val="Geneí¬_x005f_x0008_i___x005f_x0014__0_1"/>
      <sheetName val="Cac_HS_hieu_chinh1"/>
      <sheetName val="Cước_CG1"/>
      <sheetName val="gia_tri_theo_phong1"/>
      <sheetName val="_SHOPLIST_xls__SHOPLIST_xls__2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__0_s__i_____1"/>
      <sheetName val="_SHOPLIST_xls__VW__VU_________1"/>
      <sheetName val="_SHOPLIST_xls__VW__VU_________4"/>
      <sheetName val="_SHOPLIST_xls_70_x005f_x0000___0_x0_1"/>
      <sheetName val="_SHOPLIST_xls__SHOPLIST_xls_729"/>
      <sheetName val="_SHOPLIST_xls__SHOPLIST_xls_730"/>
      <sheetName val="_SHOPLIST_xls_70_x005f_x005f_x005f_x0000__1"/>
      <sheetName val="_SHOPLIST_xls_70___0_s__i_____5"/>
      <sheetName val="_SHOPLIST_xls__SHOPLIST_xls__22"/>
      <sheetName val="_SHOPLIST_xls__SHOPLIST_xls_731"/>
      <sheetName val="_SHOPLIST_xls__SHOPLIST_xls_732"/>
      <sheetName val="_SHOPLIST_xls__SHOPLIST_xls__23"/>
      <sheetName val="_SHOPLIST_xls__SHOPLIST_xls__24"/>
      <sheetName val="_SHOPLIST_xls__SHOPLIST_xls_733"/>
      <sheetName val="_SHOPLIST_xls__SHOPLIST_xls__25"/>
      <sheetName val="_SHOPLIST_xls__SHOPLIST_xls_734"/>
      <sheetName val="_SHOPLIST_xls__SHOPLIST_xls_735"/>
      <sheetName val="_SHOPLIST_xls_70_x005f_x0000___0_x0_4"/>
      <sheetName val="_SHOPLIST_xls__VWVU))tÏØ0__58"/>
      <sheetName val="_SHOPLIST_xls__SHOPLIST_xls_736"/>
      <sheetName val="_SHOPLIST_xls_70_,_0_s«i_Æøí¬11"/>
      <sheetName val="_SHOPLIST_xls__SHOPLIST_xls__26"/>
      <sheetName val="_SHOPLIST_xls__SHOPLIST_xls__27"/>
      <sheetName val="_SHOPLIST_xls__SHOPLIST_xls__28"/>
      <sheetName val="_SHOPLIST_xls_70,_0s«i_x2"/>
      <sheetName val="_VW_VU_)___)______tÏØ0____2"/>
      <sheetName val="_SHOPLIST_xls__VWVU))tÏØ0__59"/>
      <sheetName val="_SHOPLIST_xls__VWVU))tÏØ0__60"/>
      <sheetName val="_SHOPLIST_xls_70,_0s«_iÆø_í¬_11"/>
      <sheetName val="_SHOPLIST_xls__VWVU))tÏØ0__62"/>
      <sheetName val="_SHOPLIST_xls__VWVU))tÏØ0__63"/>
      <sheetName val="_SHOPLIST_xls__SHOPLIST_xls__VW"/>
      <sheetName val="_SHOPLIST_xls__SH1"/>
      <sheetName val="_SHOPLIST_xls_70_1"/>
      <sheetName val="_SHOPLIST_xls__VWVU))tÏØ0__81"/>
      <sheetName val="_SHOPLIST_xls__VWVU))tÏØ0__91"/>
      <sheetName val="_SHOPLIST_xls__VWVU))tÏØ0__64"/>
      <sheetName val="_SHOPLIST_xls__VWVU))tÏØ0__65"/>
      <sheetName val="_SHOPLIST_xls__SHOPLIST_xls__29"/>
      <sheetName val="_SHOPLIST_xls_70___0_s__i_____6"/>
      <sheetName val="_SHOPLIST_xls__SHOPLIST_xls_737"/>
      <sheetName val="_SHOPLIST_xls__SHOPLIST_xls__30"/>
      <sheetName val="[SHOPLIST_xls][SHOPLIST_xls]73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740"/>
      <sheetName val="[SHOPLIST_xls][SHOPLIST_xls]741"/>
      <sheetName val="[SHOPLIST_xls][SHOPLIST_xls]_34"/>
      <sheetName val="[SHOPLIST_xls][SHOPLIST_xls]_35"/>
      <sheetName val="[SHOPLIST_xls][SHOPLIST_xls]_36"/>
      <sheetName val="[SHOPLIST_xls][SHOPLIST_xls]_37"/>
      <sheetName val="[SHOPLIST_xls][SHOPLIST_xls]_38"/>
      <sheetName val="[SHOPLIST_xls][SHOPLIST_xls]_39"/>
      <sheetName val="[SHOPLIST_xls][SHOPLIST_xls]_40"/>
      <sheetName val="Bill_of_Qty_MEP1"/>
      <sheetName val="P-Ins_&amp;_Bonds1"/>
      <sheetName val="FLOOR_AND_CEILING"/>
      <sheetName val="area_comp_2011_01_18_(2)"/>
      <sheetName val="PH_5"/>
      <sheetName val="drop_down_lists"/>
      <sheetName val="Product_Sheet40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[SHOPLIST_xls]_VW__VU_________5"/>
      <sheetName val="[SHOPLIST_xls]_VW__VU_________6"/>
      <sheetName val="[SHOPLIST_xls]70_x005f_x0000___0_x0_5"/>
      <sheetName val="[SHOPLIST_xls]70___0_s__i_____7"/>
      <sheetName val="[SHOPLIST_xls]_VW__VU_________7"/>
      <sheetName val="[SHOPLIST_xls]_VW__VU_________8"/>
      <sheetName val="[SHOPLIST_xls]70?,/0?"/>
      <sheetName val="[SHOPLIST_xls]70___0_s__i_____8"/>
      <sheetName val="[SHOPLIST_xls]70,/0s«iÆøí¬i21"/>
      <sheetName val="[SHOPLIST_xls][SHOPLIST_xls]742"/>
      <sheetName val="[SHOPLIST_xls][SHOPLIST_xls]743"/>
      <sheetName val="[SHOPLIST_xls][SHOPLIST_xls]744"/>
      <sheetName val="01__DATA"/>
      <sheetName val="_SHOPLIST_xls__SHOPLIST_xls_738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39"/>
      <sheetName val="_SHOPLIST_xls__SHOPLIST_xls_740"/>
      <sheetName val="_SHOPLIST_xls__SHOPLIST_xls__35"/>
      <sheetName val="_SHOPLIST_xls__SHOPLIST_xls__36"/>
      <sheetName val="_SHOPLIST_xls__SHOPLIST_xls__37"/>
      <sheetName val="_SHOPLIST_xls__SHOPLIST_xls__38"/>
      <sheetName val="_SHOPLIST_xls__SHOPLIST_xls__39"/>
      <sheetName val="_SHOPLIST_xls__SHOPLIST_xls__40"/>
      <sheetName val="_SHOPLIST_xls__SHOPLIST_xls__41"/>
      <sheetName val="DGchitiet_"/>
      <sheetName val="Isolasi_Luar_Dalam"/>
      <sheetName val="Isolasi_Luar"/>
      <sheetName val="Item_List_OLD"/>
      <sheetName val="Gene��i"/>
      <sheetName val="Свод_(Бюджет)"/>
      <sheetName val="Свод_(понедельно)"/>
      <sheetName val="Статьи_расходов"/>
      <sheetName val="[SHOPLIST_xls]70?,/0?s«i_x1"/>
      <sheetName val="[SHOPLIST_xls]70,/0s«_iÆø_í¬1"/>
      <sheetName val="[SHOPLIST_xls]70,/0s«iÆøí¬i31"/>
      <sheetName val="[SHOPLIST_xls]70_x005f_x005f_x005f_x0000__3"/>
      <sheetName val="[SHOPLIST_xls]70_x005f_x0000___0_x0_6"/>
      <sheetName val="[SHOPLIST_xls][SHOPLIST_xls]745"/>
      <sheetName val="[SHOPLIST_xls][SHOPLIST_xls]_41"/>
      <sheetName val="[SHOPLIST_xls][SHOPLIST_xls]_42"/>
      <sheetName val="[SHOPLIST_xls][SHOPLIST_xls]_43"/>
      <sheetName val="[SHOPLIST_xls]70___0_s__i_____9"/>
      <sheetName val="[SHOPLIST_xls][SHOPLIST_xls]_44"/>
      <sheetName val="Goc_CC"/>
      <sheetName val="Bang_khoi_luong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70___0_s__i____10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_VW__VU_________9"/>
      <sheetName val="[SHOPLIST_xls]_VW__VU________10"/>
      <sheetName val="[SHOPLIST_xls][SHOPLIST_xls]_76"/>
      <sheetName val="[SHOPLIST_xls][SHOPLIST_xls]_77"/>
      <sheetName val="[SHOPLIST_xls]70___0_s__i____11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[SHOPLIST_xls]113"/>
      <sheetName val="[SHOPLIST_xls][SHOPLIST_xls]114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_SHOPLIST_xls_100"/>
      <sheetName val="[SHOPLIST_xls]_SHOPLIST_xls_101"/>
      <sheetName val="[SHOPLIST_xls]_SHOPLIST_xls_102"/>
      <sheetName val="[SHOPLIST_xls]_SHOPLIST_xls_103"/>
      <sheetName val="[SHOPLIST_xls]_SHOPLIST_xls_104"/>
      <sheetName val="[SHOPLIST_xls]_SHOPLIST_xls_105"/>
      <sheetName val="[SHOPLIST_xls]_SHOPLIST_xls_106"/>
      <sheetName val="[SHOPLIST_xls]_SHOPLIST_xls_10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[SHOPLIST_xls]160"/>
      <sheetName val="[SHOPLIST_xls][SHOPLIST_xls]161"/>
      <sheetName val="[SHOPLIST_xls][SHOPLIST_xls]162"/>
      <sheetName val="[SHOPLIST_xls][SHOPLIST_xls]163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_SHOPLIST_xls_70,_0s«iÆøí¬i17"/>
      <sheetName val="_SHOPLIST_xls_70,_0s«iÆøí¬i21"/>
      <sheetName val="_SHOPLIST_xls__SHOPLIST_xls_741"/>
      <sheetName val="_SHOPLIST_xls__SHOPLIST_xls_742"/>
      <sheetName val="_SHOPLIST_xls__SHOPLIST_xls_743"/>
      <sheetName val="chitimc"/>
      <sheetName val="_SHOPLIST.xls__SHOPLIST.xls__18"/>
      <sheetName val="_SHOPLIST.xls__SHOPLIST.xls__19"/>
      <sheetName val="_SHOPLIST.xls_70_x005f_x005f_x005f_x0000__3"/>
      <sheetName val="_SHOPLIST.xls__SHOPLIST.xls__20"/>
      <sheetName val="_SHOPLIST.xls__SHOPLIST.xls__21"/>
      <sheetName val="_SHOPLIST.xls__SHOPLIST.xls__22"/>
      <sheetName val="_SHOPLIST.xls__SHOPLIST.xls__23"/>
      <sheetName val="_SHOPLIST.xls_70_x005f_x0000___0_x0_5"/>
      <sheetName val="_SHOPLIST.xls__SHOPLIST.xls__24"/>
      <sheetName val="_SHOPLIST.xls__SHOPLIST.xls__25"/>
      <sheetName val="_SHOPLIST.xls__SHOPLIST_xls_7_9"/>
      <sheetName val="_SHOPLIST.xls__SHOPLIST_xls___6"/>
      <sheetName val="_SHOPLIST.xls__SHOPLIST_xls___7"/>
      <sheetName val="_SHOPLIST.xls__SHOPLIST_xls___8"/>
      <sheetName val="_SHOPLIST.xls_70___0_s__i_____7"/>
      <sheetName val="_SHOPLIST.xls__SHOPLIST.xls__26"/>
      <sheetName val="_SHOPLIST.xls__SHOPLIST.xls__27"/>
      <sheetName val="_SHOPLIST.xls__SHOPLIST_xls__10"/>
      <sheetName val="_SHOPLIST.xls__SHOPLIST_xls___9"/>
      <sheetName val="_SHOPLIST.xls__SHOPLIST.xls__28"/>
      <sheetName val="_SHOPLIST.xls__SHOPLIST.xls__29"/>
      <sheetName val="_SHOPLIST.xls_70___0_s__i_____8"/>
      <sheetName val="_SHOPLIST.xls__SHOPLIST.xls__30"/>
      <sheetName val="_SHOPLIST.xls__SHOPLIST.xls__31"/>
      <sheetName val="_SHOPLIST.xls__SHOPLIST_xls__11"/>
      <sheetName val="_SHOPLIST.xls__SHOPLIST_xls__12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VW__VU_________8"/>
      <sheetName val="_SHOPLIST.xls__VW__VU_________9"/>
      <sheetName val="_SHOPLIST.xls__SHOPLIST_xls__20"/>
      <sheetName val="_SHOPLIST.xls_70_,_0_s«i_x"/>
      <sheetName val="_SHOPLIST.xls__SHOPLIST_xls__21"/>
      <sheetName val="_SHOPLIST.xls_70___0_s__i_____9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.xls__39"/>
      <sheetName val="_SHOPLIST.xls__SHOPLIST.xls__40"/>
      <sheetName val="_SHOPLIST.xls__SHOPLIST.xls__41"/>
      <sheetName val="_SHOPLIST.xls__SHOPLIST.xls__42"/>
      <sheetName val="_SHOPLIST.xls_70,_0s«_iÆø_í¬"/>
      <sheetName val="_SHOPLIST.xls_70,_0s«iÆøí¬i3"/>
      <sheetName val="_SHOPLIST.xls__VWVU))tÏØ0__12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VWVU))tÏØ0__17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VWVU))tÏØ0__16"/>
      <sheetName val="_SHOPLIST.xls__VWVU))tÏØ0__14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VWVU))tÏØ0__13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VWVU))tÏØ0__15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VWVU))tÏØ0__18"/>
      <sheetName val="_SHOPLIST.xls__SHOPLIST_xls__99"/>
      <sheetName val="_SHOPLIST.xls__SHOPLIST_xls_100"/>
      <sheetName val="_SHOPLIST.xls__SHOPLIST_xls_101"/>
      <sheetName val="_SHOPLIST.xls__SHOPLIST_xls_102"/>
      <sheetName val="_SHOPLIST.xls__SHOPLIST_xls_103"/>
      <sheetName val="_SHOPLIST.xls__SHOPLIST_xls_104"/>
      <sheetName val="_SHOPLIST.xls__SHOPLIST_xls_105"/>
      <sheetName val="_SHOPLIST.xls__SHOPLIST_xls_106"/>
      <sheetName val="_SHOPLIST.xls__SHOPLIST_xls_107"/>
      <sheetName val="_SHOPLIST.xls__VWVU))tÏØ0__19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.xls__43"/>
      <sheetName val="_SHOPLIST.xls__SHOPLIST.xls__44"/>
      <sheetName val="_SHOPLIST.xls__SHOPLIST.xls__45"/>
      <sheetName val="_SHOPLIST.xls__SHOPLIST.xls__46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dongia (2)"/>
      <sheetName val="giathanh1"/>
      <sheetName val="g-vl"/>
      <sheetName val="956A2"/>
      <sheetName val="TEN CONG TRINH"/>
      <sheetName val="6PILE  (돌출)"/>
      <sheetName val="DLdauvao"/>
      <sheetName val="말뚝지지력산정"/>
      <sheetName val="Takeoff"/>
      <sheetName val="????"/>
      <sheetName val="SCOPE OF WORK"/>
      <sheetName val="[SHOPLIST.xls]_VW__VU________12"/>
      <sheetName val="[SHOPLIST.xls]_VW__VU________13"/>
      <sheetName val="[SHOPLIST.xls]_VW__VU________14"/>
      <sheetName val="MTO REV.0"/>
      <sheetName val="Don gia Dak Lak"/>
      <sheetName val="DMCV"/>
      <sheetName val="ĐonGia"/>
      <sheetName val="Config"/>
      <sheetName val="Tong du toan"/>
      <sheetName val="SON CC"/>
      <sheetName val="วัดใต้"/>
      <sheetName val="B-2"/>
      <sheetName val="Total PrC-Goldi"/>
      <sheetName val="Room Type"/>
      <sheetName val="Basement2 DB"/>
      <sheetName val="基本ﾃﾞｰﾀ"/>
      <sheetName val="Schedules"/>
      <sheetName val="1A"/>
      <sheetName val="total"/>
      <sheetName val="Cost Factor Sheet"/>
      <sheetName val="Factor Sheet"/>
      <sheetName val="inter"/>
      <sheetName val="Budget vs Projection (CCL)"/>
      <sheetName val="UNDERGROUND"/>
      <sheetName val="arch-derivation"/>
      <sheetName val="derivation"/>
      <sheetName val="Object"/>
      <sheetName val="VL"/>
      <sheetName val="TN"/>
      <sheetName val="ND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70___0_s__i_____2"/>
      <sheetName val="_VW__VU_________2"/>
      <sheetName val="_VW__VU_________3"/>
      <sheetName val="70_x005f_x0000___0_x0_2"/>
      <sheetName val="7_2"/>
      <sheetName val="7_3"/>
      <sheetName val="70_x005f_x005f_x005f_x0000__2"/>
      <sheetName val="70___0_s__i_____3"/>
      <sheetName val="__2"/>
      <sheetName val="__3"/>
      <sheetName val="__4"/>
      <sheetName val="7_4"/>
      <sheetName val="70?,/0?s«_x0008_i?Æø_x0003_í¬"/>
      <sheetName val="70?"/>
      <sheetName val="70?,/0?s« i?Æø í¬"/>
      <sheetName val="/VW?VU?)???)???"/>
      <sheetName val="__5"/>
      <sheetName val="7_5"/>
      <sheetName val="70_x005f_x0000___0_x0_3"/>
      <sheetName val="70___0_s__i_____4"/>
      <sheetName val="7_6"/>
      <sheetName val="__6"/>
      <sheetName val="7_7"/>
      <sheetName val="__7"/>
      <sheetName val="__8"/>
      <sheetName val="__9"/>
      <sheetName val="_10"/>
      <sheetName val="7_8"/>
      <sheetName val="7_9"/>
      <sheetName val="_11"/>
      <sheetName val="_12"/>
      <sheetName val="_13"/>
      <sheetName val="_14"/>
      <sheetName val="_15"/>
      <sheetName val="_16"/>
      <sheetName val="_17"/>
      <sheetName val="70,/0s«iÆøí¬1"/>
      <sheetName val="70?,/0?s«i?Æøí¬"/>
      <sheetName val="70?,/0?s«_i?Æø_í¬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_VW__VU_________4"/>
      <sheetName val="_VW__VU_________5"/>
      <sheetName val="70_x005f_x0000___0_x0_4"/>
      <sheetName val="70___0_s__i_____5"/>
      <sheetName val="_VW__VU_________6"/>
      <sheetName val="_VW__VU_________7"/>
      <sheetName val="70___0_s__i_____6"/>
      <sheetName val="70,/0s«iÆøí¬2"/>
      <sheetName val="70?,/0?s«_i?Æø_í1"/>
      <sheetName val="/VW?VU?)???)??1"/>
      <sheetName val="7_1"/>
      <sheetName val="__1"/>
      <sheetName val="70,/0s«i_x1"/>
      <sheetName val="_18"/>
      <sheetName val="_19"/>
      <sheetName val="_20"/>
      <sheetName val="Book 1 Summary"/>
      <sheetName val="MTP1"/>
      <sheetName val="B234MuCot"/>
      <sheetName val="Chi phi van chuyen"/>
      <sheetName val="Sàn T1"/>
      <sheetName val="Lỗ thông gió"/>
      <sheetName val="TinhGiaNC"/>
      <sheetName val="_SHOPLIST.xls_70_x0000___0_x0_4"/>
      <sheetName val="_SHOPLIST_xls_70_x0000___0_x0_2"/>
      <sheetName val="_SHOPLIST_xls_70_x005f_x0000__2"/>
      <sheetName val="_SHOPLIST_xls_70_x0000___0_x0_3"/>
      <sheetName val="chi phi truc tiep"/>
      <sheetName val="BIDDING-SUM"/>
      <sheetName val="Price Database"/>
      <sheetName val="Khoi luong"/>
      <sheetName val="SILICATE"/>
      <sheetName val="hinhhoc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VL-T8.12"/>
      <sheetName val="[SHOPLIST.xls]70_x005f_x0000__3"/>
      <sheetName val="[SHOPLIST.xls]70_x005f_x0000__4"/>
      <sheetName val="[SHOPLIST.xls]70_x005f_x0000__5"/>
      <sheetName val="Geneí¬_"/>
      <sheetName val="70_x005"/>
      <sheetName val="_SHOPLIST.xls_70_x005f_x0000__3"/>
      <sheetName val="[SHOPLIST_xls]70_x005f_x0000__1"/>
      <sheetName val="Geneí¬_x0008_i___x0014__0_1"/>
      <sheetName val="_SHOPLIST_xls_70_x005f_x0000__1"/>
      <sheetName val="[SHOPLIST_xls]70_x005f_x0000__3"/>
      <sheetName val="cov-estimate"/>
      <sheetName val="DTICH"/>
      <sheetName val="02.T.VAY"/>
      <sheetName val="Gia"/>
      <sheetName val="TONG HOP GIA"/>
      <sheetName val="Level-DATA"/>
      <sheetName val="Fr Revit"/>
      <sheetName val="NSA Summary"/>
      <sheetName val="Schedule S-Curve (new scheme)"/>
      <sheetName val="bar chart-rev"/>
      <sheetName val="[SHOPLIST.xls]70_x0000___0_x0_5"/>
      <sheetName val="[SHOPLIST.xls]70_x0000__2"/>
      <sheetName val="[SHOPLIST_xls]70_x0000_,/0_x000"/>
      <sheetName val="[SHOPLIST.xls]70_x0000___0_x0_6"/>
      <sheetName val="_SHOPLIST.xls_70_x0000__2"/>
      <sheetName val="_SHOPLIST.xls_70_x0000___0_x0_5"/>
      <sheetName val="[SHOPLIST_xls]70_x0000___0_x0_1"/>
      <sheetName val="[SHOPLIST_xls]70_x0000___0_x0_4"/>
      <sheetName val="_SHOPLIST_xls_70_x0000_,_0_x001"/>
      <sheetName val="_SHOPLIST_xls_70_x0000___0_x0_1"/>
      <sheetName val="_SHOPLIST_xls_70_x0000___0_x0_4"/>
      <sheetName val="[SHOPLIST_xls]70_x0000___0_x0_5"/>
      <sheetName val="[SHOPLIST_xls]70_x0000___0_x0_6"/>
      <sheetName val="_SHOPLIST_xls_70_x0000___0_x0_5"/>
      <sheetName val="Gene��_x0008_i_x0014_0."/>
      <sheetName val="70,/0s�_x0008_i��_x0003_��_x0008_i"/>
      <sheetName val="Top_sh_x0001_Ԁ"/>
      <sheetName val="Geneí¬ i 0"/>
      <sheetName val="70,_0s« iÆ"/>
      <sheetName val="_SHOPLIST.xls__VWVU_x0"/>
      <sheetName val="[SHOPLIST.xls]70__0_x0_2"/>
      <sheetName val="[SHOPLIST.xls]70__0_x0_3"/>
      <sheetName val="[SHOPLIST_xls]70__0_x0_2"/>
      <sheetName val="[SHOPLIST_xls]70__0_x0_3"/>
      <sheetName val="[SHOPLIST.xls]70__0_x0_4"/>
      <sheetName val="_SHOPLIST.xls_70__0_x0_2"/>
      <sheetName val="_SHOPLIST.xls_70__0_x0_3"/>
      <sheetName val="[SHOPLIST.xls]70,/0_x000"/>
      <sheetName val="_SHOPLIST.xls_70__0_x0_4"/>
      <sheetName val="_SHOPLIST_xls_70__0_x0_2"/>
      <sheetName val="_SHOPLIST_xls_70__0_x0_3"/>
      <sheetName val="[SHOPLIST.xls]70__0_x0_5"/>
      <sheetName val="[SHOPLIST.xls]70_2"/>
      <sheetName val="[SHOPLIST_xls]70,/0_x000"/>
      <sheetName val="[SHOPLIST.xls]70__0_x0_6"/>
      <sheetName val="_SHOPLIST.xls_70_2"/>
      <sheetName val="_SHOPLIST.xls_70__0_x0_5"/>
      <sheetName val="[SHOPLIST_xls]70__0_x0_1"/>
      <sheetName val="[SHOPLIST_xls]70__0_x0_4"/>
      <sheetName val="_SHOPLIST_xls_70,_0_x001"/>
      <sheetName val="_SHOPLIST_xls_70__0_x0_1"/>
      <sheetName val="_SHOPLIST_xls_70__0_x0_4"/>
      <sheetName val="[SHOPLIST_xls]70__0_x0_5"/>
      <sheetName val="[SHOPLIST_xls]70__0_x0_6"/>
      <sheetName val="_SHOPLIST_xls_70__0_x0_5"/>
      <sheetName val="BAG-2"/>
      <sheetName val="금융"/>
      <sheetName val="1.설계조건"/>
      <sheetName val="Gia tri"/>
      <sheetName val="dnc4"/>
      <sheetName val="DGIA"/>
      <sheetName val="GiaVT"/>
      <sheetName val="TT"/>
      <sheetName val="tra-vat-lieu"/>
      <sheetName val="[SHOPLIST.xls]70_3"/>
      <sheetName val="DANHMUC"/>
      <sheetName val="PRO_DCI"/>
      <sheetName val="[SHOPLIST.xls]70?"/>
      <sheetName val="[SHOPLIST.xls]7_2"/>
      <sheetName val="[SHOPLIST.xls]7_3"/>
      <sheetName val="[SHOPLIST.xls]__2"/>
      <sheetName val="[SHOPLIST_xls]7_2"/>
      <sheetName val="[SHOPLIST_xls]7_3"/>
      <sheetName val="[SHOPLIST.xls]__3"/>
      <sheetName val="[SHOPLIST.xls]__4"/>
      <sheetName val="[SHOPLIST_xls]7_4"/>
      <sheetName val="[SHOPLIST.xls]__5"/>
      <sheetName val="[SHOPLIST.xls]7_4"/>
      <sheetName val="[SHOPLIST.xls]7_5"/>
      <sheetName val="[SHOPLIST_xls]7_5"/>
      <sheetName val="[SHOPLIST_xls]__2"/>
      <sheetName val="[SHOPLIST_xls]__3"/>
      <sheetName val="[SHOPLIST_xls]__4"/>
      <sheetName val="[SHOPLIST_xls]70?"/>
      <sheetName val="[SHOPLIST_xls]__5"/>
      <sheetName val="[SHOPLIST.xls]7_6"/>
      <sheetName val="[SHOPLIST.xls]__6"/>
      <sheetName val="[SHOPLIST.xls]7_7"/>
      <sheetName val="[SHOPLIST.xls]__7"/>
      <sheetName val="[SHOPLIST.xls]__8"/>
      <sheetName val="[SHOPLIST.xls]__9"/>
      <sheetName val="[SHOPLIST.xls]_10"/>
      <sheetName val="[SHOPLIST.xls]7_8"/>
      <sheetName val="[SHOPLIST.xls]7_9"/>
      <sheetName val="[SHOPLIST.xls]_11"/>
      <sheetName val="[SHOPLIST.xls]_12"/>
      <sheetName val="[SHOPLIST.xls]_13"/>
      <sheetName val="[SHOPLIST.xls]_14"/>
      <sheetName val="[SHOPLIST.xls]_15"/>
      <sheetName val="[SHOPLIST.xls]_16"/>
      <sheetName val="[SHOPLIST.xls]_17"/>
      <sheetName val="[SHOPLIST_xls]7_6"/>
      <sheetName val="[SHOPLIST_xls]7_7"/>
      <sheetName val="[SHOPLIST_xls]7_8"/>
      <sheetName val="[SHOPLIST_xls]7_1"/>
      <sheetName val="[SHOPLIST_xls]__1"/>
      <sheetName val="[SHOPLIST_xls]__6"/>
      <sheetName val="[SHOPLIST_xls]__7"/>
      <sheetName val="[SHOPLIST_xls]__8"/>
      <sheetName val="[SHOPLIST_xls]7_9"/>
      <sheetName val="[SHOPLIST_xls]__9"/>
      <sheetName val="[SHOPLIST_xls]_10"/>
      <sheetName val="[SHOPLIST_xls]_11"/>
      <sheetName val="[SHOPLIST_xls]_12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Đon gia"/>
      <sheetName val="MAIN GATE HOUSE"/>
      <sheetName val="MENU"/>
      <sheetName val="Data_Validation6"/>
      <sheetName val="CHUNG_CU_CARRILON6"/>
      <sheetName val="Div26_-_Elect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[SHOPLIST_xls][SHOPLIST_xls]746"/>
      <sheetName val="_SHOPLIST_xls_7012"/>
      <sheetName val="quotation_5"/>
      <sheetName val="Bill_5_-_Carpark5"/>
      <sheetName val="BOQ_-_summary__35"/>
      <sheetName val="05__Data_Cash_Flow5"/>
      <sheetName val="NKSC_thue5"/>
      <sheetName val="MTO_REV_2(ARMOR)4"/>
      <sheetName val="Doi_so4"/>
      <sheetName val="CỘT_+_VÁCH_B2-B44"/>
      <sheetName val="Du_thau4"/>
      <sheetName val="Door_&amp;_Window-_Schedule4"/>
      <sheetName val="Buy_vs__Lease_Car4"/>
      <sheetName val="GIÁ_TRỊ_GĐ24"/>
      <sheetName val="GIẤY_ĐỀ_NGHỊ_THANH_TOÁN_GĐ14"/>
      <sheetName val="GIẤY_ĐỀ_NGHỊ_THANH_TOÁN_GĐ24"/>
      <sheetName val="bìa_trước4"/>
      <sheetName val="bìa_sau4"/>
      <sheetName val="DANH_MỤC4"/>
      <sheetName val="BẢNG_THDG4"/>
      <sheetName val="BẢNG_DG4"/>
      <sheetName val="BẢNG_THỐNG_KÊ4"/>
      <sheetName val="HUTKHOI_24"/>
      <sheetName val="WC_24"/>
      <sheetName val="GIO_TUOI_24"/>
      <sheetName val="GIO_THẢI_24"/>
      <sheetName val="TAO_AP4"/>
      <sheetName val="_VWVU))tÏØ0__21"/>
      <sheetName val="_SHOPLIST_xls__VW12"/>
      <sheetName val="Điện_căn_hộ044"/>
      <sheetName val="Điện_căn_hộ054"/>
      <sheetName val="Điện_căn_hộ094"/>
      <sheetName val="Điện_căn_hộ104"/>
      <sheetName val="Điện_căn_hộ114"/>
      <sheetName val="Điện_căn_hộ124"/>
      <sheetName val="Điện_căn_hộ134"/>
      <sheetName val="Điện_căn_hộ174"/>
      <sheetName val="Điện_căn_hộ_184"/>
      <sheetName val="Điện_căn_hộ_214"/>
      <sheetName val="CS+OC+CSSC_HL4"/>
      <sheetName val="CN_CH4"/>
      <sheetName val="Tong_hop4"/>
      <sheetName val="BOQ(ELEC)_4"/>
      <sheetName val="[SHOPLIST_xls][SHOPLIST_xls]747"/>
      <sheetName val="Liệt_kê4"/>
      <sheetName val="Nhan_cong4"/>
      <sheetName val="Vat_tu_XD4"/>
      <sheetName val="MTO_REV_2_ARMOR_4"/>
      <sheetName val="Ｎｏ_134"/>
      <sheetName val="Budget_Code4"/>
      <sheetName val="Goi_thau3"/>
      <sheetName val="Bill_1_CPC3"/>
      <sheetName val="Bill_2_BoQ__(2)3"/>
      <sheetName val="Bảng_TH_cửa_CC3"/>
      <sheetName val="Bảng_TH_PK3"/>
      <sheetName val="Chi_tiết3"/>
      <sheetName val="Bill_3_PL3"/>
      <sheetName val="Bill_4_Do_boc_KL3"/>
      <sheetName val="Bill5__VT_CDT_cap3"/>
      <sheetName val="I_13"/>
      <sheetName val="I_23"/>
      <sheetName val="I_33"/>
      <sheetName val="I_43"/>
      <sheetName val="I_53"/>
      <sheetName val="[SHOPLIST_xls]70,/0s«iÆøí¬4"/>
      <sheetName val="_SHOPLIST_xls__VWVU))tÏØ0__66"/>
      <sheetName val="_SHOPLIST_xls__VWVU))tÏØ0__67"/>
      <sheetName val="_SHOPLIST_xls_70,12"/>
      <sheetName val="TH_thiet_bi3"/>
      <sheetName val="TH_vat_tu3"/>
      <sheetName val="TH_may_TC3"/>
      <sheetName val="Bang_phan_tich3"/>
      <sheetName val="DM_Chi_phi3"/>
      <sheetName val="A__Electrical3"/>
      <sheetName val="_SHOPLIST_xls__VWVU))tÏØ0__68"/>
      <sheetName val="_SHOPLIST_xls_70,_0s«iÆøí¬4"/>
      <sheetName val="Priced_BOQ3"/>
      <sheetName val="[SHOPLIST_xls][SHOPLIST_xls]748"/>
      <sheetName val="[SHOPLIST_xls]70_x005f_x0000___0_x0_7"/>
      <sheetName val="VO-Curtain_Wall3"/>
      <sheetName val="Bar_Sched3"/>
      <sheetName val="[SHOPLIST_xls][SHOPLIST_xls]749"/>
      <sheetName val="_SHOPLIST_xls_70?,_0_x0003"/>
      <sheetName val="Geneí¬_i??_?0_3"/>
      <sheetName val="70?,/0?s«_i?Æø_í¬_i?3"/>
      <sheetName val="[SHOPLIST_xls]70?,/0?s«_i?Æø_í3"/>
      <sheetName val="[SHOPLIST_xls]/VW?VU?)???)??3"/>
      <sheetName val="vanchuyen_TC2"/>
      <sheetName val="Bill_1_Prelim2"/>
      <sheetName val="Bill_2_Bored_Pile2"/>
      <sheetName val="TK_T22"/>
      <sheetName val="T2_CAMERA2"/>
      <sheetName val="T2_LOA2"/>
      <sheetName val="T2_TRUNKING2"/>
      <sheetName val="T2_MANG2"/>
      <sheetName val="[SHOPLIST_xls][SHOPLIST_xls]750"/>
      <sheetName val="[SHOPLIST_xls][SHOPLIST_xls]751"/>
      <sheetName val="[SHOPLIST_xls]70_x005f_x005f_x005f_x0000__4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70_x005f_x0000___0_x0_8"/>
      <sheetName val="[SHOPLIST_xls][SHOPLIST_xls]757"/>
      <sheetName val="[SHOPLIST_xls]70,/0s«i_x3"/>
      <sheetName val="Bill_of_Qty_MEP2"/>
      <sheetName val="/VW?VU?)???)??????tÏØ0_??_3"/>
      <sheetName val="FLOOR_AND_CEILING1"/>
      <sheetName val="area_comp_2011_01_18_(2)1"/>
      <sheetName val="PH_51"/>
      <sheetName val="drop_down_lists1"/>
      <sheetName val="Product_Sheet401"/>
      <sheetName val="[SHOPLIST_xls]70___0_s__i____12"/>
      <sheetName val="[SHOPLIST_xls][SHOPLIST_xls]758"/>
      <sheetName val="___________17"/>
      <sheetName val="Démol_1"/>
      <sheetName val="[SHOPLIST_xls][SHOPLIST_xls]759"/>
      <sheetName val="[SHOPLIST_xls][SHOPLIST_xls]760"/>
      <sheetName val="[SHOPLIST_xls][SHOPLIST_xls]761"/>
      <sheetName val="09__DATABASE1"/>
      <sheetName val="Bill_3-_Restaurant_11"/>
      <sheetName val="PEBBill_2-_Food_Court1"/>
      <sheetName val="PEBBill_3-_Restaurant_11"/>
      <sheetName val="PEBBill_4-_Restaurant_2_&amp;31"/>
      <sheetName val="Du_toan1"/>
      <sheetName val="[SHOPLIST_xls]_VW__VU________11"/>
      <sheetName val="[SHOPLIST_xls]_VW__VU________12"/>
      <sheetName val="[SHOPLIST_xls]70_x005f_x0000___0_x0_9"/>
      <sheetName val="[SHOPLIST_xls]70___0_s__i____13"/>
      <sheetName val="[SHOPLIST_xls]_VW__VU________13"/>
      <sheetName val="[SHOPLIST_xls]_VW__VU________14"/>
      <sheetName val="[SHOPLIST_xls]70?,/0?1"/>
      <sheetName val="[SHOPLIST_xls]70___0_s__i____14"/>
      <sheetName val="[SHOPLIST_xls]70,/0s«iÆøí¬i22"/>
      <sheetName val="[SHOPLIST_xls][SHOPLIST_xls]762"/>
      <sheetName val="[SHOPLIST_xls][SHOPLIST_xls]763"/>
      <sheetName val="[SHOPLIST_xls][SHOPLIST_xls]764"/>
      <sheetName val="Chi_tiet_gia_DT1"/>
      <sheetName val="Gia_DT_bo_Sung1"/>
      <sheetName val="PT_gia_DT1"/>
      <sheetName val="Phan_tich_vat_tu1"/>
      <sheetName val="PTgia_DT_BS1"/>
      <sheetName val="01__DATA1"/>
      <sheetName val="2nd-back_corridor1"/>
      <sheetName val="1st-Multi-function_room1"/>
      <sheetName val="2nd-Multi-function_room1"/>
      <sheetName val="2nd-Meeting_room1"/>
      <sheetName val="1st-back_chamber1"/>
      <sheetName val="TT_DZ351"/>
      <sheetName val="_SHOPLIST_xls__VWVU))tÏØ0__69"/>
      <sheetName val="_SHOPLIST_xls_70_,_0_s«i_Æøí¬12"/>
      <sheetName val="_SHOPLIST_xls__VWVU))tÏØ0__70"/>
      <sheetName val="_SHOPLIST_xls_70,_0s«_iÆø_í¬_12"/>
      <sheetName val="_SHOPLIST_xls__VWVU))tÏØ0__72"/>
      <sheetName val="_SHOPLIST_xls__SHOPLIST_xls_744"/>
      <sheetName val="_SHOPLIST_xls__SHOPLIST_xls_745"/>
      <sheetName val="_SHOPLIST_xls__SHOPLIST_xls_746"/>
      <sheetName val="_SHOPLIST_xls__SHOPLIST_xls__42"/>
      <sheetName val="_SHOPLIST_xls__SHOPLIST_xls__43"/>
      <sheetName val="KỲ_TT1"/>
      <sheetName val="DGchitiet_1"/>
      <sheetName val="[SHOPLIST_xls]70_x005f_x005f_x005f_x0000__5"/>
      <sheetName val="[SHOPLIST_xls]70_x005f_x0000___0_x010"/>
      <sheetName val="[SHOPLIST_xls][SHOPLIST_xls]765"/>
      <sheetName val="[SHOPLIST_xls]70___0_s__i____15"/>
      <sheetName val="Rate_(2)1"/>
      <sheetName val="CERT_NO_11"/>
      <sheetName val="Bldg_Brkdown1"/>
      <sheetName val="D_5_Bid_statement1"/>
      <sheetName val="Bill_2K1"/>
      <sheetName val="1)_COMMON_FACILITIES1"/>
      <sheetName val="Kian_Wan1"/>
      <sheetName val="110_cs_EW1"/>
      <sheetName val="Blk_A1"/>
      <sheetName val="Bill__No__41"/>
      <sheetName val="[SHOPLIST_xls]70?,/0?s«i_x2"/>
      <sheetName val="[SHOPLIST_xls]70,/0s«_iÆø_í¬2"/>
      <sheetName val="[SHOPLIST_xls]70,/0s«iÆøí¬i32"/>
      <sheetName val="Bang_khoi_luong1"/>
      <sheetName val="_SHOPLIST_xls__VWVU))tÏØ0__73"/>
      <sheetName val="_SHOPLIST_xls__VWVU))tÏØ0__74"/>
      <sheetName val="_SHOPLIST_xls__VWVU))tÏØ0__75"/>
      <sheetName val="_SHOPLIST_xls__VWVU))tÏØ0__76"/>
      <sheetName val="_SHOPLIST_xls__SHOPLIST_xls__V1"/>
      <sheetName val="_SHOPLIST_xls__SH2"/>
      <sheetName val="_SHOPLIST_xls_70_2"/>
      <sheetName val="_SHOPLIST_xls__VWVU))tÏØ0__82"/>
      <sheetName val="_SHOPLIST_xls__VWVU))tÏØ0__92"/>
      <sheetName val="_SHOPLIST_xls__VWVU))tÏØ0__77"/>
      <sheetName val="_SHOPLIST_xls__VWVU))tÏØ0__78"/>
      <sheetName val="PCSum"/>
      <sheetName val="OSM"/>
      <sheetName val="4300 UTILITY BLDG (2)"/>
      <sheetName val="MATERIAL'S PRICE"/>
      <sheetName val="HSBC"/>
      <sheetName val="Cost Summary"/>
      <sheetName val="Cost Summary SD"/>
      <sheetName val="Schedule S-Curve Revision#3"/>
      <sheetName val="2.223M_due to adj profit"/>
      <sheetName val="Code 07"/>
      <sheetName val="Code 09"/>
      <sheetName val="C-18"/>
      <sheetName val="COA-17"/>
      <sheetName val="_SHOPLIST.xls__SHOPLIST_xls_116"/>
      <sheetName val="_SHOPLIST.xls__SHOPLIST_xls_117"/>
      <sheetName val="_SHOPLIST.xls__SHOPLIST_xls_118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Ratios"/>
      <sheetName val="대비"/>
      <sheetName val="ConferenceCentre_x005f_x0000________2"/>
      <sheetName val="Gene___x005f_x0008_i_x005f_x0000__x005f_x0000___2"/>
      <sheetName val="70_x005f_x0000___0_x005f_x0000_s__x005f_x0008_i_2"/>
      <sheetName val="TKBTN73-20"/>
      <sheetName val="THCP xay dung"/>
      <sheetName val="THCP Lap dat"/>
      <sheetName val="Tien do TV"/>
      <sheetName val="CP Du phong"/>
      <sheetName val="Tong hop kinh phi"/>
      <sheetName val="THDT goi thau TB"/>
      <sheetName val="QD79"/>
      <sheetName val="Analisa"/>
      <sheetName val="CRUDE-D"/>
      <sheetName val="POSTLPG"/>
      <sheetName val="S'PORE-D"/>
      <sheetName val="POSTF1"/>
      <sheetName val="POSTHD1"/>
      <sheetName val="PO97(02)"/>
      <sheetName val="Schedules PL"/>
      <sheetName val="Schedules BS"/>
      <sheetName val="Qty SR"/>
      <sheetName val="EW SR"/>
      <sheetName val="Summary-margin calc"/>
      <sheetName val="음료실행"/>
      <sheetName val="Auto Monthly Inputs "/>
      <sheetName val="V.c noi bo"/>
      <sheetName val="B3C-BLOCK 8 UNITS-ADDEN1"/>
      <sheetName val="B3D-COMMERCIAL-ADDEN1"/>
      <sheetName val="을"/>
      <sheetName val="IMF Code"/>
      <sheetName val="Bill 01 - CTN"/>
      <sheetName val="TT35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GFA_HQ_Building38"/>
      <sheetName val="GFA_Conference37"/>
      <sheetName val="BQ_External37"/>
      <sheetName val="StattCo_yCharges36"/>
      <sheetName val="Penthouse_Apartment36"/>
      <sheetName val="LABOUR_HISTOGRAM37"/>
      <sheetName val="Raw_Data36"/>
      <sheetName val="Chiet_tinh_dz2236"/>
      <sheetName val="Chiet_tinh_dz3536"/>
      <sheetName val="CT_Thang_Mo36"/>
      <sheetName val="Top_sheet35"/>
      <sheetName val="@risk_rents_and_incentives36"/>
      <sheetName val="Car_park_lease36"/>
      <sheetName val="Net_rent_analysis36"/>
      <sheetName val="Poz-1_36"/>
      <sheetName val="Lab_Cum_Hist36"/>
      <sheetName val="Graph_Data_(DO_NOT_PRINT)36"/>
      <sheetName val="FOL_-_Bar36"/>
      <sheetName val="Projet,_methodes_&amp;_couts35"/>
      <sheetName val="Risques_majeurs_&amp;_Frais_Ind_35"/>
      <sheetName val="LEVEL_SHEET36"/>
      <sheetName val="SPT_vs_PHI36"/>
      <sheetName val="CT__PL35"/>
      <sheetName val="intr_stool_brkup35"/>
      <sheetName val="Bill_No__236"/>
      <sheetName val="budget_summary_(2)35"/>
      <sheetName val="Budget_Analysis_Summary35"/>
      <sheetName val="Customize_Your_Invoice36"/>
      <sheetName val="HVAC_BoQ36"/>
      <sheetName val="Tender_Summary36"/>
      <sheetName val="Insurance_Ext36"/>
      <sheetName val="Body_Sheet35"/>
      <sheetName val="1_0_Executive_Summary35"/>
      <sheetName val="Ap_A33"/>
      <sheetName val="Bill_234"/>
      <sheetName val="SHOPLIST_xls32"/>
      <sheetName val="2_Div_14_33"/>
      <sheetName val="Invoice_Summary32"/>
      <sheetName val="Bill_133"/>
      <sheetName val="Bill_333"/>
      <sheetName val="Bill_433"/>
      <sheetName val="Bill_533"/>
      <sheetName val="Bill_633"/>
      <sheetName val="Bill_733"/>
      <sheetName val="beam-reinft-IIInd_floor32"/>
      <sheetName val="Dubai_golf32"/>
      <sheetName val="POWER_ASSUMPTIONS32"/>
      <sheetName val="PROJECT_BRIEF33"/>
      <sheetName val="C_(3)33"/>
      <sheetName val="beam-reinft-machine_rm32"/>
      <sheetName val="Civil_Boq31"/>
      <sheetName val="WITHOUT_C&amp;I_PROFIT_(3)31"/>
      <sheetName val="Activity_List31"/>
      <sheetName val="Softscape_Buildup31"/>
      <sheetName val="Mat'l_Rate31"/>
      <sheetName val="DETAILED__BOQ29"/>
      <sheetName val="M-Book_for_Conc29"/>
      <sheetName val="M-Book_for_FW29"/>
      <sheetName val="VALVE_CHAMBERS28"/>
      <sheetName val="Fire_Hydrants28"/>
      <sheetName val="B_GATE_VALVE28"/>
      <sheetName val="Sub_G1_Fire28"/>
      <sheetName val="Sub_G12_Fire28"/>
      <sheetName val="BILL_COV29"/>
      <sheetName val="Ra__stair29"/>
      <sheetName val="PA-_Consutant_29"/>
      <sheetName val="HIRED_LABOUR_CODE29"/>
      <sheetName val="foot-slab_reinft29"/>
      <sheetName val="Day_work28"/>
      <sheetName val="Materials_Cost(PCC)28"/>
      <sheetName val="India_F&amp;S_Template28"/>
      <sheetName val="IO_LIST28"/>
      <sheetName val="Material_28"/>
      <sheetName val="Quote_Sheet28"/>
      <sheetName val="B185-B-9_126"/>
      <sheetName val="B185-B-9_226"/>
      <sheetName val="Eq__Mobilization26"/>
      <sheetName val="PMWeb_data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CHART_OF_ACCOUNTS26"/>
      <sheetName val="E-Bill_No_6_A-O26"/>
      <sheetName val="Elemental_Buildup25"/>
      <sheetName val="BOQ_Direct_selling_cost27"/>
      <sheetName val="PointNo_525"/>
      <sheetName val="w't_table25"/>
      <sheetName val="Working_for_RCC27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2_2)Revised_Cash_Flow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09_126"/>
      <sheetName val="SS_MH26"/>
      <sheetName val="B6_2_24"/>
      <sheetName val="입찰내역_발주처_양식25"/>
      <sheetName val="Summary_of_Work23"/>
      <sheetName val="Material_List_25"/>
      <sheetName val="LIST_DO_NOT_REMOVE24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/VWVU))tÏØ0__55"/>
      <sheetName val="Project_Cost_Breakdown23"/>
      <sheetName val="Duct_Accesories22"/>
      <sheetName val="Staffing_and_Rates_IA25"/>
      <sheetName val="Chiet_t25"/>
      <sheetName val="Employee_List23"/>
      <sheetName val="SITE_WORK22"/>
      <sheetName val="Рабочий_лист22"/>
      <sheetName val="PRECAST_lightconc-II27"/>
      <sheetName val="final_abstract27"/>
      <sheetName val="Staff_Acco_23"/>
      <sheetName val="TBAL9697_-group_wise__sdpl23"/>
      <sheetName val="Item-_Compact23"/>
      <sheetName val="E_&amp;_R23"/>
      <sheetName val="PT_141-_Site_A_Landscape22"/>
      <sheetName val="d-safe_DELUXE22"/>
      <sheetName val="Annex_1_Sect_3a23"/>
      <sheetName val="Annex_1_Sect_3a_123"/>
      <sheetName val="Annex_1_Sect_3b23"/>
      <sheetName val="Annex_1_Sect_3c23"/>
      <sheetName val="HOURLY_RATES23"/>
      <sheetName val="Rate_summary22"/>
      <sheetName val="RAB_AR&amp;STR22"/>
      <sheetName val="Back_up22"/>
      <sheetName val="INDIGINEOUS_ITEMS_22"/>
      <sheetName val="Mall_waterproofing22"/>
      <sheetName val="MSCP_waterproofing22"/>
      <sheetName val="????_???_??22"/>
      <sheetName val="Labour_&amp;_Plant22"/>
      <sheetName val="Common_Variables22"/>
      <sheetName val="GPL_Revenu_Update22"/>
      <sheetName val="DO_NOT_TOUCH22"/>
      <sheetName val="Work_Type22"/>
      <sheetName val="train_cash22"/>
      <sheetName val="accom_cash22"/>
      <sheetName val="Ave_wtd_rates22"/>
      <sheetName val="Debits_as_on_12_04_0822"/>
      <sheetName val="STAFFSCHED_22"/>
      <sheetName val="TRIAL_BALANCE22"/>
      <sheetName val="Geneí¬_i21"/>
      <sheetName val="Floor_Box_19"/>
      <sheetName val="[SHOPLIST_xls][SHOPLIST_xls][17"/>
      <sheetName val="Risk_Breakdown_Structure21"/>
      <sheetName val="%_prog_figs_-u5_and_total18"/>
      <sheetName val="Resumo_Empreitadas18"/>
      <sheetName val="Service_Type15"/>
      <sheetName val="Contract_Division15"/>
      <sheetName val="SubContract_Type15"/>
      <sheetName val="_SHOPLIST_xls_7014"/>
      <sheetName val="[SHOPLIST_xls]/VW17"/>
      <sheetName val="[SHOPLIST_xls]/VWVU))tÏØ0_108"/>
      <sheetName val="[SHOPLIST_xls]/VWVU))tÏØ0_109"/>
      <sheetName val="steel_total21"/>
      <sheetName val="ELE_BOQ21"/>
      <sheetName val="PROJECT_BRIEF(EX_NEW)22"/>
      <sheetName val="[SHOPLIST_xls]7017"/>
      <sheetName val="[SHOPLIST_xls]70,17"/>
      <sheetName val="Base_BM-rebar17"/>
      <sheetName val="Cashflow_projection17"/>
      <sheetName val="PPA_Summary18"/>
      <sheetName val="Area_Breakdown_PER_LEVEL_LINK17"/>
      <sheetName val="CF_Input17"/>
      <sheetName val="DATA_INPUT17"/>
      <sheetName val="Vordruck-Nr__7_1_3_D17"/>
      <sheetName val="M&amp;A_D17"/>
      <sheetName val="M&amp;A_E17"/>
      <sheetName val="M&amp;A_G17"/>
      <sheetName val="AREA_OF_APPLICATION21"/>
      <sheetName val="1_2_Staff_Schedule18"/>
      <sheetName val="Equipment_Rates17"/>
      <sheetName val="Z-_GENERAL_PRICE_SUMMARY18"/>
      <sheetName val="E_H_-_H__W_P_17"/>
      <sheetName val="E__H__Treatment_for_pile_cap17"/>
      <sheetName val="Labour_Costs17"/>
      <sheetName val="Materials_17"/>
      <sheetName val="LABOUR_RATE8"/>
      <sheetName val="Material_Rate8"/>
      <sheetName val="Labor_abs-PW8"/>
      <sheetName val="Labor_abs-NMR8"/>
      <sheetName val="Mix_Design18"/>
      <sheetName val="BOQ_(2)8"/>
      <sheetName val="Bill_1017"/>
      <sheetName val="Site_Dev_BOQ17"/>
      <sheetName val="Attach_4-1814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LOCK-A_(MEA_SHEET)17"/>
      <sheetName val="[SHOPLIST_xls]/VWVU))tÏØ0_110"/>
      <sheetName val="[SHOPLIST_xls]/VWVU))tÏØ0_111"/>
      <sheetName val="Data_Sheet17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Cost_Heading14"/>
      <sheetName val="D_&amp;_W_sizes14"/>
      <sheetName val="SOPMA_DD14"/>
      <sheetName val="[SHOPLIST_xls]/VWVU))tÏØ0_112"/>
      <sheetName val="[SHOPLIST_xls]70,/0s«_iÆø_í¬_17"/>
      <sheetName val="[SHOPLIST_xls]70?,/0?s«i?Æøí¬17"/>
      <sheetName val="Data_I_(2)14"/>
      <sheetName val="rEFERENCES_14"/>
      <sheetName val="[SHOPLIST_xls]/VWVU))tÏØ0_113"/>
      <sheetName val="Combined_Results_8"/>
      <sheetName val="P-100_MRF_DB_R114"/>
      <sheetName val="PRICE_INFO14"/>
      <sheetName val="RC_SUMMARY14"/>
      <sheetName val="LABOUR_PRODUCTIVITY-TAV14"/>
      <sheetName val="MATERIAL_PRICES14"/>
      <sheetName val="Appendix_B10"/>
      <sheetName val="tender_allowances17"/>
      <sheetName val="_Summary_BKG_03417"/>
      <sheetName val="BILL_3R17"/>
      <sheetName val="2F_회의실견적(5_14_일대)10"/>
      <sheetName val="_HIT-&gt;HMC_견적(3900)10"/>
      <sheetName val="Ewaan_Show_Kitchen_(2)14"/>
      <sheetName val="Cash_Flow_Working14"/>
      <sheetName val="MN_T_B_14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Div_07_Thermal_&amp;_Moisture8"/>
      <sheetName val="Data_Validation8"/>
      <sheetName val="Div26_-_Elect8"/>
      <sheetName val="CHUNG_CU_CARRILON8"/>
      <sheetName val="Dash_board17"/>
      <sheetName val="Labour_Rate_14"/>
      <sheetName val="Balance_Sheet6"/>
      <sheetName val="kppl_pl8"/>
      <sheetName val="Basic_Rates8"/>
      <sheetName val="B-3_2_EB6"/>
      <sheetName val="Summary_5"/>
      <sheetName val="B04-A_-_DIA_SUDEER5"/>
      <sheetName val="04D_-_Tanmyat5"/>
      <sheetName val="13-_B04-B_&amp;_C5"/>
      <sheetName val="_SITE_09_B04-B&amp;C-AFAQ5"/>
      <sheetName val="CONSTRUCTION_COMPONENT4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precast_RC_element8"/>
      <sheetName val="pile_Fabrication8"/>
      <sheetName val="New_Bld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1_-_Main_Building6"/>
      <sheetName val="1_-_Summary6"/>
      <sheetName val="2_-_Landscaping_Works6"/>
      <sheetName val="2_-_Summary6"/>
      <sheetName val="4_-_Bldg_Infra6"/>
      <sheetName val="4_-_Summary6"/>
      <sheetName val="Asset_Allocation_(CR)6"/>
      <sheetName val="Project_Benchmarking6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[SHOPLIST_xls]/VWVU))tÏØ0_114"/>
      <sheetName val="[SHOPLIST_xls]/VWVU))tÏØ0_115"/>
      <sheetName val="[SHOPLIST_xls]/VWVU))tÏØ0_116"/>
      <sheetName val="Sheet_Index6"/>
      <sheetName val="Trade_Summary4"/>
      <sheetName val="Status_Summary5"/>
      <sheetName val="Drop_Down_Data4"/>
      <sheetName val="Rules_4"/>
      <sheetName val="SITE_WORKS3"/>
      <sheetName val="WOOD_WORK3"/>
      <sheetName val="THERMAL_&amp;_MOISTURE_3"/>
      <sheetName val="DOORS_&amp;_WINDOWS3"/>
      <sheetName val="Additional_Items3"/>
      <sheetName val="AOP_Summary-28"/>
      <sheetName val="Estimate_for_approval5"/>
      <sheetName val="Sec__A-PQ5"/>
      <sheetName val="Preamble_B5"/>
      <sheetName val="Sec__C-Dayworks5"/>
      <sheetName val="d5_5"/>
      <sheetName val="[SHOPLIST_xls]/VWVU))tÏØ0_117"/>
      <sheetName val="[SHOPLIST_xls]/VWVU))tÏØ0_118"/>
      <sheetName val="CIF_COST_ITEM4"/>
      <sheetName val="Rates_for_public_areas4"/>
      <sheetName val="L3-WBS_Mapping4"/>
      <sheetName val="BAFO_CCL_Submission4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[SHOPLIST_xls][SHOPLIST_xls]/V6"/>
      <sheetName val="B2-DV_No_023"/>
      <sheetName val="[SHOPLIST_xls]/VWVU))tÏØ0_119"/>
      <sheetName val="[SHOPLIST_xls]/VWVU))tÏØ0_120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MAIN_SUMMARY3"/>
      <sheetName val="Core_Data6"/>
      <sheetName val="[SHOPLIST_xls][SH4"/>
      <sheetName val="[SHOPLIST_xls]70_4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Comp_equip3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Abs_PMRL4"/>
      <sheetName val="Basic_Rate3"/>
      <sheetName val="MASTER_RATE_ANALYSIS3"/>
      <sheetName val="BOQ_1_924"/>
      <sheetName val="P1926-H2B_Pkg_2A&amp;2B4"/>
      <sheetName val="P1940-H2B_Pkg_1_Guestrooms4"/>
      <sheetName val="Ref_Arch2"/>
      <sheetName val="개시대사_(2)2"/>
      <sheetName val="Div_10-Specialities_2"/>
      <sheetName val="MALE_&amp;_FEMALE_2"/>
      <sheetName val="Div_Summary2"/>
      <sheetName val="Portfolio_List3"/>
      <sheetName val="[SHOPLIST_xls]/VWVU))tÏØ0_121"/>
      <sheetName val="Staff_OLD_3"/>
      <sheetName val="Other_Cost_Norms2"/>
      <sheetName val="L_(4)3"/>
      <sheetName val="Initial_Data3"/>
      <sheetName val="Package_Status3"/>
      <sheetName val="Appendix-A_-GRAND_SUMMARY3"/>
      <sheetName val="D9_(New_Rate)3"/>
      <sheetName val="Master_data3"/>
      <sheetName val="_Estimate__2"/>
      <sheetName val="Equip_2"/>
      <sheetName val="6_2_Floor_Finishes2"/>
      <sheetName val="Grand_Summary_3"/>
      <sheetName val="Bill_No_01_-_GI_3"/>
      <sheetName val="combined_3"/>
      <sheetName val="summary-Optional_3"/>
      <sheetName val="B14_02_3"/>
      <sheetName val="Prov_Sum_3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Cumulative_Rail_3"/>
      <sheetName val="Contractor_Application3"/>
      <sheetName val="08_MEP_Summary3"/>
      <sheetName val="Addnl_works3"/>
      <sheetName val="B3__Material_on_Site-Detail3"/>
      <sheetName val="Data_2"/>
      <sheetName val="[SHOPLIST_xls]70_x005f_x0000_,/0_x001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Asset_Desc2"/>
      <sheetName val="WATER_DUCT_-_IC_212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[SHOPLIST_xls]/VWVU))tÏØ0_122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[SHOPLIST_xls]/VWVU))tÏØ0_129"/>
      <sheetName val="FAL_intern3"/>
      <sheetName val="Landscape_No_1"/>
      <sheetName val="MEP_No_3"/>
      <sheetName val="Joseph_Record3"/>
      <sheetName val="_boaboard_(1)1"/>
      <sheetName val="Drop_down2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Bill_3_Boutique"/>
      <sheetName val="Account_Codes2"/>
      <sheetName val="[SHOPLIST_xls]70,/0s«iÆøí¬i110"/>
      <sheetName val="[SHOPLIST_xls]70,/0s«iÆøí¬i2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/VW1"/>
      <sheetName val="[SHOPLIST_xls]/VWVU))1"/>
      <sheetName val="8_0_Programme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_SHOPLIST_xls_210"/>
      <sheetName val="[SHOPLIST_xls]_SHOPLIST_xls_211"/>
      <sheetName val="[SHOPLIST_xls][SHOPLIST_xls]192"/>
      <sheetName val="[SHOPLIST_xls][SHOPLIST_xls]193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194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195"/>
      <sheetName val="[SHOPLIST_xls][SHOPLIST_xls]196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_SHOPLIST_xls_350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_SHOPLIST_xls_462"/>
      <sheetName val="[SHOPLIST_xls]_SHOPLIST_xls_463"/>
      <sheetName val="[SHOPLIST_xls]_SHOPLIST_xls_318"/>
      <sheetName val="[SHOPLIST_xls]_SHOPLIST_xls_319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Income_Statemen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8_0_Programme1"/>
      <sheetName val="S-Curve_Update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Bill_3_Boutique1"/>
      <sheetName val="Landscape_No_11"/>
      <sheetName val="MEP_No_31"/>
      <sheetName val="BULD_31"/>
      <sheetName val="BLOCK_K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/VWVU))2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bill no. 3"/>
      <sheetName val="[SHOPLIST.xls]70___0_s__i____17"/>
      <sheetName val="[SHOPLIST.xls]70___0_s__i____18"/>
      <sheetName val="[SHOPLIST.xls]70_x005f_x0000___0_x0_7"/>
      <sheetName val="[SHOPLIST.xls]70___0_s__i____19"/>
      <sheetName val="[SHOPLIST.xls]70___0_s__i____20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Kur"/>
      <sheetName val="HAKEDİŞ "/>
      <sheetName val="keşif özeti"/>
      <sheetName val="Katsayılar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MSH51C"/>
      <sheetName val="/VWVU))tÏØ0__61"/>
      <sheetName val="/VWVU))tÏØ0__71"/>
      <sheetName val="70_x005f_x0000_,/0_x000"/>
      <sheetName val="B.Room W.Done Progress"/>
      <sheetName val="SUMMARY (ROOM)"/>
      <sheetName val="W.D Prgress Public area"/>
      <sheetName val="SUMMARY Public"/>
      <sheetName val="Comparision"/>
      <sheetName val="Cost Rates"/>
      <sheetName val="LOOKUP(MM)"/>
      <sheetName val="간접비내역-1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DVL"/>
      <sheetName val="[SHOPLIST_xls]726"/>
      <sheetName val="[SHOPLIST_xls][11"/>
      <sheetName val="[SHOPLIST_xls]727"/>
      <sheetName val="[SHOPLIST_xls]728"/>
      <sheetName val="Data Works"/>
      <sheetName val="Works"/>
      <sheetName val="UC-Testing"/>
      <sheetName val="Control Panel"/>
      <sheetName val="Calendar"/>
      <sheetName val="Sheet9"/>
      <sheetName val="Materials Cost"/>
      <sheetName val="djfx"/>
      <sheetName val="FEVA"/>
      <sheetName val="HO Costs"/>
      <sheetName val="プロジェクト概要"/>
      <sheetName val="DVM Sizing Calculator- 10 ips 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STOCKWTG"/>
      <sheetName val="POLY"/>
      <sheetName val="Advance Recovery"/>
      <sheetName val="SC Cost FEB 03"/>
      <sheetName val="1-Summary"/>
      <sheetName val="URA-C1"/>
      <sheetName val="Cam xoa"/>
      <sheetName val="[SHOPLIST_xls]70_x005f_x0000__4"/>
      <sheetName val="[SHOPLIST_xls]70_x005f_x0000__5"/>
      <sheetName val="경비2내역"/>
      <sheetName val="Technal"/>
      <sheetName val="CHITIET VL-NC-TT1p"/>
      <sheetName val="[SHOPLIST.xls]70_x0000__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/>
      <sheetData sheetId="483" refreshError="1"/>
      <sheetData sheetId="484">
        <row r="9">
          <cell r="A9" t="str">
            <v>A</v>
          </cell>
        </row>
      </sheetData>
      <sheetData sheetId="485"/>
      <sheetData sheetId="486">
        <row r="9">
          <cell r="A9" t="str">
            <v>A</v>
          </cell>
        </row>
      </sheetData>
      <sheetData sheetId="487">
        <row r="9">
          <cell r="A9" t="str">
            <v>A</v>
          </cell>
        </row>
      </sheetData>
      <sheetData sheetId="488">
        <row r="9">
          <cell r="A9" t="str">
            <v>A</v>
          </cell>
        </row>
      </sheetData>
      <sheetData sheetId="489">
        <row r="9">
          <cell r="A9" t="str">
            <v>A</v>
          </cell>
        </row>
      </sheetData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>
        <row r="9">
          <cell r="A9" t="str">
            <v>A</v>
          </cell>
        </row>
      </sheetData>
      <sheetData sheetId="499">
        <row r="9">
          <cell r="A9" t="str">
            <v>A</v>
          </cell>
        </row>
      </sheetData>
      <sheetData sheetId="500">
        <row r="9">
          <cell r="A9" t="str">
            <v>A</v>
          </cell>
        </row>
      </sheetData>
      <sheetData sheetId="501">
        <row r="9">
          <cell r="A9" t="str">
            <v>A</v>
          </cell>
        </row>
      </sheetData>
      <sheetData sheetId="502">
        <row r="9">
          <cell r="A9" t="str">
            <v>A</v>
          </cell>
        </row>
      </sheetData>
      <sheetData sheetId="503">
        <row r="9">
          <cell r="A9" t="str">
            <v>A</v>
          </cell>
        </row>
      </sheetData>
      <sheetData sheetId="504">
        <row r="9">
          <cell r="A9" t="str">
            <v>A</v>
          </cell>
        </row>
      </sheetData>
      <sheetData sheetId="505">
        <row r="9">
          <cell r="A9" t="str">
            <v>A</v>
          </cell>
        </row>
      </sheetData>
      <sheetData sheetId="506">
        <row r="9">
          <cell r="A9" t="str">
            <v>A</v>
          </cell>
        </row>
      </sheetData>
      <sheetData sheetId="507">
        <row r="9">
          <cell r="A9" t="str">
            <v>A</v>
          </cell>
        </row>
      </sheetData>
      <sheetData sheetId="508">
        <row r="9">
          <cell r="A9" t="str">
            <v>A</v>
          </cell>
        </row>
      </sheetData>
      <sheetData sheetId="509">
        <row r="9">
          <cell r="A9" t="str">
            <v>A</v>
          </cell>
        </row>
      </sheetData>
      <sheetData sheetId="510">
        <row r="9">
          <cell r="A9" t="str">
            <v>A</v>
          </cell>
        </row>
      </sheetData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>
        <row r="9">
          <cell r="A9" t="str">
            <v>A</v>
          </cell>
        </row>
      </sheetData>
      <sheetData sheetId="523" refreshError="1"/>
      <sheetData sheetId="524">
        <row r="9">
          <cell r="A9" t="str">
            <v>A</v>
          </cell>
        </row>
      </sheetData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>
        <row r="9">
          <cell r="A9" t="str">
            <v>A</v>
          </cell>
        </row>
      </sheetData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>
        <row r="9">
          <cell r="A9" t="str">
            <v>A</v>
          </cell>
        </row>
      </sheetData>
      <sheetData sheetId="534">
        <row r="9">
          <cell r="A9" t="str">
            <v>A</v>
          </cell>
        </row>
      </sheetData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 refreshError="1"/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/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 refreshError="1"/>
      <sheetData sheetId="851" refreshError="1"/>
      <sheetData sheetId="852" refreshError="1"/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 refreshError="1"/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/>
      <sheetData sheetId="942" refreshError="1"/>
      <sheetData sheetId="943" refreshError="1"/>
      <sheetData sheetId="944" refreshError="1"/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 refreshError="1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>
        <row r="9">
          <cell r="A9" t="str">
            <v>A</v>
          </cell>
        </row>
      </sheetData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 refreshError="1"/>
      <sheetData sheetId="996">
        <row r="9">
          <cell r="A9" t="str">
            <v>A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9">
          <cell r="A9" t="str">
            <v>A</v>
          </cell>
        </row>
      </sheetData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9">
          <cell r="A9" t="str">
            <v>A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/>
      <sheetData sheetId="1701"/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 refreshError="1"/>
      <sheetData sheetId="1865" refreshError="1"/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>
        <row r="9">
          <cell r="A9" t="str">
            <v>A</v>
          </cell>
        </row>
      </sheetData>
      <sheetData sheetId="2111" refreshError="1"/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>
        <row r="9">
          <cell r="A9" t="str">
            <v>A</v>
          </cell>
        </row>
      </sheetData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>
        <row r="9">
          <cell r="A9" t="str">
            <v>A</v>
          </cell>
        </row>
      </sheetData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>
        <row r="9">
          <cell r="A9" t="str">
            <v>A</v>
          </cell>
        </row>
      </sheetData>
      <sheetData sheetId="2364">
        <row r="9">
          <cell r="A9" t="str">
            <v>A</v>
          </cell>
        </row>
      </sheetData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 refreshError="1"/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 refreshError="1"/>
      <sheetData sheetId="2373" refreshError="1"/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>
        <row r="9">
          <cell r="A9" t="str">
            <v>A</v>
          </cell>
        </row>
      </sheetData>
      <sheetData sheetId="2418" refreshError="1"/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 refreshError="1"/>
      <sheetData sheetId="2422" refreshError="1"/>
      <sheetData sheetId="2423" refreshError="1"/>
      <sheetData sheetId="2424">
        <row r="9">
          <cell r="A9" t="str">
            <v>A</v>
          </cell>
        </row>
      </sheetData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 refreshError="1"/>
      <sheetData sheetId="2694" refreshError="1"/>
      <sheetData sheetId="2695" refreshError="1"/>
      <sheetData sheetId="2696">
        <row r="9">
          <cell r="A9" t="str">
            <v>A</v>
          </cell>
        </row>
      </sheetData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>
        <row r="9">
          <cell r="A9" t="str">
            <v>A</v>
          </cell>
        </row>
      </sheetData>
      <sheetData sheetId="2730" refreshError="1"/>
      <sheetData sheetId="2731" refreshError="1"/>
      <sheetData sheetId="2732" refreshError="1"/>
      <sheetData sheetId="2733">
        <row r="9">
          <cell r="A9" t="str">
            <v>A</v>
          </cell>
        </row>
      </sheetData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 refreshError="1"/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 refreshError="1"/>
      <sheetData sheetId="2770">
        <row r="9">
          <cell r="A9" t="str">
            <v>A</v>
          </cell>
        </row>
      </sheetData>
      <sheetData sheetId="2771" refreshError="1"/>
      <sheetData sheetId="2772" refreshError="1"/>
      <sheetData sheetId="2773" refreshError="1"/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/>
      <sheetData sheetId="2779" refreshError="1"/>
      <sheetData sheetId="2780" refreshError="1"/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 refreshError="1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/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 refreshError="1"/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 refreshError="1"/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 refreshError="1"/>
      <sheetData sheetId="3635" refreshError="1"/>
      <sheetData sheetId="3636" refreshError="1"/>
      <sheetData sheetId="3637"/>
      <sheetData sheetId="3638"/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>
        <row r="9">
          <cell r="A9" t="str">
            <v>A</v>
          </cell>
        </row>
      </sheetData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>
        <row r="9">
          <cell r="A9" t="str">
            <v>A</v>
          </cell>
        </row>
      </sheetData>
      <sheetData sheetId="3747" refreshError="1"/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 refreshError="1"/>
      <sheetData sheetId="3759" refreshError="1"/>
      <sheetData sheetId="3760"/>
      <sheetData sheetId="3761"/>
      <sheetData sheetId="3762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>
        <row r="9">
          <cell r="A9" t="str">
            <v>A</v>
          </cell>
        </row>
      </sheetData>
      <sheetData sheetId="3845" refreshError="1"/>
      <sheetData sheetId="3846" refreshError="1"/>
      <sheetData sheetId="3847">
        <row r="9">
          <cell r="A9" t="str">
            <v>A</v>
          </cell>
        </row>
      </sheetData>
      <sheetData sheetId="3848" refreshError="1"/>
      <sheetData sheetId="3849" refreshError="1"/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 refreshError="1"/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>
        <row r="9">
          <cell r="A9" t="str">
            <v>A</v>
          </cell>
        </row>
      </sheetData>
      <sheetData sheetId="3987">
        <row r="9">
          <cell r="A9" t="str">
            <v>A</v>
          </cell>
        </row>
      </sheetData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 refreshError="1"/>
      <sheetData sheetId="3992" refreshError="1"/>
      <sheetData sheetId="3993" refreshError="1"/>
      <sheetData sheetId="3994" refreshError="1"/>
      <sheetData sheetId="3995">
        <row r="9">
          <cell r="A9" t="str">
            <v>A</v>
          </cell>
        </row>
      </sheetData>
      <sheetData sheetId="3996">
        <row r="9">
          <cell r="A9" t="str">
            <v>A</v>
          </cell>
        </row>
      </sheetData>
      <sheetData sheetId="3997">
        <row r="9">
          <cell r="A9" t="str">
            <v>A</v>
          </cell>
        </row>
      </sheetData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>
        <row r="9">
          <cell r="A9" t="str">
            <v>A</v>
          </cell>
        </row>
      </sheetData>
      <sheetData sheetId="4013" refreshError="1"/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>
        <row r="9">
          <cell r="A9" t="str">
            <v>A</v>
          </cell>
        </row>
      </sheetData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>
        <row r="9">
          <cell r="A9" t="str">
            <v>A</v>
          </cell>
        </row>
      </sheetData>
      <sheetData sheetId="4060">
        <row r="9">
          <cell r="A9" t="str">
            <v>A</v>
          </cell>
        </row>
      </sheetData>
      <sheetData sheetId="4061">
        <row r="9">
          <cell r="A9" t="str">
            <v>A</v>
          </cell>
        </row>
      </sheetData>
      <sheetData sheetId="4062">
        <row r="9">
          <cell r="A9" t="str">
            <v>A</v>
          </cell>
        </row>
      </sheetData>
      <sheetData sheetId="4063">
        <row r="9">
          <cell r="A9" t="str">
            <v>A</v>
          </cell>
        </row>
      </sheetData>
      <sheetData sheetId="4064">
        <row r="9">
          <cell r="A9" t="str">
            <v>A</v>
          </cell>
        </row>
      </sheetData>
      <sheetData sheetId="4065">
        <row r="9">
          <cell r="A9" t="str">
            <v>A</v>
          </cell>
        </row>
      </sheetData>
      <sheetData sheetId="4066">
        <row r="9">
          <cell r="A9" t="str">
            <v>A</v>
          </cell>
        </row>
      </sheetData>
      <sheetData sheetId="4067">
        <row r="9">
          <cell r="A9" t="str">
            <v>A</v>
          </cell>
        </row>
      </sheetData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 refreshError="1"/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 refreshError="1"/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 refreshError="1"/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/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/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/>
      <sheetData sheetId="6755"/>
      <sheetData sheetId="6756"/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 refreshError="1"/>
      <sheetData sheetId="7285" refreshError="1"/>
      <sheetData sheetId="7286" refreshError="1"/>
      <sheetData sheetId="7287" refreshError="1"/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>
        <row r="9">
          <cell r="A9" t="str">
            <v>A</v>
          </cell>
        </row>
      </sheetData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>
        <row r="9">
          <cell r="A9" t="str">
            <v>A</v>
          </cell>
        </row>
      </sheetData>
      <sheetData sheetId="7988">
        <row r="9">
          <cell r="A9" t="str">
            <v>A</v>
          </cell>
        </row>
      </sheetData>
      <sheetData sheetId="7989">
        <row r="9">
          <cell r="A9" t="str">
            <v>A</v>
          </cell>
        </row>
      </sheetData>
      <sheetData sheetId="7990">
        <row r="9">
          <cell r="A9" t="str">
            <v>A</v>
          </cell>
        </row>
      </sheetData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>
        <row r="9">
          <cell r="A9" t="str">
            <v>A</v>
          </cell>
        </row>
      </sheetData>
      <sheetData sheetId="7995">
        <row r="9">
          <cell r="A9" t="str">
            <v>A</v>
          </cell>
        </row>
      </sheetData>
      <sheetData sheetId="7996">
        <row r="9">
          <cell r="A9" t="str">
            <v>A</v>
          </cell>
        </row>
      </sheetData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>
        <row r="9">
          <cell r="A9" t="str">
            <v>A</v>
          </cell>
        </row>
      </sheetData>
      <sheetData sheetId="8000">
        <row r="9">
          <cell r="A9" t="str">
            <v>A</v>
          </cell>
        </row>
      </sheetData>
      <sheetData sheetId="8001">
        <row r="9">
          <cell r="A9" t="str">
            <v>A</v>
          </cell>
        </row>
      </sheetData>
      <sheetData sheetId="8002">
        <row r="9">
          <cell r="A9" t="str">
            <v>A</v>
          </cell>
        </row>
      </sheetData>
      <sheetData sheetId="8003">
        <row r="9">
          <cell r="A9" t="str">
            <v>A</v>
          </cell>
        </row>
      </sheetData>
      <sheetData sheetId="8004">
        <row r="9">
          <cell r="A9" t="str">
            <v>A</v>
          </cell>
        </row>
      </sheetData>
      <sheetData sheetId="8005">
        <row r="9">
          <cell r="A9" t="str">
            <v>A</v>
          </cell>
        </row>
      </sheetData>
      <sheetData sheetId="8006">
        <row r="9">
          <cell r="A9" t="str">
            <v>A</v>
          </cell>
        </row>
      </sheetData>
      <sheetData sheetId="8007">
        <row r="9">
          <cell r="A9" t="str">
            <v>A</v>
          </cell>
        </row>
      </sheetData>
      <sheetData sheetId="8008">
        <row r="9">
          <cell r="A9" t="str">
            <v>A</v>
          </cell>
        </row>
      </sheetData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>
        <row r="9">
          <cell r="A9" t="str">
            <v>A</v>
          </cell>
        </row>
      </sheetData>
      <sheetData sheetId="8015">
        <row r="9">
          <cell r="A9" t="str">
            <v>A</v>
          </cell>
        </row>
      </sheetData>
      <sheetData sheetId="8016">
        <row r="9">
          <cell r="A9" t="str">
            <v>A</v>
          </cell>
        </row>
      </sheetData>
      <sheetData sheetId="8017">
        <row r="9">
          <cell r="A9" t="str">
            <v>A</v>
          </cell>
        </row>
      </sheetData>
      <sheetData sheetId="8018">
        <row r="9">
          <cell r="A9" t="str">
            <v>A</v>
          </cell>
        </row>
      </sheetData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>
        <row r="9">
          <cell r="A9" t="str">
            <v>A</v>
          </cell>
        </row>
      </sheetData>
      <sheetData sheetId="8033">
        <row r="9">
          <cell r="A9" t="str">
            <v>A</v>
          </cell>
        </row>
      </sheetData>
      <sheetData sheetId="8034">
        <row r="9">
          <cell r="A9" t="str">
            <v>A</v>
          </cell>
        </row>
      </sheetData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>
        <row r="9">
          <cell r="A9" t="str">
            <v>A</v>
          </cell>
        </row>
      </sheetData>
      <sheetData sheetId="8038">
        <row r="9">
          <cell r="A9" t="str">
            <v>A</v>
          </cell>
        </row>
      </sheetData>
      <sheetData sheetId="8039">
        <row r="9">
          <cell r="A9" t="str">
            <v>A</v>
          </cell>
        </row>
      </sheetData>
      <sheetData sheetId="8040">
        <row r="9">
          <cell r="A9" t="str">
            <v>A</v>
          </cell>
        </row>
      </sheetData>
      <sheetData sheetId="8041">
        <row r="9">
          <cell r="A9" t="str">
            <v>A</v>
          </cell>
        </row>
      </sheetData>
      <sheetData sheetId="8042">
        <row r="9">
          <cell r="A9" t="str">
            <v>A</v>
          </cell>
        </row>
      </sheetData>
      <sheetData sheetId="8043">
        <row r="9">
          <cell r="A9" t="str">
            <v>A</v>
          </cell>
        </row>
      </sheetData>
      <sheetData sheetId="8044">
        <row r="9">
          <cell r="A9" t="str">
            <v>A</v>
          </cell>
        </row>
      </sheetData>
      <sheetData sheetId="8045">
        <row r="9">
          <cell r="A9" t="str">
            <v>A</v>
          </cell>
        </row>
      </sheetData>
      <sheetData sheetId="8046">
        <row r="9">
          <cell r="A9" t="str">
            <v>A</v>
          </cell>
        </row>
      </sheetData>
      <sheetData sheetId="8047">
        <row r="9">
          <cell r="A9" t="str">
            <v>A</v>
          </cell>
        </row>
      </sheetData>
      <sheetData sheetId="8048">
        <row r="9">
          <cell r="A9" t="str">
            <v>A</v>
          </cell>
        </row>
      </sheetData>
      <sheetData sheetId="8049">
        <row r="9">
          <cell r="A9" t="str">
            <v>A</v>
          </cell>
        </row>
      </sheetData>
      <sheetData sheetId="8050">
        <row r="9">
          <cell r="A9" t="str">
            <v>A</v>
          </cell>
        </row>
      </sheetData>
      <sheetData sheetId="8051">
        <row r="9">
          <cell r="A9" t="str">
            <v>A</v>
          </cell>
        </row>
      </sheetData>
      <sheetData sheetId="8052">
        <row r="9">
          <cell r="A9" t="str">
            <v>A</v>
          </cell>
        </row>
      </sheetData>
      <sheetData sheetId="8053">
        <row r="9">
          <cell r="A9" t="str">
            <v>A</v>
          </cell>
        </row>
      </sheetData>
      <sheetData sheetId="8054">
        <row r="9">
          <cell r="A9" t="str">
            <v>A</v>
          </cell>
        </row>
      </sheetData>
      <sheetData sheetId="8055">
        <row r="9">
          <cell r="A9" t="str">
            <v>A</v>
          </cell>
        </row>
      </sheetData>
      <sheetData sheetId="8056">
        <row r="9">
          <cell r="A9" t="str">
            <v>A</v>
          </cell>
        </row>
      </sheetData>
      <sheetData sheetId="8057">
        <row r="9">
          <cell r="A9" t="str">
            <v>A</v>
          </cell>
        </row>
      </sheetData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>
        <row r="9">
          <cell r="A9" t="str">
            <v>A</v>
          </cell>
        </row>
      </sheetData>
      <sheetData sheetId="8061">
        <row r="9">
          <cell r="A9" t="str">
            <v>A</v>
          </cell>
        </row>
      </sheetData>
      <sheetData sheetId="8062">
        <row r="9">
          <cell r="A9" t="str">
            <v>A</v>
          </cell>
        </row>
      </sheetData>
      <sheetData sheetId="8063">
        <row r="9">
          <cell r="A9" t="str">
            <v>A</v>
          </cell>
        </row>
      </sheetData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>
        <row r="9">
          <cell r="A9" t="str">
            <v>A</v>
          </cell>
        </row>
      </sheetData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>
        <row r="9">
          <cell r="A9" t="str">
            <v>A</v>
          </cell>
        </row>
      </sheetData>
      <sheetData sheetId="8075">
        <row r="9">
          <cell r="A9" t="str">
            <v>A</v>
          </cell>
        </row>
      </sheetData>
      <sheetData sheetId="8076">
        <row r="9">
          <cell r="A9" t="str">
            <v>A</v>
          </cell>
        </row>
      </sheetData>
      <sheetData sheetId="8077">
        <row r="9">
          <cell r="A9" t="str">
            <v>A</v>
          </cell>
        </row>
      </sheetData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>
        <row r="9">
          <cell r="A9" t="str">
            <v>A</v>
          </cell>
        </row>
      </sheetData>
      <sheetData sheetId="8081">
        <row r="9">
          <cell r="A9" t="str">
            <v>A</v>
          </cell>
        </row>
      </sheetData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9">
          <cell r="A9" t="str">
            <v>A</v>
          </cell>
        </row>
      </sheetData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 refreshError="1"/>
      <sheetData sheetId="8128">
        <row r="9">
          <cell r="A9" t="str">
            <v>A</v>
          </cell>
        </row>
      </sheetData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 refreshError="1"/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 refreshError="1"/>
      <sheetData sheetId="8284" refreshError="1"/>
      <sheetData sheetId="8285" refreshError="1"/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 refreshError="1"/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>
        <row r="9">
          <cell r="A9" t="str">
            <v>A</v>
          </cell>
        </row>
      </sheetData>
      <sheetData sheetId="8370" refreshError="1"/>
      <sheetData sheetId="8371" refreshError="1"/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 refreshError="1"/>
      <sheetData sheetId="8377" refreshError="1"/>
      <sheetData sheetId="8378" refreshError="1"/>
      <sheetData sheetId="8379" refreshError="1"/>
      <sheetData sheetId="8380">
        <row r="9">
          <cell r="A9" t="str">
            <v>A</v>
          </cell>
        </row>
      </sheetData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 refreshError="1"/>
      <sheetData sheetId="9008" refreshError="1"/>
      <sheetData sheetId="9009">
        <row r="9">
          <cell r="A9" t="str">
            <v>A</v>
          </cell>
        </row>
      </sheetData>
      <sheetData sheetId="9010" refreshError="1"/>
      <sheetData sheetId="9011" refreshError="1"/>
      <sheetData sheetId="9012" refreshError="1"/>
      <sheetData sheetId="9013" refreshError="1"/>
      <sheetData sheetId="9014">
        <row r="9">
          <cell r="A9" t="str">
            <v>A</v>
          </cell>
        </row>
      </sheetData>
      <sheetData sheetId="9015" refreshError="1"/>
      <sheetData sheetId="9016">
        <row r="9">
          <cell r="A9" t="str">
            <v>A</v>
          </cell>
        </row>
      </sheetData>
      <sheetData sheetId="9017" refreshError="1"/>
      <sheetData sheetId="9018" refreshError="1"/>
      <sheetData sheetId="9019" refreshError="1"/>
      <sheetData sheetId="9020" refreshError="1"/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 refreshError="1"/>
      <sheetData sheetId="9027">
        <row r="9">
          <cell r="A9" t="str">
            <v>A</v>
          </cell>
        </row>
      </sheetData>
      <sheetData sheetId="9028" refreshError="1"/>
      <sheetData sheetId="9029" refreshError="1"/>
      <sheetData sheetId="9030" refreshError="1"/>
      <sheetData sheetId="9031" refreshError="1"/>
      <sheetData sheetId="9032"/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 refreshError="1"/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>
        <row r="9">
          <cell r="A9" t="str">
            <v>A</v>
          </cell>
        </row>
      </sheetData>
      <sheetData sheetId="9077"/>
      <sheetData sheetId="9078"/>
      <sheetData sheetId="9079"/>
      <sheetData sheetId="9080">
        <row r="9">
          <cell r="A9" t="str">
            <v>A</v>
          </cell>
        </row>
      </sheetData>
      <sheetData sheetId="9081"/>
      <sheetData sheetId="9082"/>
      <sheetData sheetId="9083"/>
      <sheetData sheetId="9084"/>
      <sheetData sheetId="9085"/>
      <sheetData sheetId="9086">
        <row r="9">
          <cell r="A9" t="str">
            <v>A</v>
          </cell>
        </row>
      </sheetData>
      <sheetData sheetId="9087"/>
      <sheetData sheetId="9088"/>
      <sheetData sheetId="9089">
        <row r="9">
          <cell r="A9" t="str">
            <v>A</v>
          </cell>
        </row>
      </sheetData>
      <sheetData sheetId="9090"/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/>
      <sheetData sheetId="9106"/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/>
      <sheetData sheetId="9111"/>
      <sheetData sheetId="9112"/>
      <sheetData sheetId="9113">
        <row r="9">
          <cell r="A9" t="str">
            <v>A</v>
          </cell>
        </row>
      </sheetData>
      <sheetData sheetId="9114"/>
      <sheetData sheetId="9115"/>
      <sheetData sheetId="9116"/>
      <sheetData sheetId="9117">
        <row r="9">
          <cell r="A9" t="str">
            <v>A</v>
          </cell>
        </row>
      </sheetData>
      <sheetData sheetId="9118"/>
      <sheetData sheetId="9119">
        <row r="9">
          <cell r="A9" t="str">
            <v>A</v>
          </cell>
        </row>
      </sheetData>
      <sheetData sheetId="9120"/>
      <sheetData sheetId="9121"/>
      <sheetData sheetId="9122"/>
      <sheetData sheetId="9123"/>
      <sheetData sheetId="9124"/>
      <sheetData sheetId="9125"/>
      <sheetData sheetId="9126">
        <row r="9">
          <cell r="A9" t="str">
            <v>A</v>
          </cell>
        </row>
      </sheetData>
      <sheetData sheetId="9127"/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/>
      <sheetData sheetId="9132"/>
      <sheetData sheetId="9133"/>
      <sheetData sheetId="9134"/>
      <sheetData sheetId="9135"/>
      <sheetData sheetId="9136"/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/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/>
      <sheetData sheetId="9150"/>
      <sheetData sheetId="9151"/>
      <sheetData sheetId="9152"/>
      <sheetData sheetId="9153"/>
      <sheetData sheetId="9154"/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 refreshError="1"/>
      <sheetData sheetId="9158"/>
      <sheetData sheetId="9159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/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/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/>
      <sheetData sheetId="10191"/>
      <sheetData sheetId="10192">
        <row r="9">
          <cell r="A9" t="str">
            <v>A</v>
          </cell>
        </row>
      </sheetData>
      <sheetData sheetId="10193"/>
      <sheetData sheetId="10194"/>
      <sheetData sheetId="10195">
        <row r="9">
          <cell r="A9" t="str">
            <v>A</v>
          </cell>
        </row>
      </sheetData>
      <sheetData sheetId="10196"/>
      <sheetData sheetId="10197"/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/>
      <sheetData sheetId="10211">
        <row r="9">
          <cell r="A9" t="str">
            <v>A</v>
          </cell>
        </row>
      </sheetData>
      <sheetData sheetId="10212"/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/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/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/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/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/>
      <sheetData sheetId="10338"/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/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/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/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/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 refreshError="1"/>
      <sheetData sheetId="10451" refreshError="1"/>
      <sheetData sheetId="10452" refreshError="1"/>
      <sheetData sheetId="10453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/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/>
      <sheetData sheetId="10516" refreshError="1"/>
      <sheetData sheetId="10517" refreshError="1"/>
      <sheetData sheetId="10518" refreshError="1"/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 refreshError="1"/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/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/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 refreshError="1"/>
      <sheetData sheetId="10681" refreshError="1"/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 refreshError="1"/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 refreshError="1"/>
      <sheetData sheetId="10696" refreshError="1"/>
      <sheetData sheetId="10697" refreshError="1"/>
      <sheetData sheetId="10698" refreshError="1"/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 refreshError="1"/>
      <sheetData sheetId="10719" refreshError="1"/>
      <sheetData sheetId="10720"/>
      <sheetData sheetId="10721">
        <row r="9">
          <cell r="A9" t="str">
            <v>A</v>
          </cell>
        </row>
      </sheetData>
      <sheetData sheetId="10722" refreshError="1"/>
      <sheetData sheetId="10723" refreshError="1"/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 refreshError="1"/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/>
      <sheetData sheetId="10736">
        <row r="9">
          <cell r="A9" t="str">
            <v>A</v>
          </cell>
        </row>
      </sheetData>
      <sheetData sheetId="10737"/>
      <sheetData sheetId="10738"/>
      <sheetData sheetId="10739"/>
      <sheetData sheetId="10740"/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/>
      <sheetData sheetId="10745"/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/>
      <sheetData sheetId="10749">
        <row r="9">
          <cell r="A9" t="str">
            <v>A</v>
          </cell>
        </row>
      </sheetData>
      <sheetData sheetId="10750" refreshError="1"/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/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/>
      <sheetData sheetId="10762">
        <row r="9">
          <cell r="A9" t="str">
            <v>A</v>
          </cell>
        </row>
      </sheetData>
      <sheetData sheetId="10763" refreshError="1"/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/>
      <sheetData sheetId="10772"/>
      <sheetData sheetId="10773">
        <row r="9">
          <cell r="A9" t="str">
            <v>A</v>
          </cell>
        </row>
      </sheetData>
      <sheetData sheetId="10774"/>
      <sheetData sheetId="10775">
        <row r="9">
          <cell r="A9" t="str">
            <v>A</v>
          </cell>
        </row>
      </sheetData>
      <sheetData sheetId="10776"/>
      <sheetData sheetId="10777"/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/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/>
      <sheetData sheetId="10813">
        <row r="9">
          <cell r="A9" t="str">
            <v>A</v>
          </cell>
        </row>
      </sheetData>
      <sheetData sheetId="10814"/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/>
      <sheetData sheetId="10828">
        <row r="9">
          <cell r="A9" t="str">
            <v>A</v>
          </cell>
        </row>
      </sheetData>
      <sheetData sheetId="10829"/>
      <sheetData sheetId="10830"/>
      <sheetData sheetId="10831" refreshError="1"/>
      <sheetData sheetId="10832" refreshError="1"/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 refreshError="1"/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 refreshError="1"/>
      <sheetData sheetId="10844">
        <row r="9">
          <cell r="A9" t="str">
            <v>A</v>
          </cell>
        </row>
      </sheetData>
      <sheetData sheetId="10845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 refreshError="1"/>
      <sheetData sheetId="10864" refreshError="1"/>
      <sheetData sheetId="10865">
        <row r="9">
          <cell r="A9" t="str">
            <v>A</v>
          </cell>
        </row>
      </sheetData>
      <sheetData sheetId="10866" refreshError="1"/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 refreshError="1"/>
      <sheetData sheetId="10870" refreshError="1"/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 refreshError="1"/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/>
      <sheetData sheetId="10931"/>
      <sheetData sheetId="10932"/>
      <sheetData sheetId="10933"/>
      <sheetData sheetId="10934">
        <row r="9">
          <cell r="A9" t="str">
            <v>A</v>
          </cell>
        </row>
      </sheetData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/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/>
      <sheetData sheetId="10957">
        <row r="9">
          <cell r="A9" t="str">
            <v>A</v>
          </cell>
        </row>
      </sheetData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/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/>
      <sheetData sheetId="10978" refreshError="1"/>
      <sheetData sheetId="10979" refreshError="1"/>
      <sheetData sheetId="10980"/>
      <sheetData sheetId="10981" refreshError="1"/>
      <sheetData sheetId="10982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/>
      <sheetData sheetId="10994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>
        <row r="9">
          <cell r="A9" t="str">
            <v>A</v>
          </cell>
        </row>
      </sheetData>
      <sheetData sheetId="11001"/>
      <sheetData sheetId="11002">
        <row r="9">
          <cell r="A9" t="str">
            <v>A</v>
          </cell>
        </row>
      </sheetData>
      <sheetData sheetId="11003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/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/>
      <sheetData sheetId="11034"/>
      <sheetData sheetId="11035"/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 refreshError="1"/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/>
      <sheetData sheetId="11059">
        <row r="9">
          <cell r="A9" t="str">
            <v>A</v>
          </cell>
        </row>
      </sheetData>
      <sheetData sheetId="11060"/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/>
      <sheetData sheetId="11070"/>
      <sheetData sheetId="11071"/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/>
      <sheetData sheetId="11079">
        <row r="9">
          <cell r="A9" t="str">
            <v>A</v>
          </cell>
        </row>
      </sheetData>
      <sheetData sheetId="11080"/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/>
      <sheetData sheetId="11088">
        <row r="9">
          <cell r="A9" t="str">
            <v>A</v>
          </cell>
        </row>
      </sheetData>
      <sheetData sheetId="11089"/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/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/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/>
      <sheetData sheetId="11119">
        <row r="9">
          <cell r="A9" t="str">
            <v>A</v>
          </cell>
        </row>
      </sheetData>
      <sheetData sheetId="11120"/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/>
      <sheetData sheetId="11124"/>
      <sheetData sheetId="11125"/>
      <sheetData sheetId="11126">
        <row r="9">
          <cell r="A9" t="str">
            <v>A</v>
          </cell>
        </row>
      </sheetData>
      <sheetData sheetId="11127" refreshError="1"/>
      <sheetData sheetId="11128" refreshError="1"/>
      <sheetData sheetId="11129" refreshError="1"/>
      <sheetData sheetId="11130"/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/>
      <sheetData sheetId="11135" refreshError="1"/>
      <sheetData sheetId="11136" refreshError="1"/>
      <sheetData sheetId="11137" refreshError="1"/>
      <sheetData sheetId="11138">
        <row r="9">
          <cell r="A9" t="str">
            <v>A</v>
          </cell>
        </row>
      </sheetData>
      <sheetData sheetId="11139" refreshError="1"/>
      <sheetData sheetId="11140" refreshError="1"/>
      <sheetData sheetId="11141"/>
      <sheetData sheetId="11142"/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>
        <row r="9">
          <cell r="A9" t="str">
            <v>A</v>
          </cell>
        </row>
      </sheetData>
      <sheetData sheetId="11244"/>
      <sheetData sheetId="11245"/>
      <sheetData sheetId="11246">
        <row r="9">
          <cell r="A9" t="str">
            <v>A</v>
          </cell>
        </row>
      </sheetData>
      <sheetData sheetId="11247"/>
      <sheetData sheetId="11248"/>
      <sheetData sheetId="11249"/>
      <sheetData sheetId="11250"/>
      <sheetData sheetId="11251"/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/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/>
      <sheetData sheetId="11260"/>
      <sheetData sheetId="11261"/>
      <sheetData sheetId="11262"/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/>
      <sheetData sheetId="11269">
        <row r="9">
          <cell r="A9" t="str">
            <v>A</v>
          </cell>
        </row>
      </sheetData>
      <sheetData sheetId="11270"/>
      <sheetData sheetId="11271"/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/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/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/>
      <sheetData sheetId="11362">
        <row r="9">
          <cell r="A9" t="str">
            <v>A</v>
          </cell>
        </row>
      </sheetData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/>
      <sheetData sheetId="11374"/>
      <sheetData sheetId="11375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/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/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/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/>
      <sheetData sheetId="11424"/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/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/>
      <sheetData sheetId="11456"/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/>
      <sheetData sheetId="11462"/>
      <sheetData sheetId="11463"/>
      <sheetData sheetId="11464">
        <row r="9">
          <cell r="A9" t="str">
            <v>A</v>
          </cell>
        </row>
      </sheetData>
      <sheetData sheetId="11465"/>
      <sheetData sheetId="11466"/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/>
      <sheetData sheetId="11472">
        <row r="9">
          <cell r="A9" t="str">
            <v>A</v>
          </cell>
        </row>
      </sheetData>
      <sheetData sheetId="11473"/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/>
      <sheetData sheetId="11479"/>
      <sheetData sheetId="11480"/>
      <sheetData sheetId="11481"/>
      <sheetData sheetId="11482"/>
      <sheetData sheetId="11483"/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/>
      <sheetData sheetId="11488"/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/>
      <sheetData sheetId="11492">
        <row r="9">
          <cell r="A9" t="str">
            <v>A</v>
          </cell>
        </row>
      </sheetData>
      <sheetData sheetId="11493"/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/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/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/>
      <sheetData sheetId="11505">
        <row r="9">
          <cell r="A9" t="str">
            <v>A</v>
          </cell>
        </row>
      </sheetData>
      <sheetData sheetId="11506"/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>
        <row r="9">
          <cell r="A9" t="str">
            <v>A</v>
          </cell>
        </row>
      </sheetData>
      <sheetData sheetId="11519"/>
      <sheetData sheetId="11520"/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>
        <row r="9">
          <cell r="A9" t="str">
            <v>A</v>
          </cell>
        </row>
      </sheetData>
      <sheetData sheetId="11540"/>
      <sheetData sheetId="11541"/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/>
      <sheetData sheetId="11545"/>
      <sheetData sheetId="11546"/>
      <sheetData sheetId="11547"/>
      <sheetData sheetId="11548">
        <row r="9">
          <cell r="A9" t="str">
            <v>A</v>
          </cell>
        </row>
      </sheetData>
      <sheetData sheetId="11549"/>
      <sheetData sheetId="11550"/>
      <sheetData sheetId="11551"/>
      <sheetData sheetId="11552"/>
      <sheetData sheetId="11553"/>
      <sheetData sheetId="11554"/>
      <sheetData sheetId="11555"/>
      <sheetData sheetId="11556">
        <row r="9">
          <cell r="A9" t="str">
            <v>A</v>
          </cell>
        </row>
      </sheetData>
      <sheetData sheetId="11557"/>
      <sheetData sheetId="11558"/>
      <sheetData sheetId="11559">
        <row r="9">
          <cell r="A9" t="str">
            <v>A</v>
          </cell>
        </row>
      </sheetData>
      <sheetData sheetId="11560"/>
      <sheetData sheetId="11561"/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/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>
        <row r="9">
          <cell r="A9" t="str">
            <v>A</v>
          </cell>
        </row>
      </sheetData>
      <sheetData sheetId="11579"/>
      <sheetData sheetId="11580"/>
      <sheetData sheetId="11581"/>
      <sheetData sheetId="11582"/>
      <sheetData sheetId="11583">
        <row r="9">
          <cell r="A9" t="str">
            <v>A</v>
          </cell>
        </row>
      </sheetData>
      <sheetData sheetId="11584"/>
      <sheetData sheetId="11585"/>
      <sheetData sheetId="11586"/>
      <sheetData sheetId="11587"/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>
        <row r="9">
          <cell r="A9" t="str">
            <v>A</v>
          </cell>
        </row>
      </sheetData>
      <sheetData sheetId="11621"/>
      <sheetData sheetId="11622"/>
      <sheetData sheetId="11623"/>
      <sheetData sheetId="11624"/>
      <sheetData sheetId="11625"/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/>
      <sheetData sheetId="11629"/>
      <sheetData sheetId="11630"/>
      <sheetData sheetId="11631"/>
      <sheetData sheetId="11632"/>
      <sheetData sheetId="11633"/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>
        <row r="9">
          <cell r="A9" t="str">
            <v>A</v>
          </cell>
        </row>
      </sheetData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>
        <row r="9">
          <cell r="A9" t="str">
            <v>A</v>
          </cell>
        </row>
      </sheetData>
      <sheetData sheetId="11684"/>
      <sheetData sheetId="11685"/>
      <sheetData sheetId="11686"/>
      <sheetData sheetId="11687"/>
      <sheetData sheetId="11688"/>
      <sheetData sheetId="11689"/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>
        <row r="9">
          <cell r="A9" t="str">
            <v>A</v>
          </cell>
        </row>
      </sheetData>
      <sheetData sheetId="11731"/>
      <sheetData sheetId="11732"/>
      <sheetData sheetId="11733"/>
      <sheetData sheetId="11734"/>
      <sheetData sheetId="11735"/>
      <sheetData sheetId="11736"/>
      <sheetData sheetId="11737">
        <row r="9">
          <cell r="A9" t="str">
            <v>A</v>
          </cell>
        </row>
      </sheetData>
      <sheetData sheetId="11738"/>
      <sheetData sheetId="11739">
        <row r="9">
          <cell r="A9" t="str">
            <v>A</v>
          </cell>
        </row>
      </sheetData>
      <sheetData sheetId="11740"/>
      <sheetData sheetId="11741"/>
      <sheetData sheetId="11742"/>
      <sheetData sheetId="11743"/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/>
      <sheetData sheetId="11748"/>
      <sheetData sheetId="11749"/>
      <sheetData sheetId="11750"/>
      <sheetData sheetId="11751"/>
      <sheetData sheetId="11752"/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>
        <row r="9">
          <cell r="A9" t="str">
            <v>A</v>
          </cell>
        </row>
      </sheetData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/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>
        <row r="9">
          <cell r="A9" t="str">
            <v>A</v>
          </cell>
        </row>
      </sheetData>
      <sheetData sheetId="11975"/>
      <sheetData sheetId="11976"/>
      <sheetData sheetId="11977">
        <row r="9">
          <cell r="A9" t="str">
            <v>A</v>
          </cell>
        </row>
      </sheetData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/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/>
      <sheetData sheetId="12105"/>
      <sheetData sheetId="12106"/>
      <sheetData sheetId="12107"/>
      <sheetData sheetId="12108"/>
      <sheetData sheetId="12109"/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/>
      <sheetData sheetId="12118"/>
      <sheetData sheetId="12119"/>
      <sheetData sheetId="12120"/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/>
      <sheetData sheetId="12124"/>
      <sheetData sheetId="12125"/>
      <sheetData sheetId="12126"/>
      <sheetData sheetId="12127"/>
      <sheetData sheetId="12128"/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/>
      <sheetData sheetId="12132"/>
      <sheetData sheetId="12133"/>
      <sheetData sheetId="12134"/>
      <sheetData sheetId="12135"/>
      <sheetData sheetId="12136"/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/>
      <sheetData sheetId="12144"/>
      <sheetData sheetId="12145"/>
      <sheetData sheetId="12146">
        <row r="9">
          <cell r="A9" t="str">
            <v>A</v>
          </cell>
        </row>
      </sheetData>
      <sheetData sheetId="12147"/>
      <sheetData sheetId="12148"/>
      <sheetData sheetId="12149">
        <row r="9">
          <cell r="A9" t="str">
            <v>A</v>
          </cell>
        </row>
      </sheetData>
      <sheetData sheetId="12150"/>
      <sheetData sheetId="12151"/>
      <sheetData sheetId="12152"/>
      <sheetData sheetId="12153"/>
      <sheetData sheetId="12154">
        <row r="9">
          <cell r="A9" t="str">
            <v>A</v>
          </cell>
        </row>
      </sheetData>
      <sheetData sheetId="12155"/>
      <sheetData sheetId="12156">
        <row r="9">
          <cell r="A9" t="str">
            <v>A</v>
          </cell>
        </row>
      </sheetData>
      <sheetData sheetId="12157"/>
      <sheetData sheetId="12158">
        <row r="9">
          <cell r="A9" t="str">
            <v>A</v>
          </cell>
        </row>
      </sheetData>
      <sheetData sheetId="12159"/>
      <sheetData sheetId="12160"/>
      <sheetData sheetId="12161"/>
      <sheetData sheetId="12162"/>
      <sheetData sheetId="12163">
        <row r="9">
          <cell r="A9" t="str">
            <v>A</v>
          </cell>
        </row>
      </sheetData>
      <sheetData sheetId="12164"/>
      <sheetData sheetId="12165">
        <row r="9">
          <cell r="A9" t="str">
            <v>A</v>
          </cell>
        </row>
      </sheetData>
      <sheetData sheetId="12166"/>
      <sheetData sheetId="12167">
        <row r="9">
          <cell r="A9" t="str">
            <v>A</v>
          </cell>
        </row>
      </sheetData>
      <sheetData sheetId="12168"/>
      <sheetData sheetId="12169"/>
      <sheetData sheetId="12170"/>
      <sheetData sheetId="12171"/>
      <sheetData sheetId="12172">
        <row r="9">
          <cell r="A9" t="str">
            <v>A</v>
          </cell>
        </row>
      </sheetData>
      <sheetData sheetId="12173"/>
      <sheetData sheetId="12174">
        <row r="9">
          <cell r="A9" t="str">
            <v>A</v>
          </cell>
        </row>
      </sheetData>
      <sheetData sheetId="12175"/>
      <sheetData sheetId="12176"/>
      <sheetData sheetId="12177">
        <row r="9">
          <cell r="A9" t="str">
            <v>A</v>
          </cell>
        </row>
      </sheetData>
      <sheetData sheetId="12178"/>
      <sheetData sheetId="12179"/>
      <sheetData sheetId="12180"/>
      <sheetData sheetId="12181">
        <row r="9">
          <cell r="A9" t="str">
            <v>A</v>
          </cell>
        </row>
      </sheetData>
      <sheetData sheetId="12182"/>
      <sheetData sheetId="12183">
        <row r="9">
          <cell r="A9" t="str">
            <v>A</v>
          </cell>
        </row>
      </sheetData>
      <sheetData sheetId="12184"/>
      <sheetData sheetId="12185"/>
      <sheetData sheetId="12186">
        <row r="9">
          <cell r="A9" t="str">
            <v>A</v>
          </cell>
        </row>
      </sheetData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>
        <row r="9">
          <cell r="A9" t="str">
            <v>A</v>
          </cell>
        </row>
      </sheetData>
      <sheetData sheetId="12236"/>
      <sheetData sheetId="12237"/>
      <sheetData sheetId="12238">
        <row r="9">
          <cell r="A9" t="str">
            <v>A</v>
          </cell>
        </row>
      </sheetData>
      <sheetData sheetId="12239"/>
      <sheetData sheetId="12240"/>
      <sheetData sheetId="12241">
        <row r="9">
          <cell r="A9" t="str">
            <v>A</v>
          </cell>
        </row>
      </sheetData>
      <sheetData sheetId="12242"/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/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/>
      <sheetData sheetId="12250"/>
      <sheetData sheetId="12251"/>
      <sheetData sheetId="12252"/>
      <sheetData sheetId="12253">
        <row r="9">
          <cell r="A9" t="str">
            <v>A</v>
          </cell>
        </row>
      </sheetData>
      <sheetData sheetId="12254"/>
      <sheetData sheetId="12255">
        <row r="9">
          <cell r="A9" t="str">
            <v>A</v>
          </cell>
        </row>
      </sheetData>
      <sheetData sheetId="12256"/>
      <sheetData sheetId="12257"/>
      <sheetData sheetId="12258"/>
      <sheetData sheetId="12259"/>
      <sheetData sheetId="12260"/>
      <sheetData sheetId="12261"/>
      <sheetData sheetId="12262">
        <row r="9">
          <cell r="A9" t="str">
            <v>A</v>
          </cell>
        </row>
      </sheetData>
      <sheetData sheetId="12263"/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/>
      <sheetData sheetId="12267"/>
      <sheetData sheetId="12268">
        <row r="9">
          <cell r="A9" t="str">
            <v>A</v>
          </cell>
        </row>
      </sheetData>
      <sheetData sheetId="12269"/>
      <sheetData sheetId="12270">
        <row r="9">
          <cell r="A9" t="str">
            <v>A</v>
          </cell>
        </row>
      </sheetData>
      <sheetData sheetId="12271"/>
      <sheetData sheetId="12272">
        <row r="9">
          <cell r="A9" t="str">
            <v>A</v>
          </cell>
        </row>
      </sheetData>
      <sheetData sheetId="12273"/>
      <sheetData sheetId="12274">
        <row r="9">
          <cell r="A9" t="str">
            <v>A</v>
          </cell>
        </row>
      </sheetData>
      <sheetData sheetId="12275"/>
      <sheetData sheetId="12276"/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/>
      <sheetData sheetId="12283"/>
      <sheetData sheetId="12284"/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/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/>
      <sheetData sheetId="12306"/>
      <sheetData sheetId="12307"/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9">
          <cell r="A9" t="str">
            <v>A</v>
          </cell>
        </row>
      </sheetData>
      <sheetData sheetId="12330"/>
      <sheetData sheetId="12331"/>
      <sheetData sheetId="12332">
        <row r="9">
          <cell r="A9" t="str">
            <v>A</v>
          </cell>
        </row>
      </sheetData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/>
      <sheetData sheetId="12348"/>
      <sheetData sheetId="12349"/>
      <sheetData sheetId="12350"/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/>
      <sheetData sheetId="12356" refreshError="1"/>
      <sheetData sheetId="12357" refreshError="1"/>
      <sheetData sheetId="12358" refreshError="1"/>
      <sheetData sheetId="12359" refreshError="1"/>
      <sheetData sheetId="12360">
        <row r="9">
          <cell r="A9" t="str">
            <v>A</v>
          </cell>
        </row>
      </sheetData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>
        <row r="9">
          <cell r="A9" t="str">
            <v>A</v>
          </cell>
        </row>
      </sheetData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 refreshError="1"/>
      <sheetData sheetId="12386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/>
      <sheetData sheetId="12402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/>
      <sheetData sheetId="12487" refreshError="1"/>
      <sheetData sheetId="12488" refreshError="1"/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>
        <row r="9">
          <cell r="A9" t="str">
            <v>A</v>
          </cell>
        </row>
      </sheetData>
      <sheetData sheetId="12506" refreshError="1"/>
      <sheetData sheetId="12507" refreshError="1"/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/>
      <sheetData sheetId="12642"/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/>
      <sheetData sheetId="12646"/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/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/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/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/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/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>
        <row r="9">
          <cell r="A9" t="str">
            <v>A</v>
          </cell>
        </row>
      </sheetData>
      <sheetData sheetId="12797"/>
      <sheetData sheetId="12798"/>
      <sheetData sheetId="12799"/>
      <sheetData sheetId="12800"/>
      <sheetData sheetId="12801"/>
      <sheetData sheetId="12802"/>
      <sheetData sheetId="12803">
        <row r="9">
          <cell r="A9" t="str">
            <v>A</v>
          </cell>
        </row>
      </sheetData>
      <sheetData sheetId="12804"/>
      <sheetData sheetId="12805"/>
      <sheetData sheetId="12806"/>
      <sheetData sheetId="12807"/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/>
      <sheetData sheetId="12812">
        <row r="9">
          <cell r="A9" t="str">
            <v>A</v>
          </cell>
        </row>
      </sheetData>
      <sheetData sheetId="12813"/>
      <sheetData sheetId="12814">
        <row r="9">
          <cell r="A9" t="str">
            <v>A</v>
          </cell>
        </row>
      </sheetData>
      <sheetData sheetId="12815"/>
      <sheetData sheetId="12816"/>
      <sheetData sheetId="12817"/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>
        <row r="9">
          <cell r="A9" t="str">
            <v>A</v>
          </cell>
        </row>
      </sheetData>
      <sheetData sheetId="12832">
        <row r="9">
          <cell r="A9" t="str">
            <v>A</v>
          </cell>
        </row>
      </sheetData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/>
      <sheetData sheetId="12863">
        <row r="9">
          <cell r="A9" t="str">
            <v>A</v>
          </cell>
        </row>
      </sheetData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>
        <row r="9">
          <cell r="A9" t="str">
            <v>A</v>
          </cell>
        </row>
      </sheetData>
      <sheetData sheetId="12874"/>
      <sheetData sheetId="12875"/>
      <sheetData sheetId="12876">
        <row r="9">
          <cell r="A9" t="str">
            <v>A</v>
          </cell>
        </row>
      </sheetData>
      <sheetData sheetId="12877"/>
      <sheetData sheetId="12878"/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/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>
        <row r="9">
          <cell r="A9" t="str">
            <v>A</v>
          </cell>
        </row>
      </sheetData>
      <sheetData sheetId="12947"/>
      <sheetData sheetId="12948">
        <row r="9">
          <cell r="A9" t="str">
            <v>A</v>
          </cell>
        </row>
      </sheetData>
      <sheetData sheetId="12949"/>
      <sheetData sheetId="12950"/>
      <sheetData sheetId="12951"/>
      <sheetData sheetId="12952">
        <row r="9">
          <cell r="A9" t="str">
            <v>A</v>
          </cell>
        </row>
      </sheetData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 refreshError="1"/>
      <sheetData sheetId="13134" refreshError="1"/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/>
      <sheetData sheetId="13175"/>
      <sheetData sheetId="13176">
        <row r="9">
          <cell r="A9" t="str">
            <v>A</v>
          </cell>
        </row>
      </sheetData>
      <sheetData sheetId="13177"/>
      <sheetData sheetId="13178"/>
      <sheetData sheetId="13179"/>
      <sheetData sheetId="13180"/>
      <sheetData sheetId="13181"/>
      <sheetData sheetId="13182">
        <row r="9">
          <cell r="A9" t="str">
            <v>A</v>
          </cell>
        </row>
      </sheetData>
      <sheetData sheetId="13183"/>
      <sheetData sheetId="13184"/>
      <sheetData sheetId="13185">
        <row r="9">
          <cell r="A9" t="str">
            <v>A</v>
          </cell>
        </row>
      </sheetData>
      <sheetData sheetId="13186">
        <row r="9">
          <cell r="A9" t="str">
            <v>A</v>
          </cell>
        </row>
      </sheetData>
      <sheetData sheetId="13187">
        <row r="9">
          <cell r="A9" t="str">
            <v>A</v>
          </cell>
        </row>
      </sheetData>
      <sheetData sheetId="13188">
        <row r="9">
          <cell r="A9" t="str">
            <v>A</v>
          </cell>
        </row>
      </sheetData>
      <sheetData sheetId="13189">
        <row r="9">
          <cell r="A9" t="str">
            <v>A</v>
          </cell>
        </row>
      </sheetData>
      <sheetData sheetId="13190"/>
      <sheetData sheetId="13191">
        <row r="9">
          <cell r="A9" t="str">
            <v>A</v>
          </cell>
        </row>
      </sheetData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>
        <row r="9">
          <cell r="A9" t="str">
            <v>A</v>
          </cell>
        </row>
      </sheetData>
      <sheetData sheetId="13203">
        <row r="9">
          <cell r="A9" t="str">
            <v>A</v>
          </cell>
        </row>
      </sheetData>
      <sheetData sheetId="13204">
        <row r="9">
          <cell r="A9" t="str">
            <v>A</v>
          </cell>
        </row>
      </sheetData>
      <sheetData sheetId="13205"/>
      <sheetData sheetId="13206"/>
      <sheetData sheetId="13207"/>
      <sheetData sheetId="13208"/>
      <sheetData sheetId="13209"/>
      <sheetData sheetId="13210">
        <row r="9">
          <cell r="A9" t="str">
            <v>A</v>
          </cell>
        </row>
      </sheetData>
      <sheetData sheetId="13211">
        <row r="9">
          <cell r="A9" t="str">
            <v>A</v>
          </cell>
        </row>
      </sheetData>
      <sheetData sheetId="13212">
        <row r="9">
          <cell r="A9" t="str">
            <v>A</v>
          </cell>
        </row>
      </sheetData>
      <sheetData sheetId="13213"/>
      <sheetData sheetId="13214"/>
      <sheetData sheetId="13215">
        <row r="9">
          <cell r="A9" t="str">
            <v>A</v>
          </cell>
        </row>
      </sheetData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>
        <row r="9">
          <cell r="A9" t="str">
            <v>A</v>
          </cell>
        </row>
      </sheetData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 refreshError="1"/>
      <sheetData sheetId="13413" refreshError="1"/>
      <sheetData sheetId="13414" refreshError="1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/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/>
      <sheetData sheetId="13495"/>
      <sheetData sheetId="13496"/>
      <sheetData sheetId="13497"/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/>
      <sheetData sheetId="13506"/>
      <sheetData sheetId="13507"/>
      <sheetData sheetId="13508"/>
      <sheetData sheetId="13509"/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/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>
        <row r="9">
          <cell r="A9" t="str">
            <v>A</v>
          </cell>
        </row>
      </sheetData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>
        <row r="9">
          <cell r="A9" t="str">
            <v>A</v>
          </cell>
        </row>
      </sheetData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>
        <row r="9">
          <cell r="A9" t="str">
            <v>A</v>
          </cell>
        </row>
      </sheetData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/>
      <sheetData sheetId="13635"/>
      <sheetData sheetId="13636" refreshError="1"/>
      <sheetData sheetId="13637" refreshError="1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 refreshError="1"/>
      <sheetData sheetId="15284" refreshError="1"/>
      <sheetData sheetId="15285"/>
      <sheetData sheetId="15286"/>
      <sheetData sheetId="15287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 refreshError="1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 refreshError="1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/>
      <sheetData sheetId="15875"/>
      <sheetData sheetId="15876" refreshError="1"/>
      <sheetData sheetId="15877"/>
      <sheetData sheetId="15878"/>
      <sheetData sheetId="15879"/>
      <sheetData sheetId="15880"/>
      <sheetData sheetId="15881"/>
      <sheetData sheetId="15882" refreshError="1"/>
      <sheetData sheetId="15883" refreshError="1"/>
      <sheetData sheetId="15884" refreshError="1"/>
      <sheetData sheetId="15885"/>
      <sheetData sheetId="15886"/>
      <sheetData sheetId="15887"/>
      <sheetData sheetId="15888"/>
      <sheetData sheetId="15889" refreshError="1"/>
      <sheetData sheetId="15890"/>
      <sheetData sheetId="15891" refreshError="1"/>
      <sheetData sheetId="15892" refreshError="1"/>
      <sheetData sheetId="15893" refreshError="1"/>
      <sheetData sheetId="15894" refreshError="1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 refreshError="1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 refreshError="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 refreshError="1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 refreshError="1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/>
      <sheetData sheetId="15997" refreshError="1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 refreshError="1"/>
      <sheetData sheetId="16021"/>
      <sheetData sheetId="16022"/>
      <sheetData sheetId="16023"/>
      <sheetData sheetId="16024"/>
      <sheetData sheetId="16025" refreshError="1"/>
      <sheetData sheetId="16026" refreshError="1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 refreshError="1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 refreshError="1"/>
      <sheetData sheetId="16090" refreshError="1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 refreshError="1"/>
      <sheetData sheetId="16184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/>
      <sheetData sheetId="16191"/>
      <sheetData sheetId="16192"/>
      <sheetData sheetId="16193"/>
      <sheetData sheetId="16194"/>
      <sheetData sheetId="16195" refreshError="1"/>
      <sheetData sheetId="16196" refreshError="1"/>
      <sheetData sheetId="16197" refreshError="1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 refreshError="1"/>
      <sheetData sheetId="16219"/>
      <sheetData sheetId="16220"/>
      <sheetData sheetId="16221"/>
      <sheetData sheetId="16222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 refreshError="1"/>
      <sheetData sheetId="16247"/>
      <sheetData sheetId="16248"/>
      <sheetData sheetId="16249"/>
      <sheetData sheetId="16250" refreshError="1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/>
      <sheetData sheetId="16269"/>
      <sheetData sheetId="16270"/>
      <sheetData sheetId="16271"/>
      <sheetData sheetId="16272" refreshError="1"/>
      <sheetData sheetId="16273" refreshError="1"/>
      <sheetData sheetId="16274"/>
      <sheetData sheetId="16275"/>
      <sheetData sheetId="16276"/>
      <sheetData sheetId="16277" refreshError="1"/>
      <sheetData sheetId="16278" refreshError="1"/>
      <sheetData sheetId="16279" refreshError="1"/>
      <sheetData sheetId="16280" refreshError="1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 refreshError="1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 refreshError="1"/>
      <sheetData sheetId="16304" refreshError="1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 refreshError="1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 refreshError="1"/>
      <sheetData sheetId="16412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fico"/>
      <sheetName val="tifico_NO_"/>
      <sheetName val="tifico_Ext_"/>
      <sheetName val="Sheet1"/>
      <sheetName val="H-BHN"/>
      <sheetName val="A-BANTU"/>
      <sheetName val="Tifico-newoffice,R1"/>
      <sheetName val="ME-PLUMBING"/>
      <sheetName val="REKAP"/>
      <sheetName val="Material"/>
      <sheetName val="AC"/>
      <sheetName val="BAG-2"/>
      <sheetName val="D &amp; W sizes"/>
      <sheetName val="COVERUSRP"/>
      <sheetName val="SITE"/>
      <sheetName val="ESCOND"/>
      <sheetName val="BQUSRP"/>
      <sheetName val="BQ"/>
      <sheetName val="Cover Daf-2"/>
      <sheetName val="SEX"/>
      <sheetName val="Analisa HS"/>
      <sheetName val="Urai _Resap pengikat"/>
      <sheetName val="STAF"/>
      <sheetName val="Elektrikal"/>
      <sheetName val="mat-me pipa"/>
      <sheetName val="DAF_1"/>
      <sheetName val="Isolasi Luar Dalam"/>
      <sheetName val="Isolasi Luar"/>
      <sheetName val="A"/>
      <sheetName val="PEF29_CD(IDR)"/>
      <sheetName val="Currency Rate"/>
      <sheetName val="atap"/>
      <sheetName val="TOWN"/>
      <sheetName val="B _ Norelec"/>
      <sheetName val="villa"/>
      <sheetName val="Data"/>
      <sheetName val="Group"/>
      <sheetName val="DAF-1"/>
      <sheetName val="escon"/>
      <sheetName val="Pile"/>
      <sheetName val="Piping"/>
      <sheetName val="Elec-ins"/>
      <sheetName val="Temporary"/>
      <sheetName val="Notes"/>
      <sheetName val="Rekap Direct Cost"/>
      <sheetName val="Bill No 6 Koord _ Attendance"/>
      <sheetName val="HRG BHN"/>
      <sheetName val="Daf 1"/>
      <sheetName val="SPM062"/>
      <sheetName val="STR"/>
      <sheetName val="Analisa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Urai__Resap_pengikat"/>
      <sheetName val="B___Norelec"/>
      <sheetName val="Cover_Daf-2"/>
      <sheetName val="Analisa_HS"/>
      <sheetName val="Currency_Rate"/>
      <sheetName val="mat-me_pipa"/>
      <sheetName val="Isolasi_Luar_Dalam"/>
      <sheetName val="Isolasi_Luar"/>
      <sheetName val="Rekap_Direct_Cost"/>
      <sheetName val="Bill_No_6_Koord___Attendance"/>
      <sheetName val="HRG_BHN"/>
      <sheetName val="SALING"/>
      <sheetName val="UNIT_P"/>
      <sheetName val="F&amp;S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負荷集計（断熱不燃）"/>
      <sheetName val="TOSHIBA-Structure"/>
      <sheetName val="upah"/>
      <sheetName val="Pipe"/>
      <sheetName val="CONS."/>
      <sheetName val="Duc-3"/>
      <sheetName val="January 2015"/>
      <sheetName val="SAT-BHN"/>
      <sheetName val="Basic Price"/>
      <sheetName val="plumbing"/>
      <sheetName val="Cover"/>
      <sheetName val="H.Satuan"/>
      <sheetName val="HARGA MATERIAL"/>
      <sheetName val="BQ ARS"/>
      <sheetName val="Steel-Twr"/>
      <sheetName val="DETAIL RAP"/>
      <sheetName val="BQ PENGURANGAN SALURAN"/>
      <sheetName val="Week9-Feb    "/>
      <sheetName val="01A- RAB"/>
      <sheetName val="I-ME"/>
      <sheetName val="125x125"/>
      <sheetName val="Cac HS hieu chinh"/>
      <sheetName val="FitOutConfCentre"/>
      <sheetName val="AnalisaSIPIL RIIL"/>
      <sheetName val="D HARGA"/>
      <sheetName val="harsat"/>
      <sheetName val="Panel,feeder,elek"/>
      <sheetName val="INDEKS"/>
      <sheetName val="JABATAN"/>
      <sheetName val="Analisa Harga"/>
      <sheetName val="Bahan"/>
      <sheetName val="Bill No 6 Koord &amp; Attendance"/>
      <sheetName val="#REF!"/>
      <sheetName val="Analisa Gabungan"/>
      <sheetName val="Sub"/>
      <sheetName val="Volume"/>
      <sheetName val="304-06"/>
      <sheetName val="BOQ"/>
      <sheetName val="CH"/>
      <sheetName val="Duc_3"/>
      <sheetName val="bahan "/>
      <sheetName val="I-KAMAR"/>
      <sheetName val="SAP"/>
      <sheetName val=""/>
      <sheetName val="PKK"/>
      <sheetName val="Earthwork"/>
      <sheetName val="Sheet2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D_&amp;_W_sizes1"/>
      <sheetName val="Cover_Daf-21"/>
      <sheetName val="Analisa_HS1"/>
      <sheetName val="Urai__Resap_pengikat1"/>
      <sheetName val="mat-me_pipa1"/>
      <sheetName val="Isolasi_Luar_Dalam1"/>
      <sheetName val="Isolasi_Luar1"/>
      <sheetName val="Currency_Rate1"/>
      <sheetName val="B___Norelec1"/>
      <sheetName val="Rekap_Direct_Cost1"/>
      <sheetName val="Bill_No_6_Koord___Attendance1"/>
      <sheetName val="HRG_BHN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_Satuan"/>
      <sheetName val="HARGA_MATERIAL"/>
      <sheetName val="BQ_ARS"/>
      <sheetName val="DETAIL_RAP"/>
      <sheetName val="BQ_PENGURANGAN_SALURAN"/>
      <sheetName val="Week9-Feb____"/>
      <sheetName val="01A-_RAB"/>
      <sheetName val="Cac_HS_hieu_chinh"/>
      <sheetName val="AnalisaSIPIL_RIIL"/>
      <sheetName val="D_HARGA"/>
      <sheetName val="Analisa_Harga"/>
      <sheetName val="Bill_No_6_Koord_&amp;_Attendance"/>
      <sheetName val="Analisa_Gabungan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LEGEND"/>
      <sheetName val="QMCT"/>
      <sheetName val="Summary"/>
      <sheetName val="Markup"/>
      <sheetName val="B1form (2)"/>
      <sheetName val="FR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264"/>
      <sheetName val="BG"/>
      <sheetName val="04 - XUONG DET B"/>
      <sheetName val="CTGX"/>
      <sheetName val="CTG-1"/>
      <sheetName val="Div26 - Elect"/>
      <sheetName val="Quantity"/>
      <sheetName val="Code"/>
      <sheetName val="Cash2"/>
      <sheetName val="Z"/>
      <sheetName val="概総括1"/>
      <sheetName val="____"/>
      <sheetName val=""/>
      <sheetName val="RAB AR&amp;STR"/>
      <sheetName val="Project Data"/>
      <sheetName val="실행철강하도"/>
      <sheetName val="집계표"/>
      <sheetName val="DCost"/>
      <sheetName val="Rates"/>
      <sheetName val="MEP SUM"/>
      <sheetName val="SGC-Rate"/>
      <sheetName val="Gia"/>
      <sheetName val="갑지"/>
      <sheetName val="TINH GIA - SAN XUAT Vertico"/>
      <sheetName val="Main"/>
      <sheetName val="차액보증"/>
      <sheetName val="eq_data"/>
      <sheetName val="INPUT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_Satuan1"/>
      <sheetName val="HARGA_MATERIAL1"/>
      <sheetName val="BQ_ARS1"/>
      <sheetName val="DETAIL_RAP1"/>
      <sheetName val="BQ_PENGURANGAN_SALURAN1"/>
      <sheetName val="Week9-Feb____1"/>
      <sheetName val="01A-_RAB1"/>
      <sheetName val="D_HARGA1"/>
      <sheetName val="Analisa_Harga1"/>
      <sheetName val="Bill_No_6_Koord_&amp;_Attendance1"/>
      <sheetName val="Analisa_Gabungan1"/>
      <sheetName val="AnalisaSIPIL_RIIL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05. Data_Cash Flow"/>
      <sheetName val="工艺分类库"/>
      <sheetName val="입찰안"/>
      <sheetName val="MTP"/>
      <sheetName val="Item-DATA"/>
      <sheetName val="NSA fr Revit"/>
      <sheetName val="04_-_XUONG_DET_B"/>
      <sheetName val="Div26_-_Elect"/>
      <sheetName val="Project_Data"/>
      <sheetName val="KCT"/>
      <sheetName val="配管単価"/>
      <sheetName val="BeachFrontVilla "/>
      <sheetName val="Thuc thanh"/>
      <sheetName val="Kuantitas &amp; Harga"/>
      <sheetName val="#REF"/>
      <sheetName val="BookJHFGJGXBGCCNCVCCVVCVCC2"/>
      <sheetName val="_REF"/>
      <sheetName val="dg-VTu"/>
      <sheetName val="MTP1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MTO REV.2(ARMOR)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材労機単価"/>
      <sheetName val="LME"/>
      <sheetName val="6MONTHS"/>
      <sheetName val="BC Ton Kho New"/>
      <sheetName val="BC Cua GSBH New"/>
      <sheetName val="10000000"/>
      <sheetName val="PTTL"/>
      <sheetName val="CHITIET VL-NC-TT -1p"/>
      <sheetName val="CHITIET VL-NC-TT-3p"/>
      <sheetName val="Gia_GC_Satthep"/>
      <sheetName val="Ref"/>
      <sheetName val="dongia (2)"/>
      <sheetName val="PNT-QUOT-#3"/>
      <sheetName val="COAT&amp;WRAP-QIOT-#3"/>
      <sheetName val="ESTI."/>
      <sheetName val="DI-ESTI"/>
      <sheetName val="DS CHU Ph_x0001_"/>
      <sheetName val="CT Thang Mo"/>
      <sheetName val="CT  PL"/>
      <sheetName val="DTKLg"/>
      <sheetName val="VL"/>
      <sheetName val="PTVTu"/>
      <sheetName val="THKP-Full"/>
      <sheetName val="KLg"/>
      <sheetName val="Chitiet"/>
      <sheetName val="Dongia"/>
      <sheetName val="CHITIET VL-NC"/>
      <sheetName val="DON GIA"/>
      <sheetName val="khongin"/>
      <sheetName val="Dgia vat tu"/>
      <sheetName val="Don gia_III"/>
      <sheetName val="Chuso"/>
      <sheetName val="Bhyt t1"/>
      <sheetName val="MTO_REV_2(ARMOR)"/>
      <sheetName val="MeKong_-_Penetration"/>
      <sheetName val="tifico[NO]"/>
      <sheetName val="tifico[Ext]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dongia_(2)"/>
      <sheetName val="Leave_Statistic_Report"/>
      <sheetName val="VC"/>
      <sheetName val="gVL"/>
      <sheetName val="Sheet3"/>
      <sheetName val="GiaVL"/>
      <sheetName val="ND"/>
      <sheetName val="Cp&gt;10-Ln&lt;10"/>
      <sheetName val="Ln&lt;20"/>
      <sheetName val="EIRR&gt;1&lt;1"/>
      <sheetName val="EIRR&gt; 2"/>
      <sheetName val="EIRR&lt;2"/>
      <sheetName val="bieu_solieu"/>
      <sheetName val="DS CHU Ph_x0001__"/>
      <sheetName val="Chiet tinh dz35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ShªYÞ"/>
      <sheetName val="TINH_GIA_-_SAN_XUAT_Vertico"/>
      <sheetName val="MEP_SUM"/>
      <sheetName val="RAB_AR&amp;STR"/>
      <sheetName val="F4-F7"/>
      <sheetName val="SPS"/>
      <sheetName val="전기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TN"/>
      <sheetName val="CỘT + VÁCH B1-B2"/>
      <sheetName val="SUM-AIR-Submit"/>
      <sheetName val="限界利益表(半期別)"/>
      <sheetName val="機種マスタ"/>
      <sheetName val="Sheet"/>
      <sheetName val="Beam"/>
      <sheetName val="Bill rekap"/>
      <sheetName val="Kolom UT"/>
      <sheetName val="Faktor"/>
      <sheetName val="struktur"/>
      <sheetName val="Harga satuan"/>
      <sheetName val="予算票"/>
      <sheetName val="D_&amp;_W_sizes3"/>
      <sheetName val="Cover_Daf-23"/>
      <sheetName val="Analisa_HS3"/>
      <sheetName val="Urai__Resap_pengikat3"/>
      <sheetName val="mat-me_pipa3"/>
      <sheetName val="Isolasi_Luar_Dalam3"/>
      <sheetName val="Isolasi_Luar3"/>
      <sheetName val="Currency_Rate3"/>
      <sheetName val="B___Norelec3"/>
      <sheetName val="Rekap_Direct_Cost3"/>
      <sheetName val="Bill_No_6_Koord___Attendance3"/>
      <sheetName val="HRG_BHN3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_Satuan2"/>
      <sheetName val="HARGA_MATERIAL2"/>
      <sheetName val="BQ_ARS2"/>
      <sheetName val="DETAIL_RAP2"/>
      <sheetName val="BQ_PENGURANGAN_SALURAN2"/>
      <sheetName val="Week9-Feb____2"/>
      <sheetName val="01A-_RAB2"/>
      <sheetName val="Cac_HS_hieu_chinh2"/>
      <sheetName val="AnalisaSIPIL_RIIL2"/>
      <sheetName val="D_HARGA2"/>
      <sheetName val="Analisa_Harga2"/>
      <sheetName val="Bill_No_6_Koord_&amp;_Attendance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Div26_-_Elect1"/>
      <sheetName val="MEP_SUM1"/>
      <sheetName val="04_-_XUONG_DET_B1"/>
      <sheetName val="Project_Data1"/>
      <sheetName val="TINH_GIA_-_SAN_XUAT_Vertico1"/>
      <sheetName val="RAB_AR&amp;STR1"/>
      <sheetName val="05__Data_Cash_Flow"/>
      <sheetName val="MTO_REV_2_ARMOR_"/>
      <sheetName val="NSA_fr_Revit"/>
      <sheetName val="BeachFrontVilla_"/>
      <sheetName val="Kuantitas_&amp;_Harga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MTO_REV_2(ARMOR)1"/>
      <sheetName val="DS_CHU_Phuc1"/>
      <sheetName val="DS_THI_AT1"/>
      <sheetName val="Bien_Ban1"/>
      <sheetName val="BC_Ton_Kho_New"/>
      <sheetName val="BC_Cua_GSBH_New"/>
      <sheetName val="CHITIET_VL-NC-TT_-1p"/>
      <sheetName val="CHITIET_VL-NC-TT-3p"/>
      <sheetName val="dongia_(2)1"/>
      <sheetName val="ESTI_"/>
      <sheetName val="DS_CHU_Ph"/>
      <sheetName val="CT_Thang_Mo"/>
      <sheetName val="CT__PL"/>
      <sheetName val="CHITIET_VL-NC"/>
      <sheetName val="DON_GIA"/>
      <sheetName val="Dgia_vat_tu"/>
      <sheetName val="Don_gia_III"/>
      <sheetName val="Bhyt_t1"/>
      <sheetName val="DS_CHU_Ph?"/>
      <sheetName val="Leave_Statistic_Report1"/>
      <sheetName val="EIRR&gt;_2"/>
      <sheetName val="DS_CHU_Ph_"/>
      <sheetName val="Chiet_tinh_dz35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GFA_HQ_Building"/>
      <sheetName val="GFA_Conference"/>
      <sheetName val="Thuc_thanh"/>
      <sheetName val="CỘT_+_VÁCH_B1-B2"/>
      <sheetName val="Bill_rekap"/>
      <sheetName val="Kolom_UT"/>
      <sheetName val="Harga_satuan"/>
      <sheetName val="D_&amp;_W_sizes4"/>
      <sheetName val="Cover_Daf-24"/>
      <sheetName val="Analisa_HS4"/>
      <sheetName val="Urai__Resap_pengikat4"/>
      <sheetName val="mat-me_pipa4"/>
      <sheetName val="Isolasi_Luar_Dalam4"/>
      <sheetName val="Isolasi_Luar4"/>
      <sheetName val="Currency_Rate4"/>
      <sheetName val="B___Norelec4"/>
      <sheetName val="Rekap_Direct_Cost4"/>
      <sheetName val="Bill_No_6_Koord___Attendance4"/>
      <sheetName val="HRG_BHN4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_Satuan3"/>
      <sheetName val="HARGA_MATERIAL3"/>
      <sheetName val="BQ_ARS3"/>
      <sheetName val="DETAIL_RAP3"/>
      <sheetName val="BQ_PENGURANGAN_SALURAN3"/>
      <sheetName val="Week9-Feb____3"/>
      <sheetName val="01A-_RAB3"/>
      <sheetName val="Cac_HS_hieu_chinh3"/>
      <sheetName val="AnalisaSIPIL_RIIL3"/>
      <sheetName val="D_HARGA3"/>
      <sheetName val="Analisa_Harga3"/>
      <sheetName val="Bill_No_6_Koord_&amp;_Attendance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Div26_-_Elect2"/>
      <sheetName val="2_22"/>
      <sheetName val="Analisa_Upah_&amp;_Bahan_Plum2"/>
      <sheetName val="Analisa_&amp;_Upah2"/>
      <sheetName val="AT_22"/>
      <sheetName val="HB_2"/>
      <sheetName val="ANAL_BOW2"/>
      <sheetName val="MEP_SUM2"/>
      <sheetName val="04_-_XUONG_DET_B2"/>
      <sheetName val="Project_Data2"/>
      <sheetName val="TINH_GIA_-_SAN_XUAT_Vertico2"/>
      <sheetName val="RAB_AR&amp;STR2"/>
      <sheetName val="05__Data_Cash_Flow1"/>
      <sheetName val="MTO_REV_2_ARMOR_1"/>
      <sheetName val="BeachFrontVilla_1"/>
      <sheetName val="NSA_fr_Revit1"/>
      <sheetName val="Kuantitas_&amp;_Harga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MTO_REV_2(ARMOR)2"/>
      <sheetName val="DS_CHU_Phuc2"/>
      <sheetName val="DS_THI_AT2"/>
      <sheetName val="Bien_Ban2"/>
      <sheetName val="BC_Ton_Kho_New1"/>
      <sheetName val="BC_Cua_GSBH_New1"/>
      <sheetName val="CHITIET_VL-NC-TT_-1p1"/>
      <sheetName val="CHITIET_VL-NC-TT-3p1"/>
      <sheetName val="dongia_(2)2"/>
      <sheetName val="ESTI_1"/>
      <sheetName val="CT_Thang_Mo1"/>
      <sheetName val="CT__PL1"/>
      <sheetName val="CHITIET_VL-NC1"/>
      <sheetName val="DON_GIA1"/>
      <sheetName val="Dgia_vat_tu1"/>
      <sheetName val="Don_gia_III1"/>
      <sheetName val="Bhyt_t11"/>
      <sheetName val="Leave_Statistic_Report2"/>
      <sheetName val="EIRR&gt;_21"/>
      <sheetName val="Chiet_tinh_dz351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GFA_HQ_Building1"/>
      <sheetName val="GFA_Conference1"/>
      <sheetName val="Thuc_thanh1"/>
      <sheetName val="CỘT_+_VÁCH_B1-B21"/>
      <sheetName val="Bill_rekap1"/>
      <sheetName val="Kolom_UT1"/>
      <sheetName val="Harga_satuan1"/>
      <sheetName val="基本ﾃﾞｰﾀ"/>
      <sheetName val="電気設備表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Str A"/>
      <sheetName val="Rekap Prelim"/>
      <sheetName val="Div3"/>
      <sheetName val="Ｎｏ.13"/>
      <sheetName val="基本"/>
      <sheetName val="Sheet129"/>
      <sheetName val="Sheet22"/>
      <sheetName val="CFS3"/>
      <sheetName val="Architectural（建築）"/>
      <sheetName val="Measured Qty Demarcation"/>
      <sheetName val="Floor Area 24 June 2019"/>
      <sheetName val="Floor Area 31 July 2019"/>
      <sheetName val="Floor Area 12 July 2019"/>
      <sheetName val="Exchange rate 2019.07"/>
      <sheetName val="Bill 2"/>
      <sheetName val="đọc số"/>
      <sheetName val="노임단가"/>
      <sheetName val="DS CHU Ph_x005f_x0001__x0"/>
      <sheetName val="DS CHU Ph_x005f_x005f_x00"/>
      <sheetName val="DS_CHU_Ph_x005f_x0001__x0"/>
      <sheetName val="DS_CHU_Ph_x005f_x005f_x00"/>
      <sheetName val="KL THÉP MÓNG,DẦM, SÀN, CỘT B2"/>
      <sheetName val="THKLTT THÉP B2"/>
      <sheetName val="Detail RAM DỐC B1-L1"/>
      <sheetName val="Bangia"/>
      <sheetName val="Cash flow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ShªYÞ?"/>
      <sheetName val="NVN Hotel"/>
      <sheetName val="keo"/>
      <sheetName val="Doi so"/>
      <sheetName val="DS CHU Ph_x005f_x005f_x005f_x005f_x005f_x005f_x00"/>
      <sheetName val="Priced BOQ"/>
      <sheetName val="SUM-PRO (3)"/>
      <sheetName val="electrical"/>
      <sheetName val="datbhn"/>
      <sheetName val="lamp2"/>
      <sheetName val="Har Sat"/>
      <sheetName val="ocean voyage"/>
      <sheetName val="Hargamat"/>
      <sheetName val="6_9D_W"/>
      <sheetName val="6_10__I"/>
      <sheetName val="2_12PA"/>
      <sheetName val="2_1P"/>
      <sheetName val="2_3C"/>
      <sheetName val="2_4F"/>
      <sheetName val="kin_OLP_xxx"/>
      <sheetName val="Goc CC"/>
      <sheetName val="NET-A2"/>
      <sheetName val="RECAP"/>
      <sheetName val="表紙"/>
      <sheetName val="内訳書"/>
      <sheetName val="D_&amp;_W_sizes5"/>
      <sheetName val="Cover_Daf-25"/>
      <sheetName val="Analisa_HS5"/>
      <sheetName val="Urai__Resap_pengikat5"/>
      <sheetName val="mat-me_pipa5"/>
      <sheetName val="Isolasi_Luar_Dalam5"/>
      <sheetName val="Isolasi_Luar5"/>
      <sheetName val="Currency_Rate5"/>
      <sheetName val="B___Norelec5"/>
      <sheetName val="HRG_BHN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_Satuan4"/>
      <sheetName val="HARGA_MATERIAL4"/>
      <sheetName val="BQ_ARS4"/>
      <sheetName val="DETAIL_RAP4"/>
      <sheetName val="BQ_PENGURANGAN_SALURAN4"/>
      <sheetName val="Week9-Feb____4"/>
      <sheetName val="01A-_RAB4"/>
      <sheetName val="D_HARGA4"/>
      <sheetName val="Analisa_Harga4"/>
      <sheetName val="Bill_No_6_Koord_&amp;_Attendance4"/>
      <sheetName val="Analisa_Gabungan4"/>
      <sheetName val="AnalisaSIPIL_RIIL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Div26_-_Elect3"/>
      <sheetName val="B1form_(2)3"/>
      <sheetName val="04_-_XUONG_DET_B3"/>
      <sheetName val="2_23"/>
      <sheetName val="Analisa_Upah_&amp;_Bahan_Plum3"/>
      <sheetName val="Analisa_&amp;_Upah3"/>
      <sheetName val="AT_23"/>
      <sheetName val="HB_3"/>
      <sheetName val="ANAL_BOW3"/>
      <sheetName val="MEP_SUM3"/>
      <sheetName val="Project_Data3"/>
      <sheetName val="TINH_GIA_-_SAN_XUAT_Vertico3"/>
      <sheetName val="RAB_AR&amp;STR3"/>
      <sheetName val="05__Data_Cash_Flow2"/>
      <sheetName val="MTO_REV_2_ARMOR_2"/>
      <sheetName val="NSA_fr_Revit2"/>
      <sheetName val="BeachFrontVilla_2"/>
      <sheetName val="Kuantitas_&amp;_Harga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MTO_REV_2(ARMOR)3"/>
      <sheetName val="DS_CHU_Phuc3"/>
      <sheetName val="DS_THI_AT3"/>
      <sheetName val="Bien_Ban3"/>
      <sheetName val="BC_Ton_Kho_New2"/>
      <sheetName val="BC_Cua_GSBH_New2"/>
      <sheetName val="CHITIET_VL-NC-TT_-1p2"/>
      <sheetName val="CHITIET_VL-NC-TT-3p2"/>
      <sheetName val="dongia_(2)3"/>
      <sheetName val="ESTI_2"/>
      <sheetName val="CT_Thang_Mo2"/>
      <sheetName val="CT__PL2"/>
      <sheetName val="CHITIET_VL-NC2"/>
      <sheetName val="DON_GIA2"/>
      <sheetName val="Dgia_vat_tu2"/>
      <sheetName val="Don_gia_III2"/>
      <sheetName val="Bhyt_t12"/>
      <sheetName val="Leave_Statistic_Report3"/>
      <sheetName val="EIRR&gt;_22"/>
      <sheetName val="Chiet_tinh_dz352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Thuc_thanh2"/>
      <sheetName val="GFA_HQ_Building2"/>
      <sheetName val="GFA_Conference2"/>
      <sheetName val="CỘT_+_VÁCH_B1-B22"/>
      <sheetName val="Bill_rekap2"/>
      <sheetName val="Kolom_UT2"/>
      <sheetName val="Harga_satuan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Ｎｏ_13"/>
      <sheetName val="Str_A"/>
      <sheetName val="Rekap_Prelim"/>
      <sheetName val="Measured_Qty_Demarcation"/>
      <sheetName val="Floor_Area_24_June_2019"/>
      <sheetName val="Floor_Area_31_July_2019"/>
      <sheetName val="Floor_Area_12_July_2019"/>
      <sheetName val="Exchange_rate_2019_07"/>
      <sheetName val="Bill_2"/>
      <sheetName val="đọc_số"/>
      <sheetName val="DS_CHU_Ph_x005f_x0001__x01"/>
      <sheetName val="DS_CHU_Ph_x005f_x005f_x001"/>
      <sheetName val="NVN_Hotel"/>
      <sheetName val="Doi_so"/>
      <sheetName val="Harga Upah"/>
      <sheetName val="ANALISA HARGA SATUAN"/>
      <sheetName val="rab"/>
      <sheetName val="railing"/>
      <sheetName val="BasicPrice"/>
      <sheetName val="H.SAT"/>
      <sheetName val="Rekap Biaya"/>
      <sheetName val="SAT_BHN"/>
      <sheetName val="HD Alat"/>
      <sheetName val="HD Bahan"/>
      <sheetName val="PRD 01-3"/>
      <sheetName val="HD Upah"/>
      <sheetName val="D.BOARD"/>
      <sheetName val="UPY"/>
      <sheetName val="anal-drainase,tanah&amp;ps batu"/>
      <sheetName val="anal-beton"/>
      <sheetName val="anal-aspal"/>
      <sheetName val="anal-mos"/>
      <sheetName val="mob-demob"/>
      <sheetName val="HARGA DASAR"/>
      <sheetName val="RPP01-6"/>
      <sheetName val="REKAP.1"/>
      <sheetName val="TTL"/>
      <sheetName val="실행"/>
      <sheetName val="토공"/>
      <sheetName val="Cable ko co giap bao ve "/>
      <sheetName val="E-cable"/>
      <sheetName val="LOADDAT"/>
      <sheetName val="KL_THÉP_MÓNG,DẦM,_SÀN,_CỘT_B2"/>
      <sheetName val="THKLTT_THÉP_B2"/>
      <sheetName val="Detail_RAM_DỐC_B1-L1"/>
      <sheetName val="Cash_flow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DS_CHU_Ph_x005f_x005f_x005f_x005f_x005f_x005f_x00"/>
      <sheetName val="Priced_BOQ"/>
      <sheetName val="TABLE"/>
      <sheetName val="General"/>
      <sheetName val="DS_CHU_Ph_x0001_"/>
      <sheetName val="DS_CHU_Ph_x0001_?"/>
      <sheetName val="DS_CHU_Ph_x0001__"/>
      <sheetName val="DS_CHU_Ph_x0001_?1"/>
      <sheetName val="DS_CHU_Ph_x0001__1"/>
      <sheetName val="DS_CHU_Ph_x005f_x0001__x1"/>
      <sheetName val="DS CHU Ph_x0001__x0"/>
      <sheetName val="DS CHU Ph_x00"/>
      <sheetName val="DS_CHU_Ph_x0001__x0"/>
      <sheetName val="DS_CHU_Ph_x00"/>
      <sheetName val="HĐ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NOTE"/>
      <sheetName val="Cash Flow bulanan"/>
      <sheetName val="LMBAR ASISTENSI"/>
      <sheetName val="Terbilang"/>
      <sheetName val="bobot pembesian"/>
      <sheetName val="AHSP"/>
      <sheetName val="BACK UP"/>
      <sheetName val="HSPBJ"/>
      <sheetName val="SCHEDULE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Worksheet"/>
      <sheetName val="ShªYÞ_"/>
      <sheetName val="D_&amp;_W_sizes6"/>
      <sheetName val="Cover_Daf-26"/>
      <sheetName val="Analisa_HS6"/>
      <sheetName val="Urai__Resap_pengikat6"/>
      <sheetName val="mat-me_pipa6"/>
      <sheetName val="Isolasi_Luar_Dalam6"/>
      <sheetName val="Isolasi_Luar6"/>
      <sheetName val="Currency_Rate6"/>
      <sheetName val="B___Norelec6"/>
      <sheetName val="HRG_BHN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_Satuan5"/>
      <sheetName val="HARGA_MATERIAL5"/>
      <sheetName val="BQ_ARS5"/>
      <sheetName val="DETAIL_RAP5"/>
      <sheetName val="BQ_PENGURANGAN_SALURAN5"/>
      <sheetName val="Week9-Feb____5"/>
      <sheetName val="01A-_RAB5"/>
      <sheetName val="AnalisaSIPIL_RIIL5"/>
      <sheetName val="D_HARGA5"/>
      <sheetName val="Analisa_Harga5"/>
      <sheetName val="Bill_No_6_Koord_&amp;_Attendance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Div26_-_Elect4"/>
      <sheetName val="04_-_XUONG_DET_B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RAB_AR&amp;STR4"/>
      <sheetName val="TINH_GIA_-_SAN_XUAT_Vertico4"/>
      <sheetName val="MEP_SUM4"/>
      <sheetName val="05__Data_Cash_Flow3"/>
      <sheetName val="NSA_fr_Revit3"/>
      <sheetName val="MTO_REV_2_ARMOR_3"/>
      <sheetName val="BeachFrontVilla_3"/>
      <sheetName val="Kuantitas_&amp;_Harga3"/>
      <sheetName val="Thuc_thanh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MTO_REV_2(ARMOR)4"/>
      <sheetName val="DS_CHU_Phuc4"/>
      <sheetName val="DS_THI_AT4"/>
      <sheetName val="Bien_Ban4"/>
      <sheetName val="BC_Ton_Kho_New3"/>
      <sheetName val="BC_Cua_GSBH_New3"/>
      <sheetName val="CHITIET_VL-NC-TT_-1p3"/>
      <sheetName val="CHITIET_VL-NC-TT-3p3"/>
      <sheetName val="dongia_(2)4"/>
      <sheetName val="ESTI_3"/>
      <sheetName val="CT_Thang_Mo3"/>
      <sheetName val="CT__PL3"/>
      <sheetName val="CHITIET_VL-NC3"/>
      <sheetName val="DON_GIA3"/>
      <sheetName val="Dgia_vat_tu3"/>
      <sheetName val="Don_gia_III3"/>
      <sheetName val="Bhyt_t13"/>
      <sheetName val="Leave_Statistic_Report4"/>
      <sheetName val="EIRR&gt;_23"/>
      <sheetName val="Chiet_tinh_dz353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GFA_HQ_Building3"/>
      <sheetName val="GFA_Conference3"/>
      <sheetName val="CỘT_+_VÁCH_B1-B23"/>
      <sheetName val="Bill_rekap3"/>
      <sheetName val="Kolom_UT3"/>
      <sheetName val="Harga_satuan3"/>
      <sheetName val="Str_A1"/>
      <sheetName val="Rekap_Prelim1"/>
      <sheetName val="Ｎｏ_13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Measured_Qty_Demarcation1"/>
      <sheetName val="Floor_Area_24_June_20191"/>
      <sheetName val="Floor_Area_31_July_20191"/>
      <sheetName val="Floor_Area_12_July_20191"/>
      <sheetName val="Exchange_rate_2019_071"/>
      <sheetName val="Bill_21"/>
      <sheetName val="đọc_số1"/>
      <sheetName val="DS_CHU_Ph_x005f_x0001__x02"/>
      <sheetName val="DS_CHU_Ph_x005f_x005f_x002"/>
      <sheetName val="NVN_Hotel1"/>
      <sheetName val="Doi_so1"/>
      <sheetName val="SUM-PRO_(3)"/>
      <sheetName val="Har_Sat"/>
      <sheetName val="ocean_voyage"/>
      <sheetName val="Goc_CC"/>
      <sheetName val="Cable_ko_co_giap_bao_ve_"/>
      <sheetName val="H_SAT"/>
      <sheetName val="Rekap_Biaya"/>
      <sheetName val="HD_Alat"/>
      <sheetName val="HD_Bahan"/>
      <sheetName val="PRD_01-3"/>
      <sheetName val="HD_Upah"/>
      <sheetName val="D_BOARD"/>
      <sheetName val="anal-drainase,tanah&amp;ps_batu"/>
      <sheetName val="HARGA_DASAR"/>
      <sheetName val="REKAP_1"/>
      <sheetName val="Harga_Upah"/>
      <sheetName val="ANALISA_HARGA_SATUAN"/>
      <sheetName val="DS_CHU_Ph_x0001__2"/>
      <sheetName val="DS_CHU_Ph_x005f_x0001__x2"/>
      <sheetName val="DS_CHU_Ph_x0001__x01"/>
      <sheetName val="DS_CHU_Ph_x001"/>
      <sheetName val="입찰내역 발주처 양식"/>
      <sheetName val="BQ External"/>
      <sheetName val="DS_CHU_Ph2"/>
      <sheetName val="DS_CHU_Ph?2"/>
      <sheetName val="DS_CHU_Ph_2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DS_CHU_Ph1"/>
      <sheetName val="DS_CHU_Ph?1"/>
      <sheetName val="DS_CHU_Ph_1"/>
      <sheetName val="DS_CHU_Ph_x01"/>
      <sheetName val="DS_CHU_Ph_x0"/>
      <sheetName val="DONVIBAN"/>
      <sheetName val="NGUON"/>
      <sheetName val="April 2019"/>
      <sheetName val="Kabel"/>
      <sheetName val="PERF TEST Pre MP"/>
      <sheetName val="DS_CHU_Ph_x0001_?2"/>
      <sheetName val="Air parameters"/>
      <sheetName val="TT04"/>
      <sheetName val="Bill of Qty MEP"/>
      <sheetName val="Anls"/>
      <sheetName val="RAPlenk"/>
      <sheetName val="Sal"/>
      <sheetName val="ANALIS"/>
      <sheetName val="BASIC"/>
      <sheetName val="harga bahan"/>
      <sheetName val="BOQ-E(1).Net"/>
      <sheetName val="IGETA_Elec BOQ"/>
      <sheetName val="Maker List"/>
      <sheetName val="Request Builder"/>
      <sheetName val="INFO "/>
      <sheetName val="DS_CHU_Ph_x0001__x1"/>
      <sheetName val="DS_CHU_Ph_x0001__x2"/>
      <sheetName val="Takeoff"/>
      <sheetName val="tra_vat_lieu"/>
      <sheetName val="Factor"/>
      <sheetName val="CTG"/>
      <sheetName val="BOQ-1"/>
      <sheetName val="경비2내역"/>
      <sheetName val="D_&amp;_W_sizes7"/>
      <sheetName val="Cover_Daf-27"/>
      <sheetName val="Analisa_HS7"/>
      <sheetName val="Urai__Resap_pengikat7"/>
      <sheetName val="mat-me_pipa7"/>
      <sheetName val="Isolasi_Luar_Dalam7"/>
      <sheetName val="Isolasi_Luar7"/>
      <sheetName val="Currency_Rate7"/>
      <sheetName val="B___Norelec7"/>
      <sheetName val="HRG_BHN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_Satuan6"/>
      <sheetName val="HARGA_MATERIAL6"/>
      <sheetName val="BQ_ARS6"/>
      <sheetName val="DETAIL_RAP6"/>
      <sheetName val="BQ_PENGURANGAN_SALURAN6"/>
      <sheetName val="Week9-Feb____6"/>
      <sheetName val="01A-_RAB6"/>
      <sheetName val="AnalisaSIPIL_RIIL6"/>
      <sheetName val="D_HARGA6"/>
      <sheetName val="Analisa_Harga6"/>
      <sheetName val="Bill_No_6_Koord_&amp;_Attendance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Div26_-_Elect5"/>
      <sheetName val="MEP_SUM5"/>
      <sheetName val="04_-_XUONG_DET_B5"/>
      <sheetName val="Project_Data5"/>
      <sheetName val="RAB_AR&amp;STR5"/>
      <sheetName val="TINH_GIA_-_SAN_XUAT_Vertico5"/>
      <sheetName val="05__Data_Cash_Flow4"/>
      <sheetName val="MTO_REV_2_ARMOR_4"/>
      <sheetName val="NSA_fr_Revit4"/>
      <sheetName val="BeachFrontVilla_4"/>
      <sheetName val="Kuantitas_&amp;_Harga4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MTO_REV_2(ARMOR)5"/>
      <sheetName val="DS_CHU_Phuc5"/>
      <sheetName val="DS_THI_AT5"/>
      <sheetName val="Bien_Ban5"/>
      <sheetName val="BC_Ton_Kho_New4"/>
      <sheetName val="BC_Cua_GSBH_New4"/>
      <sheetName val="CHITIET_VL-NC-TT_-1p4"/>
      <sheetName val="CHITIET_VL-NC-TT-3p4"/>
      <sheetName val="dongia_(2)5"/>
      <sheetName val="ESTI_4"/>
      <sheetName val="DS_CHU_Ph3"/>
      <sheetName val="CT_Thang_Mo4"/>
      <sheetName val="CT__PL4"/>
      <sheetName val="CHITIET_VL-NC4"/>
      <sheetName val="DON_GIA4"/>
      <sheetName val="Dgia_vat_tu4"/>
      <sheetName val="Don_gia_III4"/>
      <sheetName val="Bhyt_t14"/>
      <sheetName val="DS_CHU_Ph?3"/>
      <sheetName val="Leave_Statistic_Report5"/>
      <sheetName val="EIRR&gt;_24"/>
      <sheetName val="DS_CHU_Ph_3"/>
      <sheetName val="Chiet_tinh_dz354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GFA_HQ_Building4"/>
      <sheetName val="GFA_Conference4"/>
      <sheetName val="Thuc_thanh4"/>
      <sheetName val="CỘT_+_VÁCH_B1-B24"/>
      <sheetName val="Bill_rekap4"/>
      <sheetName val="Kolom_UT4"/>
      <sheetName val="Str_A2"/>
      <sheetName val="Rekap_Prelim2"/>
      <sheetName val="Harga_satuan4"/>
      <sheetName val="Ｎｏ_13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ill_22"/>
      <sheetName val="đọc_số2"/>
      <sheetName val="Measured_Qty_Demarcation2"/>
      <sheetName val="Floor_Area_24_June_20192"/>
      <sheetName val="Floor_Area_31_July_20192"/>
      <sheetName val="Floor_Area_12_July_20192"/>
      <sheetName val="Exchange_rate_2019_072"/>
      <sheetName val="DS_CHU_Ph_x005f_x0001__x03"/>
      <sheetName val="DS_CHU_Ph_x005f_x005f_x003"/>
      <sheetName val="KL_THÉP_MÓNG,DẦM,_SÀN,_CỘT_B21"/>
      <sheetName val="THKLTT_THÉP_B21"/>
      <sheetName val="Detail_RAM_DỐC_B1-L11"/>
      <sheetName val="NVN_Hotel2"/>
      <sheetName val="Doi_so2"/>
      <sheetName val="DS_CHU_Ph_x005f_x005f_x005f_x005f_x005f_x005f_x01"/>
      <sheetName val="Priced_BOQ1"/>
      <sheetName val="Cash_flow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Har_Sat1"/>
      <sheetName val="ocean_voyage1"/>
      <sheetName val="Goc_CC1"/>
      <sheetName val="SUM-PRO_(3)1"/>
      <sheetName val="H_SAT1"/>
      <sheetName val="Rekap_Biaya1"/>
      <sheetName val="HD_Alat1"/>
      <sheetName val="HD_Bahan1"/>
      <sheetName val="PRD_01-31"/>
      <sheetName val="HD_Upah1"/>
      <sheetName val="D_BOARD1"/>
      <sheetName val="anal-drainase,tanah&amp;ps_batu1"/>
      <sheetName val="HARGA_DASAR1"/>
      <sheetName val="REKAP_11"/>
      <sheetName val="Harga_Upah1"/>
      <sheetName val="ANALISA_HARGA_SATUAN1"/>
      <sheetName val="Cable_ko_co_giap_bao_ve_1"/>
      <sheetName val="DS_CHU_Ph_x02"/>
      <sheetName val="DS_CHU_Ph_x002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Cash_Flow_bulanan"/>
      <sheetName val="LMBAR_ASISTENSI"/>
      <sheetName val="bobot_pembesian"/>
      <sheetName val="BACK_UP"/>
      <sheetName val="HARGA_KONSULTAN_2016"/>
      <sheetName val="A_6_"/>
      <sheetName val="B_6_"/>
      <sheetName val="C_6_"/>
      <sheetName val="D_6_"/>
      <sheetName val="E_6_"/>
      <sheetName val="6_"/>
      <sheetName val="F_6_"/>
      <sheetName val="G_6_"/>
      <sheetName val="H_6_"/>
      <sheetName val="I_6_"/>
      <sheetName val="J_6_"/>
      <sheetName val="K_6_"/>
      <sheetName val="L_6_"/>
      <sheetName val="M_6_"/>
      <sheetName val="입찰내역_발주처_양식"/>
      <sheetName val="BQ_External"/>
      <sheetName val="April_2019"/>
      <sheetName val="PERF_TEST_Pre_MP"/>
      <sheetName val="Air_parameters"/>
      <sheetName val="Bill_of_Qty_MEP"/>
      <sheetName val="harga_bahan"/>
      <sheetName val="BOQ-E(1)_Net"/>
      <sheetName val="IGETA_Elec_BOQ"/>
      <sheetName val="Maker_List"/>
      <sheetName val="Request_Builder"/>
      <sheetName val="INFO_"/>
      <sheetName val="DS_CHU_Ph_x1"/>
      <sheetName val="DS_CHU_Ph_x2"/>
      <sheetName val="wk prgs"/>
      <sheetName val="LKVL-CK-HT-GD1"/>
      <sheetName val="TONG HOP VL-NC"/>
      <sheetName val="TONGKE3p "/>
      <sheetName val="TH VL, NC, DDHT Thanhphuoc"/>
      <sheetName val="DG"/>
      <sheetName val="TNHCHINH"/>
      <sheetName val="Tiepdia"/>
      <sheetName val="TDTKP"/>
      <sheetName val="VCV-BE-TONG"/>
      <sheetName val="DS_CHU_Ph_x0001_1"/>
      <sheetName val="DS_CHU_Ph_x0001_2"/>
      <sheetName val="조명시설"/>
      <sheetName val="wk_prgs"/>
      <sheetName val="TONG_HOP_VL-NC"/>
      <sheetName val="TONGKE3p_"/>
      <sheetName val="TH_VL,_NC,_DDHT_Thanhphuoc"/>
      <sheetName val="Bldg"/>
      <sheetName val="B"/>
      <sheetName val="Budget Sheet"/>
      <sheetName val="工数データ"/>
      <sheetName val="Recovered_Sheet1"/>
      <sheetName val="Recovered_Sheet5"/>
      <sheetName val="Recovered_Sheet9"/>
      <sheetName val="Recovered_Sheet74"/>
      <sheetName val="Recovered_Sheet13"/>
      <sheetName val="Recovered_Sheet15"/>
      <sheetName val="Recovered_Sheet45"/>
      <sheetName val="Recovered_Sheet21"/>
      <sheetName val="Recovered_Sheet50"/>
      <sheetName val="Recovered_Sheet51"/>
      <sheetName val="Recovered_Sheet8"/>
      <sheetName val="Recovered_Sheet58"/>
      <sheetName val="Recovered_Sheet59"/>
      <sheetName val="Recovered_Sheet65"/>
      <sheetName val="Recovered_Sheet69"/>
      <sheetName val="Recovered_Sheet72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6"/>
      <sheetName val="Recovered_Sheet47"/>
      <sheetName val="Recovered_Sheet48"/>
      <sheetName val="Recovered_Sheet49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37"/>
      <sheetName val="Recovered_Sheet38"/>
      <sheetName val="Recovered_Sheet63"/>
      <sheetName val="Recovered_Sheet64"/>
      <sheetName val="Recovered_Sheet6"/>
      <sheetName val="Recovered_Sheet12"/>
      <sheetName val="Recovered_Sheet11"/>
      <sheetName val="Recovered_Sheet32"/>
      <sheetName val="Recovered_Sheet10"/>
      <sheetName val="Recovered_Sheet18"/>
      <sheetName val="Recovered_Sheet7"/>
      <sheetName val="Peralatan"/>
      <sheetName val="RAB1"/>
      <sheetName val="hs-str"/>
      <sheetName val="Tai khoan"/>
      <sheetName val="2.1 受電設備棟"/>
      <sheetName val="2.2 受・防火水槽"/>
      <sheetName val="2.3 排水処理設備棟"/>
      <sheetName val="2.4 倉庫棟"/>
      <sheetName val="2.5 守衛棟"/>
      <sheetName val="HVAC"/>
      <sheetName val="ELEC"/>
      <sheetName val="P&amp;S"/>
      <sheetName val="Changelog"/>
      <sheetName val="DS CHU Ph_x0001__x0000_"/>
      <sheetName val="ShªYÞ_x0000_"/>
      <sheetName val="DS_CHU_Ph_x0001__x0000_"/>
      <sheetName val="DS_CHU_Ph_x0001__x0000_1"/>
      <sheetName val="DS_CHU_Ph_x0001__x0000_2"/>
      <sheetName val="Electrikal"/>
      <sheetName val="Elektronik"/>
      <sheetName val="Fire Fighting"/>
      <sheetName val="Item Kompensasi"/>
      <sheetName val="Sheet9"/>
      <sheetName val="BQMPALOC"/>
      <sheetName val="TJ1Q47"/>
      <sheetName val="COSTING Option 1"/>
      <sheetName val="Master 1.0"/>
      <sheetName val="FA"/>
      <sheetName val="Rek-Mec"/>
      <sheetName val="Prod"/>
      <sheetName val="Hsatuan-OK"/>
      <sheetName val="Upah&amp;Bahan"/>
      <sheetName val="GRAND REKAPITULASI"/>
      <sheetName val="RAB_G.ADM. PUSAT_(1)"/>
      <sheetName val="RAB_SPORT CLUB_(14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JAD-PEL"/>
      <sheetName val="MAPDC"/>
      <sheetName val="APX4A+B"/>
      <sheetName val="RKP"/>
      <sheetName val="Perm. Test"/>
      <sheetName val="Upah_APBD1"/>
      <sheetName val="Current Sheet"/>
      <sheetName val="Tables"/>
      <sheetName val="ctTBA"/>
      <sheetName val="DTICH_OLD"/>
      <sheetName val="07.HT PODIUM"/>
      <sheetName val="05.KC THAN_OK"/>
      <sheetName val="08.HT CANHO_OK"/>
      <sheetName val="04.KC HAM"/>
      <sheetName val="INDEX"/>
      <sheetName val="BOQ-M"/>
      <sheetName val="Harga "/>
      <sheetName val="2a. V2.1 history"/>
      <sheetName val="TPVI"/>
      <sheetName val="Mat"/>
      <sheetName val="An.Ars"/>
      <sheetName val="WI"/>
      <sheetName val="Pas. Bata Trasram"/>
      <sheetName val="Pas. Bata"/>
      <sheetName val="Plstern dan Acian Trasram"/>
      <sheetName val="Railing Tangga Depan"/>
      <sheetName val="Railing Void"/>
      <sheetName val="Tanggul Janitor + Wudlu"/>
      <sheetName val="API Table"/>
      <sheetName val="4-Basic Price"/>
      <sheetName val="DS CHU Ph_x005f_x0001__x005f_x005f_x0"/>
      <sheetName val="DS_CHU_Ph_x005f_x0001__x005f_x005f_x0"/>
      <sheetName val="DS_CHU_Ph_x005f_x0001__x005f_x005f_x1"/>
      <sheetName val="DS_CHU_Ph_x005f_x0001__x005f_x005f_x2"/>
      <sheetName val="DS_CHU_Ph_x005f_x0001__x005f_x005f_x3"/>
      <sheetName val="予算総括表"/>
      <sheetName val="予算書全体 "/>
      <sheetName val="注文工事費内訳"/>
      <sheetName val="01.空港工事"/>
      <sheetName val="02.航空灯火"/>
      <sheetName val="03.建築工事"/>
      <sheetName val="03.建築コード・棟別"/>
      <sheetName val="a.新設ﾀｰﾐﾅﾙ"/>
      <sheetName val="b.Utility棟"/>
      <sheetName val="c.Sewage"/>
      <sheetName val="d.既存ターミナル"/>
      <sheetName val="e.Existing substation"/>
      <sheetName val="04.電気工事"/>
      <sheetName val="05.設備工事"/>
      <sheetName val="06.保安機材"/>
      <sheetName val="07.共通仮設費"/>
      <sheetName val="08.材料費"/>
      <sheetName val="50～74.現場管理費"/>
      <sheetName val="1).建設機械費"/>
      <sheetName val="2).資機材"/>
      <sheetName val="3).クレーン50t損料・保管料"/>
      <sheetName val="4).油脂燃料"/>
      <sheetName val="5).海上輸送保険料"/>
      <sheetName val="6).人員計画"/>
      <sheetName val="7).第3国労務単価"/>
      <sheetName val="8).現地労務"/>
      <sheetName val="8)-1現地労務単価"/>
      <sheetName val="9).プラント（原石）計画"/>
      <sheetName val="10).舗装面積"/>
      <sheetName val="11).工程"/>
      <sheetName val="12).海上輸送計画"/>
      <sheetName val="13).主要材料単価"/>
      <sheetName val="14)代価1～50"/>
      <sheetName val="15)代価(仮設)"/>
      <sheetName val="Kombito"/>
      <sheetName val="Pump棟"/>
      <sheetName val="Titinge配水池"/>
      <sheetName val="Skyline配水池"/>
      <sheetName val="Panatina配水池"/>
      <sheetName val="Westkolala配水池"/>
      <sheetName val="Auki電気棟"/>
      <sheetName val="代価51～100"/>
      <sheetName val="代価101～"/>
      <sheetName val="SCDCEquipments List"/>
      <sheetName val="PEK. AIR BERSIH"/>
      <sheetName val="KOLAM RENANG"/>
      <sheetName val="PEK. AIR KOTOR"/>
      <sheetName val="VENT"/>
      <sheetName val="AC "/>
      <sheetName val="APAR"/>
      <sheetName val="SPR"/>
      <sheetName val="HYD"/>
      <sheetName val="EL"/>
      <sheetName val="Sheet12"/>
      <sheetName val="REKAB ME"/>
      <sheetName val="AIR BERSIH"/>
      <sheetName val="AIR KOTOR"/>
      <sheetName val="SPRINKLER"/>
      <sheetName val="HYDRANT"/>
      <sheetName val="List material"/>
      <sheetName val="매부"/>
      <sheetName val="현관"/>
      <sheetName val="인원"/>
      <sheetName val="THKL"/>
      <sheetName val="GeneralFeedDevices_Labels"/>
      <sheetName val="집계표(OPTION)"/>
      <sheetName val="M"/>
      <sheetName val="PNTEXT"/>
      <sheetName val="PO"/>
      <sheetName val="Bang 3_Chi tiet phan Dz"/>
      <sheetName val="Doha WBS Clean"/>
      <sheetName val="ｺﾝY条件BD"/>
      <sheetName val="TT35"/>
      <sheetName val="chitimc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TONG HOP VL-NC TT"/>
      <sheetName val="TH XL"/>
      <sheetName val="TDTKP1"/>
      <sheetName val="KPVC-BD "/>
      <sheetName val="ShªYÞ_x005f_x0000_"/>
      <sheetName val="DS CHU Ph_x005f_x005f_x005f_x0001__x0"/>
      <sheetName val="DS CHU Ph_x005f_x005f_x005f_x005f_x00"/>
      <sheetName val="DS_CHU_Ph_x005f_x005f_x005f_x0001__x0"/>
      <sheetName val="DS_CHU_Ph_x005f_x005f_x005f_x005f_x00"/>
      <sheetName val="DS_CHU_Ph_x005f_x005f_x005f_x0001__x01"/>
      <sheetName val="DS_CHU_Ph_x005f_x005f_x005f_x005f_x001"/>
      <sheetName val="DS_CHU_Ph_x005f_x005f_x005f_x0001__x1"/>
      <sheetName val="CFquarterly"/>
      <sheetName val="CFmonthly1"/>
      <sheetName val="sch1"/>
      <sheetName val="sch2"/>
      <sheetName val="sch3"/>
      <sheetName val="Notes to CF"/>
      <sheetName val="actual"/>
      <sheetName val="CashBal-31Oct"/>
      <sheetName val="Supporting"/>
      <sheetName val="Cost (60M)-1st"/>
      <sheetName val="Refin Cost (180M) (2)"/>
      <sheetName val="Interest LTL"/>
      <sheetName val="CIT"/>
      <sheetName val="Recon"/>
      <sheetName val="RW Collection"/>
      <sheetName val="rekap.c"/>
      <sheetName val="6PILE  (돌출)"/>
      <sheetName val="Fill this out first..."/>
      <sheetName val="Daftar Harga"/>
      <sheetName val="PAD-F"/>
      <sheetName val="SDE"/>
      <sheetName val="ARITMATIK"/>
      <sheetName val="REKAP BQ "/>
      <sheetName val="ana_str"/>
      <sheetName val="NP (2)"/>
      <sheetName val="Hrg.Sat"/>
      <sheetName val="Div2"/>
      <sheetName val="Meto"/>
      <sheetName val="KC-moi"/>
      <sheetName val="유림골조"/>
      <sheetName val="D_&amp;_W_sizes8"/>
      <sheetName val="Cover_Daf-28"/>
      <sheetName val="Analisa_HS8"/>
      <sheetName val="Urai__Resap_pengikat8"/>
      <sheetName val="mat-me_pipa8"/>
      <sheetName val="Isolasi_Luar_Dalam8"/>
      <sheetName val="Isolasi_Luar8"/>
      <sheetName val="Currency_Rate8"/>
      <sheetName val="B___Norelec8"/>
      <sheetName val="Rekap_Direct_Cost8"/>
      <sheetName val="Bill_No_6_Koord___Attendance8"/>
      <sheetName val="HRG_BHN8"/>
      <sheetName val="SGC RATE"/>
      <sheetName val="BASE"/>
      <sheetName val="harga"/>
      <sheetName val="BHN&amp;UPAH"/>
      <sheetName val="Cashflow Analysis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ac_HS_hieu_chinh7"/>
      <sheetName val="CONS_7"/>
      <sheetName val="January_20157"/>
      <sheetName val="Basic_Price7"/>
      <sheetName val="H_Satuan7"/>
      <sheetName val="HARGA_MATERIAL7"/>
      <sheetName val="BQ_ARS7"/>
      <sheetName val="DETAIL_RAP7"/>
      <sheetName val="BQ_PENGURANGAN_SALURAN7"/>
      <sheetName val="Week9-Feb____7"/>
      <sheetName val="01A-_RAB7"/>
      <sheetName val="AnalisaSIPIL_RIIL7"/>
      <sheetName val="D_HARGA7"/>
      <sheetName val="Analisa_Harga7"/>
      <sheetName val="Bill_No_6_Koord_&amp;_Attendance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04_-_XUONG_DET_B6"/>
      <sheetName val="Div26_-_Elect6"/>
      <sheetName val="2_26"/>
      <sheetName val="Analisa_Upah_&amp;_Bahan_Plum6"/>
      <sheetName val="Analisa_&amp;_Upah6"/>
      <sheetName val="AT_26"/>
      <sheetName val="HB_6"/>
      <sheetName val="ANAL_BOW6"/>
      <sheetName val="MEP_SUM6"/>
      <sheetName val="Project_Data6"/>
      <sheetName val="RAB_AR&amp;STR6"/>
      <sheetName val="TINH_GIA_-_SAN_XUAT_Vertico6"/>
      <sheetName val="05__Data_Cash_Flow5"/>
      <sheetName val="MTO_REV_2_ARMOR_5"/>
      <sheetName val="NSA_fr_Revit5"/>
      <sheetName val="BeachFrontVilla_5"/>
      <sheetName val="Kuantitas_&amp;_Harga5"/>
      <sheetName val="MeKong_-_Penetration6"/>
      <sheetName val="Dist__Perform_-_Ctns_sales_in_6"/>
      <sheetName val="Dist__Perform_-_Value_sales_in6"/>
      <sheetName val="Dist__Perform_-_Value_sales_Ou6"/>
      <sheetName val="Head_Count6"/>
      <sheetName val="Sales_Result_For_Month6"/>
      <sheetName val="MTO_REV_2(ARMOR)6"/>
      <sheetName val="DS_CHU_Phuc6"/>
      <sheetName val="DS_THI_AT6"/>
      <sheetName val="Bien_Ban6"/>
      <sheetName val="BC_Ton_Kho_New5"/>
      <sheetName val="BC_Cua_GSBH_New5"/>
      <sheetName val="CHITIET_VL-NC-TT_-1p5"/>
      <sheetName val="CHITIET_VL-NC-TT-3p5"/>
      <sheetName val="dongia_(2)6"/>
      <sheetName val="ESTI_5"/>
      <sheetName val="CT_Thang_Mo5"/>
      <sheetName val="CT__PL5"/>
      <sheetName val="CHITIET_VL-NC5"/>
      <sheetName val="DON_GIA5"/>
      <sheetName val="Dgia_vat_tu5"/>
      <sheetName val="Don_gia_III5"/>
      <sheetName val="Bhyt_t15"/>
      <sheetName val="Leave_Statistic_Report6"/>
      <sheetName val="EIRR&gt;_25"/>
      <sheetName val="Chiet_tinh_dz355"/>
      <sheetName val="DS_CHU_Ph_x005f_x0001__x005f_x0000_5"/>
      <sheetName val="DS_CHU_Ph_x005f_x0001_?5"/>
      <sheetName val="DS_CHU_Ph_x005f_x0001_5"/>
      <sheetName val="DS_CHU_Ph_x005f_x0001__5"/>
      <sheetName val="Vat_tu_XD5"/>
      <sheetName val="DS_CHU_Ph_x005f_x005f_x005f_x0001__x005f_x005f_x5"/>
      <sheetName val="DS_CHU_Ph_x005f_x005f_x005f_x0001__5"/>
      <sheetName val="DS_CHU_Ph_x005f_x005f_x005f_x0001_5"/>
      <sheetName val="GFA_HQ_Building5"/>
      <sheetName val="GFA_Conference5"/>
      <sheetName val="Thuc_thanh5"/>
      <sheetName val="CỘT_+_VÁCH_B1-B25"/>
      <sheetName val="Bill_rekap5"/>
      <sheetName val="Kolom_UT5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Harga_satuan5"/>
      <sheetName val="Ｎｏ_133"/>
      <sheetName val="Str_A3"/>
      <sheetName val="Rekap_Prelim3"/>
      <sheetName val="Bill_23"/>
      <sheetName val="đọc_số3"/>
      <sheetName val="DS_CHU_Ph_x005f_x0001__x04"/>
      <sheetName val="DS_CHU_Ph_x005f_x005f_x004"/>
      <sheetName val="Measured_Qty_Demarcation3"/>
      <sheetName val="Floor_Area_24_June_20193"/>
      <sheetName val="Floor_Area_31_July_20193"/>
      <sheetName val="Floor_Area_12_July_20193"/>
      <sheetName val="Exchange_rate_2019_073"/>
      <sheetName val="NVN_Hotel3"/>
      <sheetName val="Doi_so3"/>
      <sheetName val="KL_THÉP_MÓNG,DẦM,_SÀN,_CỘT_B22"/>
      <sheetName val="THKLTT_THÉP_B22"/>
      <sheetName val="Detail_RAM_DỐC_B1-L12"/>
      <sheetName val="DS_CHU_Ph_x005f_x005f_x005f_x005f_x005f_x005f_x02"/>
      <sheetName val="Priced_BOQ2"/>
      <sheetName val="Cash_flow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Har_Sat2"/>
      <sheetName val="ocean_voyage2"/>
      <sheetName val="Goc_CC2"/>
      <sheetName val="SUM-PRO_(3)2"/>
      <sheetName val="H_SAT2"/>
      <sheetName val="Rekap_Biaya2"/>
      <sheetName val="HD_Alat2"/>
      <sheetName val="HD_Bahan2"/>
      <sheetName val="PRD_01-32"/>
      <sheetName val="HD_Upah2"/>
      <sheetName val="D_BOARD2"/>
      <sheetName val="anal-drainase,tanah&amp;ps_batu2"/>
      <sheetName val="HARGA_DASAR2"/>
      <sheetName val="REKAP_12"/>
      <sheetName val="Harga_Upah2"/>
      <sheetName val="ANALISA_HARGA_SATUAN2"/>
      <sheetName val="Cable_ko_co_giap_bao_ve_2"/>
      <sheetName val="DS_CHU_Ph_x003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Cash_Flow_bulanan1"/>
      <sheetName val="LMBAR_ASISTENSI1"/>
      <sheetName val="bobot_pembesian1"/>
      <sheetName val="BACK_UP1"/>
      <sheetName val="HARGA_KONSULTAN_20161"/>
      <sheetName val="A_6_1"/>
      <sheetName val="B_6_1"/>
      <sheetName val="C_6_1"/>
      <sheetName val="D_6_1"/>
      <sheetName val="E_6_1"/>
      <sheetName val="6_1"/>
      <sheetName val="F_6_1"/>
      <sheetName val="G_6_1"/>
      <sheetName val="H_6_1"/>
      <sheetName val="I_6_1"/>
      <sheetName val="J_6_1"/>
      <sheetName val="K_6_1"/>
      <sheetName val="L_6_1"/>
      <sheetName val="M_6_1"/>
      <sheetName val="입찰내역_발주처_양식1"/>
      <sheetName val="BQ_External1"/>
      <sheetName val="April_20191"/>
      <sheetName val="PERF_TEST_Pre_MP1"/>
      <sheetName val="Air_parameters1"/>
      <sheetName val="Bill_of_Qty_MEP1"/>
      <sheetName val="harga_bahan1"/>
      <sheetName val="BOQ-E(1)_Net1"/>
      <sheetName val="IGETA_Elec_BOQ1"/>
      <sheetName val="Maker_List1"/>
      <sheetName val="Request_Builder1"/>
      <sheetName val="INFO_1"/>
      <sheetName val="wk_prgs1"/>
      <sheetName val="TONG_HOP_VL-NC1"/>
      <sheetName val="TONGKE3p_1"/>
      <sheetName val="TH_VL,_NC,_DDHT_Thanhphuoc1"/>
      <sheetName val="Budget_Sheet"/>
      <sheetName val="Tai_khoan"/>
      <sheetName val="2_1_受電設備棟"/>
      <sheetName val="2_2_受・防火水槽"/>
      <sheetName val="2_3_排水処理設備棟"/>
      <sheetName val="2_4_倉庫棟"/>
      <sheetName val="2_5_守衛棟"/>
      <sheetName val="Current_Sheet"/>
      <sheetName val="Fire_Fighting"/>
      <sheetName val="Item_Kompensasi"/>
      <sheetName val="COSTING_Option_1"/>
      <sheetName val="Master_1_0"/>
      <sheetName val="GRAND_REKAPITULASI"/>
      <sheetName val="RAB_G_ADM__PUSAT_(1)"/>
      <sheetName val="RAB_SPORT_CLUB_(14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m__Test"/>
      <sheetName val="07_HT_PODIUM"/>
      <sheetName val="05_KC_THAN_OK"/>
      <sheetName val="08_HT_CANHO_OK"/>
      <sheetName val="04_KC_HAM"/>
      <sheetName val="Harga_"/>
      <sheetName val="주식"/>
      <sheetName val="Cam xoa"/>
      <sheetName val="공문"/>
      <sheetName val="마감사양"/>
      <sheetName val="DFA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D_&amp;_W_sizes10"/>
      <sheetName val="Cover_Daf-210"/>
      <sheetName val="Analisa_HS10"/>
      <sheetName val="Urai__Resap_pengikat10"/>
      <sheetName val="mat-me_pipa10"/>
      <sheetName val="Isolasi_Luar_Dalam10"/>
      <sheetName val="Isolasi_Luar10"/>
      <sheetName val="Currency_Rate10"/>
      <sheetName val="B___Norelec10"/>
      <sheetName val="HRG_BHN10"/>
      <sheetName val="Rekap_Direct_Cost10"/>
      <sheetName val="Bill_No_6_Koord___Attendance10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_Satuan9"/>
      <sheetName val="HARGA_MATERIAL9"/>
      <sheetName val="BQ_ARS9"/>
      <sheetName val="DETAIL_RAP9"/>
      <sheetName val="BQ_PENGURANGAN_SALURAN9"/>
      <sheetName val="Week9-Feb____9"/>
      <sheetName val="01A-_RAB9"/>
      <sheetName val="D_HARGA9"/>
      <sheetName val="Analisa_Harga9"/>
      <sheetName val="Bill_No_6_Koord_&amp;_Attendance9"/>
      <sheetName val="Analisa_Gabungan9"/>
      <sheetName val="AnalisaSIPIL_RIIL9"/>
      <sheetName val="bahan_8"/>
      <sheetName val="Cac_HS_hieu_chinh9"/>
      <sheetName val="Pln_Pdt8"/>
      <sheetName val="BQ_(by_owner)8"/>
      <sheetName val="rab_me_(fisik)8"/>
      <sheetName val="rab_me_(by_owner)_8"/>
      <sheetName val="Form_I8"/>
      <sheetName val="Cover_Daf_28"/>
      <sheetName val="B1form_(2)8"/>
      <sheetName val="Steel_Pipe8"/>
      <sheetName val="External_PVC,_PPR,_HDPE8"/>
      <sheetName val="Internal_PVC,_PPR,_HDPE8"/>
      <sheetName val="GI_Sheet8"/>
      <sheetName val="2_28"/>
      <sheetName val="Analisa_Upah_&amp;_Bahan_Plum8"/>
      <sheetName val="Analisa_&amp;_Upah8"/>
      <sheetName val="AT_28"/>
      <sheetName val="HB_8"/>
      <sheetName val="ANAL_BOW8"/>
      <sheetName val="04_-_XUONG_DET_B8"/>
      <sheetName val="Div26_-_Elect8"/>
      <sheetName val="Project_Data8"/>
      <sheetName val="RAB_AR&amp;STR8"/>
      <sheetName val="MEP_SUM8"/>
      <sheetName val="TINH_GIA_-_SAN_XUAT_Vertico8"/>
      <sheetName val="MTO_REV_2_ARMOR_7"/>
      <sheetName val="05__Data_Cash_Flow7"/>
      <sheetName val="Kuantitas_&amp;_Harga7"/>
      <sheetName val="Bill_rekap7"/>
      <sheetName val="Kolom_UT7"/>
      <sheetName val="NSA_fr_Revit7"/>
      <sheetName val="BeachFrontVilla_7"/>
      <sheetName val="Thuc_thanh7"/>
      <sheetName val="MeKong_-_Penetration8"/>
      <sheetName val="Dist__Perform_-_Ctns_sales_in_8"/>
      <sheetName val="Dist__Perform_-_Value_sales_in8"/>
      <sheetName val="Dist__Perform_-_Value_sales_Ou8"/>
      <sheetName val="Head_Count8"/>
      <sheetName val="Sales_Result_For_Month8"/>
      <sheetName val="MTO_REV_2(ARMOR)8"/>
      <sheetName val="DS_CHU_Phuc8"/>
      <sheetName val="DS_THI_AT8"/>
      <sheetName val="Bien_Ban8"/>
      <sheetName val="BC_Ton_Kho_New7"/>
      <sheetName val="BC_Cua_GSBH_New7"/>
      <sheetName val="CHITIET_VL-NC-TT_-1p7"/>
      <sheetName val="CHITIET_VL-NC-TT-3p7"/>
      <sheetName val="dongia_(2)8"/>
      <sheetName val="ESTI_7"/>
      <sheetName val="CT_Thang_Mo7"/>
      <sheetName val="CT__PL7"/>
      <sheetName val="CHITIET_VL-NC7"/>
      <sheetName val="DON_GIA7"/>
      <sheetName val="Dgia_vat_tu7"/>
      <sheetName val="Don_gia_III7"/>
      <sheetName val="Bhyt_t17"/>
      <sheetName val="Leave_Statistic_Report8"/>
      <sheetName val="EIRR&gt;_27"/>
      <sheetName val="Chiet_tinh_dz357"/>
      <sheetName val="DS_CHU_Ph_x005f_x0001__x005f_x0000_7"/>
      <sheetName val="DS_CHU_Ph_x005f_x0001_?7"/>
      <sheetName val="DS_CHU_Ph_x005f_x0001_7"/>
      <sheetName val="DS_CHU_Ph_x005f_x0001__7"/>
      <sheetName val="Vat_tu_XD7"/>
      <sheetName val="DS_CHU_Ph_x005f_x005f_x005f_x0001__x005f_x005f_x7"/>
      <sheetName val="DS_CHU_Ph_x005f_x005f_x005f_x0001__7"/>
      <sheetName val="DS_CHU_Ph_x005f_x005f_x005f_x0001_7"/>
      <sheetName val="Harga_satuan7"/>
      <sheetName val="Str_A5"/>
      <sheetName val="Rekap_Prelim5"/>
      <sheetName val="Bill_25"/>
      <sheetName val="Ｎｏ_135"/>
      <sheetName val="GFA_HQ_Building7"/>
      <sheetName val="GFA_Conference7"/>
      <sheetName val="CỘT_+_VÁCH_B1-B27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đọc_số4"/>
      <sheetName val="Cash_flow4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ocean_voyage4"/>
      <sheetName val="Har_Sat4"/>
      <sheetName val="H_SAT4"/>
      <sheetName val="Rekap_Biaya4"/>
      <sheetName val="HD_Alat4"/>
      <sheetName val="HD_Bahan4"/>
      <sheetName val="PRD_01-34"/>
      <sheetName val="HD_Upah4"/>
      <sheetName val="D_BOARD4"/>
      <sheetName val="anal-drainase,tanah&amp;ps_batu4"/>
      <sheetName val="HARGA_DASAR4"/>
      <sheetName val="REKAP_14"/>
      <sheetName val="Goc_CC3"/>
      <sheetName val="SUM-PRO_(3)3"/>
      <sheetName val="KL_THÉP_MÓNG,DẦM,_SÀN,_CỘT_B23"/>
      <sheetName val="THKLTT_THÉP_B23"/>
      <sheetName val="Detail_RAM_DỐC_B1-L13"/>
      <sheetName val="D_&amp;_W_sizes9"/>
      <sheetName val="Cover_Daf-29"/>
      <sheetName val="Analisa_HS9"/>
      <sheetName val="Urai__Resap_pengikat9"/>
      <sheetName val="mat-me_pipa9"/>
      <sheetName val="Isolasi_Luar_Dalam9"/>
      <sheetName val="Isolasi_Luar9"/>
      <sheetName val="Currency_Rate9"/>
      <sheetName val="B___Norelec9"/>
      <sheetName val="HRG_BHN9"/>
      <sheetName val="Rekap_Direct_Cost9"/>
      <sheetName val="Bill_No_6_Koord___Attendance9"/>
      <sheetName val="2-Genset_print8"/>
      <sheetName val="MOW_45%8"/>
      <sheetName val="MOS_55%8"/>
      <sheetName val="_UPAH8"/>
      <sheetName val="B_-_Norelec8"/>
      <sheetName val="DAFT_ALAT,UPAH_&amp;_MAT8"/>
      <sheetName val="Harga_ME_8"/>
      <sheetName val="CONS_8"/>
      <sheetName val="January_20158"/>
      <sheetName val="Basic_Price8"/>
      <sheetName val="H_Satuan8"/>
      <sheetName val="HARGA_MATERIAL8"/>
      <sheetName val="BQ_ARS8"/>
      <sheetName val="DETAIL_RAP8"/>
      <sheetName val="BQ_PENGURANGAN_SALURAN8"/>
      <sheetName val="Week9-Feb____8"/>
      <sheetName val="01A-_RAB8"/>
      <sheetName val="D_HARGA8"/>
      <sheetName val="Analisa_Harga8"/>
      <sheetName val="Bill_No_6_Koord_&amp;_Attendance8"/>
      <sheetName val="Analisa_Gabungan8"/>
      <sheetName val="AnalisaSIPIL_RIIL8"/>
      <sheetName val="bahan_7"/>
      <sheetName val="Cac_HS_hieu_chinh8"/>
      <sheetName val="Pln_Pdt7"/>
      <sheetName val="BQ_(by_owner)7"/>
      <sheetName val="rab_me_(fisik)7"/>
      <sheetName val="rab_me_(by_owner)_7"/>
      <sheetName val="Form_I7"/>
      <sheetName val="Cover_Daf_27"/>
      <sheetName val="B1form_(2)7"/>
      <sheetName val="Steel_Pipe7"/>
      <sheetName val="External_PVC,_PPR,_HDPE7"/>
      <sheetName val="Internal_PVC,_PPR,_HDPE7"/>
      <sheetName val="GI_Sheet7"/>
      <sheetName val="2_27"/>
      <sheetName val="Analisa_Upah_&amp;_Bahan_Plum7"/>
      <sheetName val="Analisa_&amp;_Upah7"/>
      <sheetName val="AT_27"/>
      <sheetName val="HB_7"/>
      <sheetName val="ANAL_BOW7"/>
      <sheetName val="04_-_XUONG_DET_B7"/>
      <sheetName val="Div26_-_Elect7"/>
      <sheetName val="Project_Data7"/>
      <sheetName val="RAB_AR&amp;STR7"/>
      <sheetName val="MEP_SUM7"/>
      <sheetName val="TINH_GIA_-_SAN_XUAT_Vertico7"/>
      <sheetName val="MTO_REV_2_ARMOR_6"/>
      <sheetName val="05__Data_Cash_Flow6"/>
      <sheetName val="Kuantitas_&amp;_Harga6"/>
      <sheetName val="Bill_rekap6"/>
      <sheetName val="Kolom_UT6"/>
      <sheetName val="NSA_fr_Revit6"/>
      <sheetName val="BeachFrontVilla_6"/>
      <sheetName val="Thuc_thanh6"/>
      <sheetName val="MeKong_-_Penetration7"/>
      <sheetName val="Dist__Perform_-_Ctns_sales_in_7"/>
      <sheetName val="Dist__Perform_-_Value_sales_in7"/>
      <sheetName val="Dist__Perform_-_Value_sales_Ou7"/>
      <sheetName val="Head_Count7"/>
      <sheetName val="Sales_Result_For_Month7"/>
      <sheetName val="MTO_REV_2(ARMOR)7"/>
      <sheetName val="DS_CHU_Phuc7"/>
      <sheetName val="DS_THI_AT7"/>
      <sheetName val="Bien_Ban7"/>
      <sheetName val="BC_Ton_Kho_New6"/>
      <sheetName val="BC_Cua_GSBH_New6"/>
      <sheetName val="CHITIET_VL-NC-TT_-1p6"/>
      <sheetName val="CHITIET_VL-NC-TT-3p6"/>
      <sheetName val="dongia_(2)7"/>
      <sheetName val="ESTI_6"/>
      <sheetName val="CT_Thang_Mo6"/>
      <sheetName val="CT__PL6"/>
      <sheetName val="CHITIET_VL-NC6"/>
      <sheetName val="DON_GIA6"/>
      <sheetName val="Dgia_vat_tu6"/>
      <sheetName val="Don_gia_III6"/>
      <sheetName val="Bhyt_t16"/>
      <sheetName val="Leave_Statistic_Report7"/>
      <sheetName val="EIRR&gt;_26"/>
      <sheetName val="Chiet_tinh_dz356"/>
      <sheetName val="DS_CHU_Ph_x005f_x0001__x005f_x0000_6"/>
      <sheetName val="DS_CHU_Ph_x005f_x0001_?6"/>
      <sheetName val="DS_CHU_Ph_x005f_x0001_6"/>
      <sheetName val="DS_CHU_Ph_x005f_x0001__6"/>
      <sheetName val="Vat_tu_XD6"/>
      <sheetName val="DS_CHU_Ph_x005f_x005f_x005f_x0001__x005f_x005f_x6"/>
      <sheetName val="DS_CHU_Ph_x005f_x005f_x005f_x0001__6"/>
      <sheetName val="DS_CHU_Ph_x005f_x005f_x005f_x0001_6"/>
      <sheetName val="Harga_satuan6"/>
      <sheetName val="Str_A4"/>
      <sheetName val="Rekap_Prelim4"/>
      <sheetName val="Bill_24"/>
      <sheetName val="Ｎｏ_134"/>
      <sheetName val="GFA_HQ_Building6"/>
      <sheetName val="GFA_Conference6"/>
      <sheetName val="CỘT_+_VÁCH_B1-B26"/>
      <sheetName val="Cash_flow3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ocean_voyage3"/>
      <sheetName val="Har_Sat3"/>
      <sheetName val="H_SAT3"/>
      <sheetName val="Rekap_Biaya3"/>
      <sheetName val="HD_Alat3"/>
      <sheetName val="HD_Bahan3"/>
      <sheetName val="PRD_01-33"/>
      <sheetName val="HD_Upah3"/>
      <sheetName val="D_BOARD3"/>
      <sheetName val="anal-drainase,tanah&amp;ps_batu3"/>
      <sheetName val="HARGA_DASAR3"/>
      <sheetName val="REKAP_13"/>
      <sheetName val="D_&amp;_W_sizes11"/>
      <sheetName val="Cover_Daf-211"/>
      <sheetName val="Analisa_HS11"/>
      <sheetName val="Urai__Resap_pengikat11"/>
      <sheetName val="mat-me_pipa11"/>
      <sheetName val="Isolasi_Luar_Dalam11"/>
      <sheetName val="Isolasi_Luar11"/>
      <sheetName val="Currency_Rate11"/>
      <sheetName val="B___Norelec11"/>
      <sheetName val="HRG_BHN11"/>
      <sheetName val="Rekap_Direct_Cost11"/>
      <sheetName val="Bill_No_6_Koord___Attendance11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_Satuan10"/>
      <sheetName val="HARGA_MATERIAL10"/>
      <sheetName val="BQ_ARS10"/>
      <sheetName val="DETAIL_RAP10"/>
      <sheetName val="BQ_PENGURANGAN_SALURAN10"/>
      <sheetName val="Week9-Feb____10"/>
      <sheetName val="01A-_RAB10"/>
      <sheetName val="D_HARGA10"/>
      <sheetName val="Analisa_Harga10"/>
      <sheetName val="Bill_No_6_Koord_&amp;_Attendance10"/>
      <sheetName val="Analisa_Gabungan10"/>
      <sheetName val="AnalisaSIPIL_RIIL10"/>
      <sheetName val="bahan_9"/>
      <sheetName val="Cac_HS_hieu_chinh10"/>
      <sheetName val="Pln_Pdt9"/>
      <sheetName val="BQ_(by_owner)9"/>
      <sheetName val="rab_me_(fisik)9"/>
      <sheetName val="rab_me_(by_owner)_9"/>
      <sheetName val="Form_I9"/>
      <sheetName val="Cover_Daf_29"/>
      <sheetName val="B1form_(2)9"/>
      <sheetName val="Steel_Pipe9"/>
      <sheetName val="External_PVC,_PPR,_HDPE9"/>
      <sheetName val="Internal_PVC,_PPR,_HDPE9"/>
      <sheetName val="GI_Sheet9"/>
      <sheetName val="2_29"/>
      <sheetName val="Analisa_Upah_&amp;_Bahan_Plum9"/>
      <sheetName val="Analisa_&amp;_Upah9"/>
      <sheetName val="AT_29"/>
      <sheetName val="HB_9"/>
      <sheetName val="ANAL_BOW9"/>
      <sheetName val="04_-_XUONG_DET_B9"/>
      <sheetName val="Div26_-_Elect9"/>
      <sheetName val="Project_Data9"/>
      <sheetName val="RAB_AR&amp;STR9"/>
      <sheetName val="MEP_SUM9"/>
      <sheetName val="TINH_GIA_-_SAN_XUAT_Vertico9"/>
      <sheetName val="MTO_REV_2_ARMOR_8"/>
      <sheetName val="05__Data_Cash_Flow8"/>
      <sheetName val="D_&amp;_W_sizes12"/>
      <sheetName val="Cover_Daf-212"/>
      <sheetName val="Analisa_HS12"/>
      <sheetName val="Urai__Resap_pengikat12"/>
      <sheetName val="mat-me_pipa12"/>
      <sheetName val="Isolasi_Luar_Dalam12"/>
      <sheetName val="Isolasi_Luar12"/>
      <sheetName val="Currency_Rate12"/>
      <sheetName val="B___Norelec12"/>
      <sheetName val="HRG_BHN12"/>
      <sheetName val="Rekap_Direct_Cost12"/>
      <sheetName val="Bill_No_6_Koord___Attendance12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_Satuan11"/>
      <sheetName val="HARGA_MATERIAL11"/>
      <sheetName val="BQ_ARS11"/>
      <sheetName val="DETAIL_RAP11"/>
      <sheetName val="BQ_PENGURANGAN_SALURAN11"/>
      <sheetName val="Week9-Feb____11"/>
      <sheetName val="01A-_RAB11"/>
      <sheetName val="D_HARGA11"/>
      <sheetName val="Analisa_Harga11"/>
      <sheetName val="Bill_No_6_Koord_&amp;_Attendance11"/>
      <sheetName val="Analisa_Gabungan11"/>
      <sheetName val="AnalisaSIPIL_RIIL11"/>
      <sheetName val="bahan_10"/>
      <sheetName val="Cac_HS_hieu_chinh11"/>
      <sheetName val="Pln_Pdt10"/>
      <sheetName val="BQ_(by_owner)10"/>
      <sheetName val="rab_me_(fisik)10"/>
      <sheetName val="rab_me_(by_owner)_10"/>
      <sheetName val="Form_I10"/>
      <sheetName val="Cover_Daf_210"/>
      <sheetName val="B1form_(2)10"/>
      <sheetName val="Steel_Pipe10"/>
      <sheetName val="External_PVC,_PPR,_HDPE10"/>
      <sheetName val="Internal_PVC,_PPR,_HDPE10"/>
      <sheetName val="GI_Sheet10"/>
      <sheetName val="2_210"/>
      <sheetName val="Analisa_Upah_&amp;_Bahan_Plum10"/>
      <sheetName val="Analisa_&amp;_Upah10"/>
      <sheetName val="AT_210"/>
      <sheetName val="HB_10"/>
      <sheetName val="ANAL_BOW10"/>
      <sheetName val="04_-_XUONG_DET_B10"/>
      <sheetName val="Div26_-_Elect10"/>
      <sheetName val="Project_Data10"/>
      <sheetName val="RAB_AR&amp;STR10"/>
      <sheetName val="MEP_SUM10"/>
      <sheetName val="TINH_GIA_-_SAN_XUAT_Vertico10"/>
      <sheetName val="MTO_REV_2_ARMOR_9"/>
      <sheetName val="05__Data_Cash_Flow9"/>
      <sheetName val="Kuantitas_&amp;_Harga8"/>
      <sheetName val="Bill_rekap8"/>
      <sheetName val="Kolom_UT8"/>
      <sheetName val="Harga_satuan8"/>
      <sheetName val="BeachFrontVilla_8"/>
      <sheetName val="Bill_26"/>
      <sheetName val="Str_A6"/>
      <sheetName val="Rekap_Prelim6"/>
      <sheetName val="NSA_fr_Revit8"/>
      <sheetName val="Thuc_thanh8"/>
      <sheetName val="MeKong_-_Penetration9"/>
      <sheetName val="Dist__Perform_-_Ctns_sales_in_9"/>
      <sheetName val="Dist__Perform_-_Value_sales_in9"/>
      <sheetName val="Dist__Perform_-_Value_sales_Ou9"/>
      <sheetName val="Head_Count9"/>
      <sheetName val="Sales_Result_For_Month9"/>
      <sheetName val="MTO_REV_2(ARMOR)9"/>
      <sheetName val="DS_CHU_Phuc9"/>
      <sheetName val="DS_THI_AT9"/>
      <sheetName val="Bien_Ban9"/>
      <sheetName val="BC_Ton_Kho_New8"/>
      <sheetName val="BC_Cua_GSBH_New8"/>
      <sheetName val="CHITIET_VL-NC-TT_-1p8"/>
      <sheetName val="CHITIET_VL-NC-TT-3p8"/>
      <sheetName val="dongia_(2)9"/>
      <sheetName val="ESTI_8"/>
      <sheetName val="CT_Thang_Mo8"/>
      <sheetName val="CT__PL8"/>
      <sheetName val="CHITIET_VL-NC8"/>
      <sheetName val="DON_GIA8"/>
      <sheetName val="Dgia_vat_tu8"/>
      <sheetName val="Don_gia_III8"/>
      <sheetName val="Bhyt_t18"/>
      <sheetName val="Leave_Statistic_Report9"/>
      <sheetName val="EIRR&gt;_28"/>
      <sheetName val="Chiet_tinh_dz358"/>
      <sheetName val="DS_CHU_Ph_x005f_x0001__x005f_x0000_8"/>
      <sheetName val="DS_CHU_Ph_x005f_x0001_?8"/>
      <sheetName val="DS_CHU_Ph_x005f_x0001_8"/>
      <sheetName val="DS_CHU_Ph_x005f_x0001__8"/>
      <sheetName val="Vat_tu_XD8"/>
      <sheetName val="DS_CHU_Ph_x005f_x005f_x005f_x0001__x005f_x005f_x8"/>
      <sheetName val="DS_CHU_Ph_x005f_x005f_x005f_x0001__8"/>
      <sheetName val="DS_CHU_Ph_x005f_x005f_x005f_x0001_8"/>
      <sheetName val="Ｎｏ_136"/>
      <sheetName val="GFA_HQ_Building8"/>
      <sheetName val="GFA_Conference8"/>
      <sheetName val="CỘT_+_VÁCH_B1-B28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đọc_số5"/>
      <sheetName val="Cash_flow5"/>
      <sheetName val="1_Quotation(見積決裁書）_5"/>
      <sheetName val="2_Operation(実施計画書）5"/>
      <sheetName val="3_Summary_of_Cost_5"/>
      <sheetName val="4_Ｓｐｅｃｉａｌ_Material5"/>
      <sheetName val="6_Ｃｏｍｍｏｎ_Material5"/>
      <sheetName val="9_Indirect_budget5"/>
      <sheetName val="TOP_5"/>
      <sheetName val="Detail_E5"/>
      <sheetName val="ocean_voyage5"/>
      <sheetName val="Har_Sat5"/>
      <sheetName val="H_SAT5"/>
      <sheetName val="Rekap_Biaya5"/>
      <sheetName val="HD_Alat5"/>
      <sheetName val="HD_Bahan5"/>
      <sheetName val="PRD_01-35"/>
      <sheetName val="HD_Upah5"/>
      <sheetName val="D_BOARD5"/>
      <sheetName val="anal-drainase,tanah&amp;ps_batu5"/>
      <sheetName val="HARGA_DASAR5"/>
      <sheetName val="REKAP_15"/>
      <sheetName val="Measured_Qty_Demarcation4"/>
      <sheetName val="Floor_Area_24_June_20194"/>
      <sheetName val="Floor_Area_31_July_20194"/>
      <sheetName val="Floor_Area_12_July_20194"/>
      <sheetName val="Exchange_rate_2019_074"/>
      <sheetName val="Goc_CC4"/>
      <sheetName val="SUM-PRO_(3)4"/>
      <sheetName val="KL_THÉP_MÓNG,DẦM,_SÀN,_CỘT_B24"/>
      <sheetName val="THKLTT_THÉP_B24"/>
      <sheetName val="Detail_RAM_DỐC_B1-L14"/>
      <sheetName val="DS_CHU_Ph_x005f_x0001__x05"/>
      <sheetName val="DS_CHU_Ph_x005f_x005f_x005"/>
      <sheetName val="NVN_Hotel4"/>
      <sheetName val="Doi_so4"/>
      <sheetName val="Manpower (M)"/>
      <sheetName val="MANPOWER SCHEDULE-E"/>
      <sheetName val="BOQ-M.Net"/>
      <sheetName val="BQ-LYMAN RESIDENCE"/>
      <sheetName val="alat"/>
      <sheetName val="Estim"/>
      <sheetName val="an. harga baja"/>
      <sheetName val="BOQ STR PAINTING"/>
      <sheetName val="Plumbing(A) ok"/>
      <sheetName val="BQ-Str"/>
      <sheetName val="Rangka atap"/>
      <sheetName val="BREAKDOWN"/>
      <sheetName val="BAG-III"/>
      <sheetName val="Analisa  _2_"/>
      <sheetName val="Duc_bk"/>
      <sheetName val="Areas"/>
      <sheetName val="TinhGiaNC"/>
      <sheetName val="CAPVC"/>
      <sheetName val="Schedule S-Curve Revision#3"/>
      <sheetName val="Land Dev't. Ph-1"/>
      <sheetName val="Hac.Lots"/>
      <sheetName val="4-Lane bridge"/>
      <sheetName val="Res.Lots"/>
      <sheetName val="Spine Road"/>
      <sheetName val="DS_CHU_Ph_x005f_x005f_x005f_x005f_x005f_x005f_x03"/>
      <sheetName val="Priced_BOQ3"/>
      <sheetName val="Harga_Upah3"/>
      <sheetName val="ANALISA_HARGA_SATUAN3"/>
      <sheetName val="Cable_ko_co_giap_bao_ve_3"/>
      <sheetName val="BẢNG_TỔNG_HỢP3"/>
      <sheetName val="HÀNG_RÀO3"/>
      <sheetName val="NHÀ_XƯỞNG3"/>
      <sheetName val="NHÀ_VĂN_PHÒNG3"/>
      <sheetName val="NHÀ_BẾP3"/>
      <sheetName val="NHÀ_XE_Ô_TÔ3"/>
      <sheetName val="BỂ_NƯỚC_NGẦM3"/>
      <sheetName val="NHÀ_BẢO_VỆ3"/>
      <sheetName val="CỘT_CỜ3"/>
      <sheetName val="TRẠM_ĐIỆN3"/>
      <sheetName val="KHO_HOÁ_CHẤT3"/>
      <sheetName val="NHÀ_RÁC3"/>
      <sheetName val="KHU_HÚT_THUỐC3"/>
      <sheetName val="MÁI_NỐI_VP+_BẾP3"/>
      <sheetName val="BỂ_TỰ_HOẠI3"/>
      <sheetName val="THƯ_VIỆN_MẪU3"/>
      <sheetName val="DS_CHU_Ph_x004"/>
      <sheetName val="Cash_Flow_bulanan2"/>
      <sheetName val="LMBAR_ASISTENSI2"/>
      <sheetName val="bobot_pembesian2"/>
      <sheetName val="BACK_UP2"/>
      <sheetName val="HARGA_KONSULTAN_20162"/>
      <sheetName val="A_6_2"/>
      <sheetName val="B_6_2"/>
      <sheetName val="C_6_2"/>
      <sheetName val="D_6_2"/>
      <sheetName val="E_6_2"/>
      <sheetName val="6_2"/>
      <sheetName val="F_6_2"/>
      <sheetName val="G_6_2"/>
      <sheetName val="H_6_2"/>
      <sheetName val="I_6_2"/>
      <sheetName val="J_6_2"/>
      <sheetName val="K_6_2"/>
      <sheetName val="L_6_2"/>
      <sheetName val="M_6_2"/>
      <sheetName val="입찰내역_발주처_양식2"/>
      <sheetName val="BQ_External2"/>
      <sheetName val="April_20192"/>
      <sheetName val="PERF_TEST_Pre_MP2"/>
      <sheetName val="Air_parameters2"/>
      <sheetName val="Bill_of_Qty_MEP2"/>
      <sheetName val="harga_bahan2"/>
      <sheetName val="IGETA_Elec_BOQ2"/>
      <sheetName val="Maker_List2"/>
      <sheetName val="Request_Builder2"/>
      <sheetName val="INFO_2"/>
      <sheetName val="BOQ-E(1)_Net2"/>
      <sheetName val="wk_prgs2"/>
      <sheetName val="TONG_HOP_VL-NC2"/>
      <sheetName val="TONGKE3p_2"/>
      <sheetName val="TH_VL,_NC,_DDHT_Thanhphuoc2"/>
      <sheetName val="Budget_Sheet1"/>
      <sheetName val="Tai_khoan1"/>
      <sheetName val="2_1_受電設備棟1"/>
      <sheetName val="2_2_受・防火水槽1"/>
      <sheetName val="2_3_排水処理設備棟1"/>
      <sheetName val="2_4_倉庫棟1"/>
      <sheetName val="2_5_守衛棟1"/>
      <sheetName val="Fire_Fighting1"/>
      <sheetName val="Item_Kompensasi1"/>
      <sheetName val="COSTING_Option_11"/>
      <sheetName val="Master_1_01"/>
      <sheetName val="GRAND_REKAPITULASI1"/>
      <sheetName val="RAB_G_ADM__PUSAT_(1)1"/>
      <sheetName val="RAB_SPORT_CLUB_(14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m__Test1"/>
      <sheetName val="Current_Sheet1"/>
      <sheetName val="2a__V2_1_history"/>
      <sheetName val="07_HT_PODIUM1"/>
      <sheetName val="05_KC_THAN_OK1"/>
      <sheetName val="08_HT_CANHO_OK1"/>
      <sheetName val="04_KC_HAM1"/>
      <sheetName val="Harga_1"/>
      <sheetName val="DS_CHU_Ph_x005f_x0001__x005f_x005f_x01"/>
      <sheetName val="An_Ar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API_Table"/>
      <sheetName val="4-Basic_Price"/>
      <sheetName val="予算書全体_"/>
      <sheetName val="01_空港工事"/>
      <sheetName val="02_航空灯火"/>
      <sheetName val="03_建築工事"/>
      <sheetName val="03_建築コード・棟別"/>
      <sheetName val="a_新設ﾀｰﾐﾅﾙ"/>
      <sheetName val="b_Utility棟"/>
      <sheetName val="c_Sewage"/>
      <sheetName val="d_既存ターミナル"/>
      <sheetName val="e_Existing_substation"/>
      <sheetName val="04_電気工事"/>
      <sheetName val="05_設備工事"/>
      <sheetName val="06_保安機材"/>
      <sheetName val="07_共通仮設費"/>
      <sheetName val="08_材料費"/>
      <sheetName val="50～74_現場管理費"/>
      <sheetName val="1)_建設機械費"/>
      <sheetName val="2)_資機材"/>
      <sheetName val="3)_クレーン50t損料・保管料"/>
      <sheetName val="4)_油脂燃料"/>
      <sheetName val="5)_海上輸送保険料"/>
      <sheetName val="6)_人員計画"/>
      <sheetName val="7)_第3国労務単価"/>
      <sheetName val="8)_現地労務"/>
      <sheetName val="9)_プラント（原石）計画"/>
      <sheetName val="10)_舗装面積"/>
      <sheetName val="11)_工程"/>
      <sheetName val="12)_海上輸送計画"/>
      <sheetName val="13)_主要材料単価"/>
      <sheetName val="SCDCEquipments_List"/>
      <sheetName val="PEK__AIR_BERSIH"/>
      <sheetName val="KOLAM_RENANG"/>
      <sheetName val="PEK__AIR_KOTOR"/>
      <sheetName val="AC_"/>
      <sheetName val="REKAB_ME"/>
      <sheetName val="AIR_BERSIH"/>
      <sheetName val="AIR_KOTOR"/>
      <sheetName val="List_material"/>
      <sheetName val="Doha_WBS_Clean"/>
      <sheetName val="rekap_c"/>
      <sheetName val="THPDMoi__(2)"/>
      <sheetName val="t-h_HA_THE"/>
      <sheetName val="TONG_HOP_VL-NC_TT"/>
      <sheetName val="TH_XL"/>
      <sheetName val="KPVC-BD_"/>
      <sheetName val="Bang_3_Chi_tiet_phan_Dz"/>
      <sheetName val="6PILE__(돌출)"/>
      <sheetName val="Notes_to_CF"/>
      <sheetName val="Cost_(60M)-1st"/>
      <sheetName val="Refin_Cost_(180M)_(2)"/>
      <sheetName val="Interest_LTL"/>
      <sheetName val="RW_Collection"/>
      <sheetName val="DS_CHU_Ph_x005f_x005f_x005f_x0001__x02"/>
      <sheetName val="DS_CHU_Ph_x005f_x005f_x005f_x005f_x002"/>
      <sheetName val="SGC_RATE"/>
      <sheetName val="Fill_this_out_first___"/>
      <sheetName val="Daftar_Harga"/>
      <sheetName val="REKAP_BQ_"/>
      <sheetName val="NP_(2)"/>
      <sheetName val="Hrg_Sat"/>
      <sheetName val="Cashflow_Analysis"/>
      <sheetName val="Cam_xoa"/>
      <sheetName val="Agg Halus &amp; Kasar"/>
      <sheetName val="Urugan Pasir"/>
      <sheetName val="Galian 1"/>
      <sheetName val="A_BANTU"/>
      <sheetName val="Metod TWR"/>
      <sheetName val="bhn_Non Lokal"/>
      <sheetName val="anal rab"/>
      <sheetName val="UPH,BHN,ALT"/>
      <sheetName val="H.Material, Upah &amp; Alat"/>
      <sheetName val="Analisa H.Sat.Pek."/>
      <sheetName val="Uraian Analisa Alat (3)"/>
      <sheetName val="rab_analisa"/>
      <sheetName val="Anl"/>
      <sheetName val="Ars"/>
      <sheetName val="TOWER 12TON"/>
      <sheetName val="TOWER 10TON"/>
      <sheetName val="GAEYO"/>
      <sheetName val="cuoc13"/>
      <sheetName val="TEN CONG TRINH"/>
      <sheetName val="TB"/>
      <sheetName val="BS"/>
      <sheetName val="7.공정표"/>
      <sheetName val="부산제일극장"/>
      <sheetName val="IBASE"/>
      <sheetName val="VCThuy"/>
      <sheetName val="Cashflows"/>
      <sheetName val="DT-XL"/>
      <sheetName val="Summary_Unit"/>
      <sheetName val="T K"/>
      <sheetName val="tuong"/>
      <sheetName val="THVT"/>
      <sheetName val="날개벽수량표"/>
      <sheetName val="개산공사비"/>
      <sheetName val="대비"/>
      <sheetName val="기성내역"/>
      <sheetName val="ANALISA PEK.UMUM"/>
      <sheetName val="BK04"/>
      <sheetName val="SUMMARY ITEM"/>
      <sheetName val="PIPE-HOT"/>
      <sheetName val="침하계"/>
      <sheetName val="공사개요-C"/>
      <sheetName val="Quo. 1"/>
      <sheetName val="ALAT1"/>
      <sheetName val="Analisa-1"/>
      <sheetName val="analisa new"/>
      <sheetName val="8LT 12"/>
      <sheetName val="EE-PROP"/>
      <sheetName val="RAP"/>
      <sheetName val="Curves"/>
      <sheetName val="Heads"/>
      <sheetName val="Dbase"/>
      <sheetName val="Page 2"/>
      <sheetName val="MixBed"/>
      <sheetName val="CondPol"/>
      <sheetName val="Sch"/>
      <sheetName val="Gen"/>
      <sheetName val="Konfirm"/>
      <sheetName val="kalibrasi-Tank"/>
      <sheetName val="BoQ(APBN)"/>
      <sheetName val="Rekapitulasi"/>
      <sheetName val="Unit Rate"/>
      <sheetName val="3-DIV2"/>
      <sheetName val="hp pu"/>
      <sheetName val="R P"/>
      <sheetName val="Du lieu TKT"/>
      <sheetName val="KUNGDEVI"/>
      <sheetName val="TT DZ35"/>
      <sheetName val="Measured_Qty_Demarcation5"/>
      <sheetName val="Floor_Area_24_June_20195"/>
      <sheetName val="Floor_Area_31_July_20195"/>
      <sheetName val="Floor_Area_12_July_20195"/>
      <sheetName val="Exchange_rate_2019_075"/>
      <sheetName val="DS_CHU_Ph_x005f_x0001__x06"/>
      <sheetName val="DS_CHU_Ph_x005f_x005f_x006"/>
      <sheetName val="Harga_Upah4"/>
      <sheetName val="ANALISA_HARGA_SATUAN4"/>
      <sheetName val="NVN_Hotel5"/>
      <sheetName val="Doi_so5"/>
      <sheetName val="DS_CHU_Ph_x005f_x005f_x005f_x005f_x005f_x005f_x04"/>
      <sheetName val="BẢNG_TỔNG_HỢP4"/>
      <sheetName val="HÀNG_RÀO4"/>
      <sheetName val="NHÀ_XƯỞNG4"/>
      <sheetName val="NHÀ_VĂN_PHÒNG4"/>
      <sheetName val="NHÀ_BẾP4"/>
      <sheetName val="NHÀ_XE_Ô_TÔ4"/>
      <sheetName val="BỂ_NƯỚC_NGẦM4"/>
      <sheetName val="NHÀ_BẢO_VỆ4"/>
      <sheetName val="CỘT_CỜ4"/>
      <sheetName val="TRẠM_ĐIỆN4"/>
      <sheetName val="KHO_HOÁ_CHẤT4"/>
      <sheetName val="NHÀ_RÁC4"/>
      <sheetName val="KHU_HÚT_THUỐC4"/>
      <sheetName val="MÁI_NỐI_VP+_BẾP4"/>
      <sheetName val="BỂ_TỰ_HOẠI4"/>
      <sheetName val="THƯ_VIỆN_MẪU4"/>
      <sheetName val="Priced_BOQ4"/>
      <sheetName val="Cable_ko_co_giap_bao_ve_4"/>
      <sheetName val="Cash_Flow_bulanan3"/>
      <sheetName val="LMBAR_ASISTENSI3"/>
      <sheetName val="bobot_pembesian3"/>
      <sheetName val="BACK_UP3"/>
      <sheetName val="HARGA_KONSULTAN_20163"/>
      <sheetName val="A_6_3"/>
      <sheetName val="B_6_3"/>
      <sheetName val="C_6_3"/>
      <sheetName val="D_6_3"/>
      <sheetName val="E_6_3"/>
      <sheetName val="6_3"/>
      <sheetName val="F_6_3"/>
      <sheetName val="G_6_3"/>
      <sheetName val="H_6_3"/>
      <sheetName val="I_6_3"/>
      <sheetName val="J_6_3"/>
      <sheetName val="K_6_3"/>
      <sheetName val="L_6_3"/>
      <sheetName val="M_6_3"/>
      <sheetName val="DS_CHU_Ph_x005"/>
      <sheetName val="Air_parameters3"/>
      <sheetName val="Bill_of_Qty_MEP3"/>
      <sheetName val="April_20193"/>
      <sheetName val="PERF_TEST_Pre_MP3"/>
      <sheetName val="harga_bahan3"/>
      <sheetName val="BQ_External3"/>
      <sheetName val="입찰내역_발주처_양식3"/>
      <sheetName val="IGETA_Elec_BOQ3"/>
      <sheetName val="Maker_List3"/>
      <sheetName val="Request_Builder3"/>
      <sheetName val="INFO_3"/>
      <sheetName val="wk_prgs3"/>
      <sheetName val="BOQ-E(1)_Net3"/>
      <sheetName val="Budget_Sheet2"/>
      <sheetName val="TONG_HOP_VL-NC3"/>
      <sheetName val="TONGKE3p_3"/>
      <sheetName val="TH_VL,_NC,_DDHT_Thanhphuoc3"/>
      <sheetName val="Tai_khoan2"/>
      <sheetName val="2_1_受電設備棟2"/>
      <sheetName val="2_2_受・防火水槽2"/>
      <sheetName val="2_3_排水処理設備棟2"/>
      <sheetName val="2_4_倉庫棟2"/>
      <sheetName val="2_5_守衛棟2"/>
      <sheetName val="Current_Sheet2"/>
      <sheetName val="Fire_Fighting2"/>
      <sheetName val="Item_Kompensasi2"/>
      <sheetName val="COSTING_Option_12"/>
      <sheetName val="Master_1_02"/>
      <sheetName val="GRAND_REKAPITULASI2"/>
      <sheetName val="RAB_G_ADM__PUSAT_(1)2"/>
      <sheetName val="RAB_SPORT_CLUB_(14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Perm__Test2"/>
      <sheetName val="2a__V2_1_history1"/>
      <sheetName val="07_HT_PODIUM2"/>
      <sheetName val="05_KC_THAN_OK2"/>
      <sheetName val="08_HT_CANHO_OK2"/>
      <sheetName val="04_KC_HAM2"/>
      <sheetName val="Harga_2"/>
      <sheetName val="DS_CHU_Ph_x005f_x0001__x005f_x005f_x02"/>
      <sheetName val="An_Ar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API_Table1"/>
      <sheetName val="4-Basic_Price1"/>
      <sheetName val="THPDMoi__(2)1"/>
      <sheetName val="t-h_HA_THE1"/>
      <sheetName val="TONG_HOP_VL-NC_TT1"/>
      <sheetName val="TH_XL1"/>
      <sheetName val="KPVC-BD_1"/>
      <sheetName val="予算書全体_1"/>
      <sheetName val="01_空港工事1"/>
      <sheetName val="02_航空灯火1"/>
      <sheetName val="03_建築工事1"/>
      <sheetName val="03_建築コード・棟別1"/>
      <sheetName val="a_新設ﾀｰﾐﾅﾙ1"/>
      <sheetName val="b_Utility棟1"/>
      <sheetName val="c_Sewage1"/>
      <sheetName val="d_既存ターミナル1"/>
      <sheetName val="e_Existing_substation1"/>
      <sheetName val="04_電気工事1"/>
      <sheetName val="05_設備工事1"/>
      <sheetName val="06_保安機材1"/>
      <sheetName val="07_共通仮設費1"/>
      <sheetName val="08_材料費1"/>
      <sheetName val="50～74_現場管理費1"/>
      <sheetName val="1)_建設機械費1"/>
      <sheetName val="2)_資機材1"/>
      <sheetName val="3)_クレーン50t損料・保管料1"/>
      <sheetName val="4)_油脂燃料1"/>
      <sheetName val="5)_海上輸送保険料1"/>
      <sheetName val="6)_人員計画1"/>
      <sheetName val="7)_第3国労務単価1"/>
      <sheetName val="8)_現地労務1"/>
      <sheetName val="9)_プラント（原石）計画1"/>
      <sheetName val="10)_舗装面積1"/>
      <sheetName val="11)_工程1"/>
      <sheetName val="12)_海上輸送計画1"/>
      <sheetName val="13)_主要材料単価1"/>
      <sheetName val="SCDCEquipments_List1"/>
      <sheetName val="PEK__AIR_BERSIH1"/>
      <sheetName val="KOLAM_RENANG1"/>
      <sheetName val="PEK__AIR_KOTOR1"/>
      <sheetName val="AC_1"/>
      <sheetName val="REKAB_ME1"/>
      <sheetName val="AIR_BERSIH1"/>
      <sheetName val="AIR_KOTOR1"/>
      <sheetName val="List_material1"/>
      <sheetName val="Bang_3_Chi_tiet_phan_Dz1"/>
      <sheetName val="Doha_WBS_Clean1"/>
      <sheetName val="rekap_c1"/>
      <sheetName val="DS_CHU_Ph_x005f_x005f_x005f_x0001__x03"/>
      <sheetName val="DS_CHU_Ph_x005f_x005f_x005f_x005f_x003"/>
      <sheetName val="6PILE__(돌출)1"/>
      <sheetName val="Fill_this_out_first___1"/>
      <sheetName val="Daftar_Harga1"/>
      <sheetName val="REKAP_BQ_1"/>
      <sheetName val="NP_(2)1"/>
      <sheetName val="Hrg_Sat1"/>
      <sheetName val="Notes_to_CF1"/>
      <sheetName val="Cost_(60M)-1st1"/>
      <sheetName val="Refin_Cost_(180M)_(2)1"/>
      <sheetName val="Interest_LTL1"/>
      <sheetName val="RW_Collection1"/>
      <sheetName val="SGC_RATE1"/>
      <sheetName val="Cashflow_Analysis1"/>
      <sheetName val="Cam_xoa1"/>
      <sheetName val="WIP"/>
      <sheetName val="Combine price"/>
      <sheetName val="Parameter"/>
      <sheetName val="ADMIN"/>
      <sheetName val="DS_CHU_Ph_x0001_?3"/>
      <sheetName val="DS_CHU_Ph_x0001__3"/>
      <sheetName val="DS_CHU_Ph_x005f_x0001__x3"/>
      <sheetName val="DS_CHU_Ph_x0001__x02"/>
      <sheetName val="DS_CHU_Ph_x0001_?4"/>
      <sheetName val="DS_CHU_Ph_x0001__4"/>
      <sheetName val="DS_CHU_Ph_x005f_x0001__x4"/>
      <sheetName val="DS_CHU_Ph_x0001__x03"/>
      <sheetName val="DS_CHU_Ph_x005f_x005f_x01"/>
      <sheetName val="DS_CHU_Ph_x0001__x3"/>
      <sheetName val="DS_CHU_Ph_x0001__x4"/>
      <sheetName val="Don gia chi tiet"/>
      <sheetName val="Danhmuc"/>
      <sheetName val="03-P&amp;L"/>
      <sheetName val="DS_CHU_Ph_x0001__x0000_3"/>
      <sheetName val="DS_CHU_Ph_x0001__x0000_4"/>
      <sheetName val="proj"/>
      <sheetName val="Footing &amp; Plinth"/>
      <sheetName val="유림콘도"/>
      <sheetName val="Sheet4"/>
      <sheetName val="STRUCTURE"/>
      <sheetName val="detail(sum)"/>
      <sheetName val="Thiet bi"/>
      <sheetName val="SL cước"/>
      <sheetName val="Đầu vào"/>
      <sheetName val="Tiên lượng"/>
      <sheetName val="Sàn T1"/>
      <sheetName val="Lỗ thông gió"/>
      <sheetName val="Chenh lech vat tu"/>
      <sheetName val="Nhan cong"/>
      <sheetName val="Ts"/>
      <sheetName val="Gld"/>
      <sheetName val="Gxd"/>
      <sheetName val="QD957"/>
      <sheetName val="MAIN GATE HOUSE"/>
      <sheetName val="SCOPE OF WORK"/>
      <sheetName val="DS_CHU_Ph_x0001_3"/>
      <sheetName val="DS_CHU_Ph_x0001_4"/>
      <sheetName val="Project, Methods &amp; Costs"/>
      <sheetName val="DC01"/>
      <sheetName val="Infra"/>
      <sheetName val="000000"/>
      <sheetName val="Building Summary"/>
      <sheetName val="　×22_ELECTRICAL"/>
      <sheetName val="×23_MECHANICAL"/>
      <sheetName val="EurotoolsXRates"/>
      <sheetName val="MTL$-INTER"/>
      <sheetName val="Recovered_Sheet16"/>
      <sheetName val="Recovered_Sheet14"/>
      <sheetName val="Recovered_Sheet35"/>
      <sheetName val="Recovered_Sheet3"/>
      <sheetName val="Recovered_Sheet27"/>
      <sheetName val="Recovered_Sheet30"/>
      <sheetName val="DaftarHarga"/>
      <sheetName val="DATA_DES"/>
      <sheetName val="ana-alat"/>
      <sheetName val="Agg_Halus_&amp;_Kasar"/>
      <sheetName val="Urugan_Pasir"/>
      <sheetName val="Agregat Halus &amp; Kasar"/>
      <sheetName val="div 9"/>
      <sheetName val="RAB_ASRAMA_(7.A)"/>
      <sheetName val="REKAP_LANDSCAPE"/>
      <sheetName val="สรุป"/>
      <sheetName val="DM Chi phi"/>
      <sheetName val="Bang_Ma"/>
      <sheetName val="Direct Labor Cost"/>
      <sheetName val="General Schedule"/>
      <sheetName val="금액내역서"/>
      <sheetName val="DS_CHU_Ph_x0001__x0000_5"/>
      <sheetName val="DS_CHU_Ph_x0001_?5"/>
      <sheetName val="DS_CHU_Ph_x0001__5"/>
      <sheetName val="DS_CHU_Ph_x005f_x0001__x5"/>
      <sheetName val="DS_CHU_Ph_x0001__x04"/>
      <sheetName val="DS_CHU_Ph_x005f_x005f_x02"/>
      <sheetName val="DS_CHU_Ph_x0001__x0000_7"/>
      <sheetName val="DS_CHU_Ph_x0001_?7"/>
      <sheetName val="DS_CHU_Ph_x0001__7"/>
      <sheetName val="DS_CHU_Ph_x005f_x0001__x7"/>
      <sheetName val="DS_CHU_Ph_x0001__x0000_6"/>
      <sheetName val="DS_CHU_Ph_x0001_?6"/>
      <sheetName val="DS_CHU_Ph_x0001__6"/>
      <sheetName val="DS_CHU_Ph_x005f_x0001__x6"/>
      <sheetName val="DS_CHU_Ph_x0001__x0000_8"/>
      <sheetName val="DS_CHU_Ph_x0001_?8"/>
      <sheetName val="DS_CHU_Ph_x0001__8"/>
      <sheetName val="DS_CHU_Ph_x005f_x0001__x8"/>
      <sheetName val="DS_CHU_Ph_x0001__x05"/>
      <sheetName val="DG vat tu"/>
      <sheetName val="Workdone_MFI"/>
      <sheetName val="GIAVLIEU"/>
      <sheetName val="수량산출"/>
      <sheetName val="D_&amp;_W_sizes14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đọc_số6"/>
      <sheetName val="Measured_Qty_Demarcation6"/>
      <sheetName val="Floor_Area_24_June_20196"/>
      <sheetName val="Floor_Area_31_July_20196"/>
      <sheetName val="Floor_Area_12_July_20196"/>
      <sheetName val="Exchange_rate_2019_076"/>
      <sheetName val="DS_CHU_Ph_x005f_x0001__x07"/>
      <sheetName val="DS_CHU_Ph_x005f_x005f_x007"/>
      <sheetName val="NVN_Hotel6"/>
      <sheetName val="Doi_so6"/>
      <sheetName val="DS_CHU_Ph_x005f_x005f_x005f_x005f_x005f_x005f_x05"/>
      <sheetName val="Priced_BOQ5"/>
      <sheetName val="KL_THÉP_MÓNG,DẦM,_SÀN,_CỘT_B25"/>
      <sheetName val="THKLTT_THÉP_B25"/>
      <sheetName val="Detail_RAM_DỐC_B1-L15"/>
      <sheetName val="SUM-PRO_(3)5"/>
      <sheetName val="Goc_CC5"/>
      <sheetName val="Cable_ko_co_giap_bao_ve_5"/>
      <sheetName val="Harga_Upah5"/>
      <sheetName val="ANALISA_HARGA_SATUAN5"/>
      <sheetName val="DS_CHU_Ph_x006"/>
      <sheetName val="BẢNG_TỔNG_HỢP5"/>
      <sheetName val="HÀNG_RÀO5"/>
      <sheetName val="NHÀ_XƯỞNG5"/>
      <sheetName val="NHÀ_VĂN_PHÒNG5"/>
      <sheetName val="NHÀ_BẾP5"/>
      <sheetName val="NHÀ_XE_Ô_TÔ5"/>
      <sheetName val="BỂ_NƯỚC_NGẦM5"/>
      <sheetName val="NHÀ_BẢO_VỆ5"/>
      <sheetName val="CỘT_CỜ5"/>
      <sheetName val="TRẠM_ĐIỆN5"/>
      <sheetName val="KHO_HOÁ_CHẤT5"/>
      <sheetName val="NHÀ_RÁC5"/>
      <sheetName val="KHU_HÚT_THUỐC5"/>
      <sheetName val="MÁI_NỐI_VP+_BẾP5"/>
      <sheetName val="BỂ_TỰ_HOẠI5"/>
      <sheetName val="THƯ_VIỆN_MẪU5"/>
      <sheetName val="Cash_Flow_bulanan4"/>
      <sheetName val="LMBAR_ASISTENSI4"/>
      <sheetName val="bobot_pembesian4"/>
      <sheetName val="BACK_UP4"/>
      <sheetName val="HARGA_KONSULTAN_20164"/>
      <sheetName val="A_6_4"/>
      <sheetName val="B_6_4"/>
      <sheetName val="C_6_4"/>
      <sheetName val="D_6_4"/>
      <sheetName val="E_6_4"/>
      <sheetName val="6_4"/>
      <sheetName val="F_6_4"/>
      <sheetName val="G_6_4"/>
      <sheetName val="H_6_4"/>
      <sheetName val="I_6_4"/>
      <sheetName val="J_6_4"/>
      <sheetName val="K_6_4"/>
      <sheetName val="L_6_4"/>
      <sheetName val="M_6_4"/>
      <sheetName val="입찰내역_발주처_양식4"/>
      <sheetName val="BQ_External4"/>
      <sheetName val="April_20194"/>
      <sheetName val="PERF_TEST_Pre_MP4"/>
      <sheetName val="harga_bahan4"/>
      <sheetName val="Air_parameters4"/>
      <sheetName val="Bill_of_Qty_MEP4"/>
      <sheetName val="NSA_fr_Revit9"/>
      <sheetName val="BeachFrontVilla_9"/>
      <sheetName val="Kuantitas_&amp;_Harga9"/>
      <sheetName val="MeKong_-_Penetration10"/>
      <sheetName val="Dist__Perform_-_Ctns_sales_in10"/>
      <sheetName val="Dist__Perform_-_Value_sales_i10"/>
      <sheetName val="Dist__Perform_-_Value_sales_O10"/>
      <sheetName val="Head_Count10"/>
      <sheetName val="Sales_Result_For_Month10"/>
      <sheetName val="MTO_REV_2(ARMOR)10"/>
      <sheetName val="DS_CHU_Phuc10"/>
      <sheetName val="DS_THI_AT10"/>
      <sheetName val="Bien_Ban10"/>
      <sheetName val="BC_Ton_Kho_New9"/>
      <sheetName val="BC_Cua_GSBH_New9"/>
      <sheetName val="CHITIET_VL-NC-TT_-1p9"/>
      <sheetName val="CHITIET_VL-NC-TT-3p9"/>
      <sheetName val="dongia_(2)10"/>
      <sheetName val="ESTI_9"/>
      <sheetName val="CT_Thang_Mo9"/>
      <sheetName val="CT__PL9"/>
      <sheetName val="CHITIET_VL-NC9"/>
      <sheetName val="DON_GIA9"/>
      <sheetName val="Dgia_vat_tu9"/>
      <sheetName val="Don_gia_III9"/>
      <sheetName val="Bhyt_t19"/>
      <sheetName val="Leave_Statistic_Report10"/>
      <sheetName val="EIRR&gt;_29"/>
      <sheetName val="Chiet_tinh_dz359"/>
      <sheetName val="DS_CHU_Ph_x005f_x0001__x005f_x0000_9"/>
      <sheetName val="DS_CHU_Ph_x005f_x0001_?9"/>
      <sheetName val="DS_CHU_Ph_x005f_x0001_9"/>
      <sheetName val="DS_CHU_Ph_x005f_x0001__9"/>
      <sheetName val="Vat_tu_XD9"/>
      <sheetName val="DS_CHU_Ph_x005f_x005f_x005f_x0001__x005f_x005f_x9"/>
      <sheetName val="DS_CHU_Ph_x005f_x005f_x005f_x0001__9"/>
      <sheetName val="DS_CHU_Ph_x005f_x005f_x005f_x0001_9"/>
      <sheetName val="GFA_HQ_Building9"/>
      <sheetName val="GFA_Conference9"/>
      <sheetName val="Thuc_thanh9"/>
      <sheetName val="CỘT_+_VÁCH_B1-B29"/>
      <sheetName val="Bill_rekap9"/>
      <sheetName val="Kolom_UT9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Harga_satuan9"/>
      <sheetName val="Ｎｏ_137"/>
      <sheetName val="Str_A7"/>
      <sheetName val="Rekap_Prelim7"/>
      <sheetName val="Bill_27"/>
      <sheetName val="đọc_số7"/>
      <sheetName val="Measured_Qty_Demarcation7"/>
      <sheetName val="Floor_Area_24_June_20197"/>
      <sheetName val="Floor_Area_31_July_20197"/>
      <sheetName val="Floor_Area_12_July_20197"/>
      <sheetName val="Exchange_rate_2019_077"/>
      <sheetName val="DS_CHU_Ph_x005f_x0001__x08"/>
      <sheetName val="DS_CHU_Ph_x005f_x005f_x008"/>
      <sheetName val="NVN_Hotel7"/>
      <sheetName val="Doi_so7"/>
      <sheetName val="DS_CHU_Ph_x005f_x005f_x005f_x005f_x005f_x005f_x06"/>
      <sheetName val="Priced_BOQ6"/>
      <sheetName val="KL_THÉP_MÓNG,DẦM,_SÀN,_CỘT_B26"/>
      <sheetName val="THKLTT_THÉP_B26"/>
      <sheetName val="Detail_RAM_DỐC_B1-L16"/>
      <sheetName val="Cash_flow6"/>
      <sheetName val="1_Quotation(見積決裁書）_6"/>
      <sheetName val="2_Operation(実施計画書）6"/>
      <sheetName val="3_Summary_of_Cost_6"/>
      <sheetName val="4_Ｓｐｅｃｉａｌ_Material6"/>
      <sheetName val="6_Ｃｏｍｍｏｎ_Material6"/>
      <sheetName val="9_Indirect_budget6"/>
      <sheetName val="TOP_6"/>
      <sheetName val="Detail_E6"/>
      <sheetName val="SUM-PRO_(3)6"/>
      <sheetName val="Har_Sat6"/>
      <sheetName val="ocean_voyage6"/>
      <sheetName val="Goc_CC6"/>
      <sheetName val="Cable_ko_co_giap_bao_ve_6"/>
      <sheetName val="H_SAT6"/>
      <sheetName val="Rekap_Biaya6"/>
      <sheetName val="HD_Alat6"/>
      <sheetName val="HD_Bahan6"/>
      <sheetName val="PRD_01-36"/>
      <sheetName val="HD_Upah6"/>
      <sheetName val="D_BOARD6"/>
      <sheetName val="anal-drainase,tanah&amp;ps_batu6"/>
      <sheetName val="HARGA_DASAR6"/>
      <sheetName val="REKAP_16"/>
      <sheetName val="Harga_Upah6"/>
      <sheetName val="ANALISA_HARGA_SATUAN6"/>
      <sheetName val="DS_CHU_Ph_x007"/>
      <sheetName val="BẢNG_TỔNG_HỢP6"/>
      <sheetName val="HÀNG_RÀO6"/>
      <sheetName val="NHÀ_XƯỞNG6"/>
      <sheetName val="NHÀ_VĂN_PHÒNG6"/>
      <sheetName val="NHÀ_BẾP6"/>
      <sheetName val="NHÀ_XE_Ô_TÔ6"/>
      <sheetName val="BỂ_NƯỚC_NGẦM6"/>
      <sheetName val="NHÀ_BẢO_VỆ6"/>
      <sheetName val="CỘT_CỜ6"/>
      <sheetName val="TRẠM_ĐIỆN6"/>
      <sheetName val="KHO_HOÁ_CHẤT6"/>
      <sheetName val="NHÀ_RÁC6"/>
      <sheetName val="KHU_HÚT_THUỐC6"/>
      <sheetName val="MÁI_NỐI_VP+_BẾP6"/>
      <sheetName val="BỂ_TỰ_HOẠI6"/>
      <sheetName val="THƯ_VIỆN_MẪU6"/>
      <sheetName val="Cash_Flow_bulanan5"/>
      <sheetName val="LMBAR_ASISTENSI5"/>
      <sheetName val="bobot_pembesian5"/>
      <sheetName val="BACK_UP5"/>
      <sheetName val="HARGA_KONSULTAN_20165"/>
      <sheetName val="A_6_5"/>
      <sheetName val="B_6_5"/>
      <sheetName val="C_6_5"/>
      <sheetName val="D_6_5"/>
      <sheetName val="E_6_5"/>
      <sheetName val="6_5"/>
      <sheetName val="F_6_5"/>
      <sheetName val="G_6_5"/>
      <sheetName val="H_6_5"/>
      <sheetName val="I_6_5"/>
      <sheetName val="J_6_5"/>
      <sheetName val="K_6_5"/>
      <sheetName val="L_6_5"/>
      <sheetName val="M_6_5"/>
      <sheetName val="입찰내역_발주처_양식5"/>
      <sheetName val="BQ_External5"/>
      <sheetName val="April_20195"/>
      <sheetName val="PERF_TEST_Pre_MP5"/>
      <sheetName val="harga_bahan5"/>
      <sheetName val="Air_parameters5"/>
      <sheetName val="Bill_of_Qty_MEP5"/>
      <sheetName val="D_&amp;_W_sizes13"/>
      <sheetName val="Cover_Daf-213"/>
      <sheetName val="Analisa_HS13"/>
      <sheetName val="Urai__Resap_pengikat13"/>
      <sheetName val="mat-me_pipa13"/>
      <sheetName val="Isolasi_Luar_Dalam13"/>
      <sheetName val="Isolasi_Luar13"/>
      <sheetName val="Currency_Rate13"/>
      <sheetName val="B___Norelec13"/>
      <sheetName val="HRG_BHN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_Satuan12"/>
      <sheetName val="HARGA_MATERIAL12"/>
      <sheetName val="BQ_ARS12"/>
      <sheetName val="DETAIL_RAP12"/>
      <sheetName val="BQ_PENGURANGAN_SALURAN12"/>
      <sheetName val="Week9-Feb____12"/>
      <sheetName val="01A-_RAB12"/>
      <sheetName val="AnalisaSIPIL_RIIL12"/>
      <sheetName val="D_HARGA12"/>
      <sheetName val="Analisa_Harga12"/>
      <sheetName val="Bill_No_6_Koord_&amp;_Attendance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04_-_XUONG_DET_B11"/>
      <sheetName val="Div26_-_Elect11"/>
      <sheetName val="Project_Data11"/>
      <sheetName val="RAB_AR&amp;STR11"/>
      <sheetName val="MEP_SUM11"/>
      <sheetName val="TINH_GIA_-_SAN_XUAT_Vertico11"/>
      <sheetName val="05__Data_Cash_Flow10"/>
      <sheetName val="MTO_REV_2_ARMOR_10"/>
      <sheetName val="NSA_fr_Revit10"/>
      <sheetName val="BeachFrontVilla_10"/>
      <sheetName val="Kuantitas_&amp;_Harga10"/>
      <sheetName val="MeKong_-_Penetration11"/>
      <sheetName val="Dist__Perform_-_Ctns_sales_in11"/>
      <sheetName val="Dist__Perform_-_Value_sales_i11"/>
      <sheetName val="Dist__Perform_-_Value_sales_O11"/>
      <sheetName val="Head_Count11"/>
      <sheetName val="Sales_Result_For_Month11"/>
      <sheetName val="MTO_REV_2(ARMOR)11"/>
      <sheetName val="DS_CHU_Phuc11"/>
      <sheetName val="DS_THI_AT11"/>
      <sheetName val="Bien_Ban11"/>
      <sheetName val="BC_Ton_Kho_New10"/>
      <sheetName val="BC_Cua_GSBH_New10"/>
      <sheetName val="CHITIET_VL-NC-TT_-1p10"/>
      <sheetName val="CHITIET_VL-NC-TT-3p10"/>
      <sheetName val="dongia_(2)11"/>
      <sheetName val="ESTI_10"/>
      <sheetName val="CT_Thang_Mo10"/>
      <sheetName val="CT__PL10"/>
      <sheetName val="CHITIET_VL-NC10"/>
      <sheetName val="DON_GIA10"/>
      <sheetName val="Dgia_vat_tu10"/>
      <sheetName val="Don_gia_III10"/>
      <sheetName val="Bhyt_t110"/>
      <sheetName val="Leave_Statistic_Report11"/>
      <sheetName val="EIRR&gt;_210"/>
      <sheetName val="Chiet_tinh_dz3510"/>
      <sheetName val="DS_CHU_Ph_x005f_x0001__x005f_x0000_10"/>
      <sheetName val="DS_CHU_Ph_x005f_x0001_?10"/>
      <sheetName val="DS_CHU_Ph_x005f_x0001_10"/>
      <sheetName val="DS_CHU_Ph_x005f_x0001__10"/>
      <sheetName val="Vat_tu_XD10"/>
      <sheetName val="DS_CHU_Ph_x005f_x005f_x005f_x0001__x005f_x005f_10"/>
      <sheetName val="DS_CHU_Ph_x005f_x005f_x005f_x0001__10"/>
      <sheetName val="DS_CHU_Ph_x005f_x005f_x005f_x0001_10"/>
      <sheetName val="GFA_HQ_Building10"/>
      <sheetName val="GFA_Conference10"/>
      <sheetName val="Thuc_thanh10"/>
      <sheetName val="CỘT_+_VÁCH_B1-B210"/>
      <sheetName val="Bill_rekap10"/>
      <sheetName val="Kolom_UT10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Harga_satuan10"/>
      <sheetName val="Ｎｏ_138"/>
      <sheetName val="Str_A8"/>
      <sheetName val="Rekap_Prelim8"/>
      <sheetName val="Bill_28"/>
      <sheetName val="đọc_số8"/>
      <sheetName val="Measured_Qty_Demarcation8"/>
      <sheetName val="Floor_Area_24_June_20198"/>
      <sheetName val="Floor_Area_31_July_20198"/>
      <sheetName val="Floor_Area_12_July_20198"/>
      <sheetName val="Exchange_rate_2019_078"/>
      <sheetName val="DS_CHU_Ph_x005f_x0001__x09"/>
      <sheetName val="DS_CHU_Ph_x005f_x005f_x009"/>
      <sheetName val="NVN_Hotel8"/>
      <sheetName val="Doi_so8"/>
      <sheetName val="DS_CHU_Ph_x005f_x005f_x005f_x005f_x005f_x005f_x07"/>
      <sheetName val="Priced_BOQ7"/>
      <sheetName val="KL_THÉP_MÓNG,DẦM,_SÀN,_CỘT_B27"/>
      <sheetName val="THKLTT_THÉP_B27"/>
      <sheetName val="Detail_RAM_DỐC_B1-L17"/>
      <sheetName val="Cash_flow7"/>
      <sheetName val="1_Quotation(見積決裁書）_7"/>
      <sheetName val="2_Operation(実施計画書）7"/>
      <sheetName val="3_Summary_of_Cost_7"/>
      <sheetName val="4_Ｓｐｅｃｉａｌ_Material7"/>
      <sheetName val="6_Ｃｏｍｍｏｎ_Material7"/>
      <sheetName val="9_Indirect_budget7"/>
      <sheetName val="TOP_7"/>
      <sheetName val="Detail_E7"/>
      <sheetName val="SUM-PRO_(3)7"/>
      <sheetName val="Har_Sat7"/>
      <sheetName val="ocean_voyage7"/>
      <sheetName val="Goc_CC7"/>
      <sheetName val="Cable_ko_co_giap_bao_ve_7"/>
      <sheetName val="H_SAT7"/>
      <sheetName val="Rekap_Biaya7"/>
      <sheetName val="HD_Alat7"/>
      <sheetName val="HD_Bahan7"/>
      <sheetName val="PRD_01-37"/>
      <sheetName val="HD_Upah7"/>
      <sheetName val="D_BOARD7"/>
      <sheetName val="anal-drainase,tanah&amp;ps_batu7"/>
      <sheetName val="HARGA_DASAR7"/>
      <sheetName val="REKAP_17"/>
      <sheetName val="Harga_Upah7"/>
      <sheetName val="ANALISA_HARGA_SATUAN7"/>
      <sheetName val="DS_CHU_Ph_x008"/>
      <sheetName val="BẢNG_TỔNG_HỢP7"/>
      <sheetName val="HÀNG_RÀO7"/>
      <sheetName val="NHÀ_XƯỞNG7"/>
      <sheetName val="NHÀ_VĂN_PHÒNG7"/>
      <sheetName val="NHÀ_BẾP7"/>
      <sheetName val="NHÀ_XE_Ô_TÔ7"/>
      <sheetName val="BỂ_NƯỚC_NGẦM7"/>
      <sheetName val="NHÀ_BẢO_VỆ7"/>
      <sheetName val="CỘT_CỜ7"/>
      <sheetName val="TRẠM_ĐIỆN7"/>
      <sheetName val="KHO_HOÁ_CHẤT7"/>
      <sheetName val="NHÀ_RÁC7"/>
      <sheetName val="KHU_HÚT_THUỐC7"/>
      <sheetName val="MÁI_NỐI_VP+_BẾP7"/>
      <sheetName val="BỂ_TỰ_HOẠI7"/>
      <sheetName val="THƯ_VIỆN_MẪU7"/>
      <sheetName val="Cash_Flow_bulanan6"/>
      <sheetName val="LMBAR_ASISTENSI6"/>
      <sheetName val="bobot_pembesian6"/>
      <sheetName val="BACK_UP6"/>
      <sheetName val="HARGA_KONSULTAN_20166"/>
      <sheetName val="A_6_6"/>
      <sheetName val="B_6_6"/>
      <sheetName val="C_6_6"/>
      <sheetName val="D_6_6"/>
      <sheetName val="E_6_6"/>
      <sheetName val="6_6"/>
      <sheetName val="F_6_6"/>
      <sheetName val="G_6_6"/>
      <sheetName val="H_6_6"/>
      <sheetName val="I_6_6"/>
      <sheetName val="J_6_6"/>
      <sheetName val="K_6_6"/>
      <sheetName val="L_6_6"/>
      <sheetName val="M_6_6"/>
      <sheetName val="입찰내역_발주처_양식6"/>
      <sheetName val="BQ_External6"/>
      <sheetName val="April_20196"/>
      <sheetName val="PERF_TEST_Pre_MP6"/>
      <sheetName val="harga_bahan6"/>
      <sheetName val="Air_parameters6"/>
      <sheetName val="Bill_of_Qty_MEP6"/>
      <sheetName val="DS_CHU_Ph?5"/>
      <sheetName val="DS_CHU_Ph_5"/>
      <sheetName val="DS_CHU_Ph_x04"/>
      <sheetName val="BOQ-E(1)_Net4"/>
      <sheetName val="IGETA_Elec_BOQ4"/>
      <sheetName val="Maker_List4"/>
      <sheetName val="Request_Builder4"/>
      <sheetName val="INFO_4"/>
      <sheetName val="TONG_HOP_VL-NC4"/>
      <sheetName val="TONGKE3p_4"/>
      <sheetName val="TH_VL,_NC,_DDHT_Thanhphuoc4"/>
      <sheetName val="wk_prgs4"/>
      <sheetName val="Budget_Sheet3"/>
      <sheetName val="Tai_khoan3"/>
      <sheetName val="2_1_受電設備棟3"/>
      <sheetName val="2_2_受・防火水槽3"/>
      <sheetName val="2_3_排水処理設備棟3"/>
      <sheetName val="2_4_倉庫棟3"/>
      <sheetName val="2_5_守衛棟3"/>
      <sheetName val="Fire_Fighting3"/>
      <sheetName val="Item_Kompensasi3"/>
      <sheetName val="COSTING_Option_13"/>
      <sheetName val="Master_1_03"/>
      <sheetName val="GRAND_REKAPITULASI3"/>
      <sheetName val="RAB_G_ADM__PUSAT_(1)3"/>
      <sheetName val="RAB_SPORT_CLUB_(14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Perm__Test3"/>
      <sheetName val="Current_Sheet3"/>
      <sheetName val="07_HT_PODIUM3"/>
      <sheetName val="05_KC_THAN_OK3"/>
      <sheetName val="08_HT_CANHO_OK3"/>
      <sheetName val="04_KC_HAM3"/>
      <sheetName val="Harga_3"/>
      <sheetName val="2a__V2_1_history2"/>
      <sheetName val="DS_CHU_Ph_x005f_x0001__x005f_x005f_x03"/>
      <sheetName val="An_Ar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API_Table2"/>
      <sheetName val="4-Basic_Price2"/>
      <sheetName val="PEK__AIR_BERSIH2"/>
      <sheetName val="KOLAM_RENANG2"/>
      <sheetName val="PEK__AIR_KOTOR2"/>
      <sheetName val="AC_2"/>
      <sheetName val="REKAB_ME2"/>
      <sheetName val="AIR_BERSIH2"/>
      <sheetName val="AIR_KOTOR2"/>
      <sheetName val="List_material2"/>
      <sheetName val="予算書全体_2"/>
      <sheetName val="01_空港工事2"/>
      <sheetName val="02_航空灯火2"/>
      <sheetName val="03_建築工事2"/>
      <sheetName val="03_建築コード・棟別2"/>
      <sheetName val="a_新設ﾀｰﾐﾅﾙ2"/>
      <sheetName val="b_Utility棟2"/>
      <sheetName val="c_Sewage2"/>
      <sheetName val="d_既存ターミナル2"/>
      <sheetName val="e_Existing_substation2"/>
      <sheetName val="04_電気工事2"/>
      <sheetName val="05_設備工事2"/>
      <sheetName val="06_保安機材2"/>
      <sheetName val="07_共通仮設費2"/>
      <sheetName val="08_材料費2"/>
      <sheetName val="50～74_現場管理費2"/>
      <sheetName val="1)_建設機械費2"/>
      <sheetName val="2)_資機材2"/>
      <sheetName val="3)_クレーン50t損料・保管料2"/>
      <sheetName val="4)_油脂燃料2"/>
      <sheetName val="5)_海上輸送保険料2"/>
      <sheetName val="6)_人員計画2"/>
      <sheetName val="7)_第3国労務単価2"/>
      <sheetName val="8)_現地労務2"/>
      <sheetName val="9)_プラント（原石）計画2"/>
      <sheetName val="10)_舗装面積2"/>
      <sheetName val="11)_工程2"/>
      <sheetName val="12)_海上輸送計画2"/>
      <sheetName val="13)_主要材料単価2"/>
      <sheetName val="SCDCEquipments_List2"/>
      <sheetName val="Doha_WBS_Clean2"/>
      <sheetName val="THPDMoi__(2)2"/>
      <sheetName val="t-h_HA_THE2"/>
      <sheetName val="TONG_HOP_VL-NC_TT2"/>
      <sheetName val="TH_XL2"/>
      <sheetName val="KPVC-BD_2"/>
      <sheetName val="Bang_3_Chi_tiet_phan_Dz2"/>
      <sheetName val="rekap_c2"/>
      <sheetName val="Notes_to_CF2"/>
      <sheetName val="Cost_(60M)-1st2"/>
      <sheetName val="Refin_Cost_(180M)_(2)2"/>
      <sheetName val="Interest_LTL2"/>
      <sheetName val="RW_Collection2"/>
      <sheetName val="DS_CHU_Ph_x005f_x005f_x005f_x0001__x04"/>
      <sheetName val="DS_CHU_Ph_x005f_x005f_x005f_x005f_x004"/>
      <sheetName val="Fill_this_out_first___2"/>
      <sheetName val="Daftar_Harga2"/>
      <sheetName val="REKAP_BQ_2"/>
      <sheetName val="NP_(2)2"/>
      <sheetName val="Hrg_Sat2"/>
      <sheetName val="Cashflow_Analysis2"/>
      <sheetName val="6PILE__(돌출)2"/>
      <sheetName val="SGC_RATE2"/>
      <sheetName val="Cam_xoa2"/>
      <sheetName val="Schedule_S-Curve_Revision#3"/>
      <sheetName val="Land_Dev't__Ph-1"/>
      <sheetName val="Hac_Lots"/>
      <sheetName val="4-Lane_bridge"/>
      <sheetName val="Res_Lots"/>
      <sheetName val="Spine_Road"/>
      <sheetName val="Manpower_(M)"/>
      <sheetName val="MANPOWER_SCHEDULE-E"/>
      <sheetName val="BOQ-M_Net"/>
      <sheetName val="BQ-LYMAN_RESIDENCE"/>
      <sheetName val="an__harga_baja"/>
      <sheetName val="BOQ_STR_PAINTING"/>
      <sheetName val="Plumbing(A)_ok"/>
      <sheetName val="Rangka_atap"/>
      <sheetName val="Analisa___2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T_K"/>
      <sheetName val="7_공정표"/>
      <sheetName val="TOWER_12TON"/>
      <sheetName val="TOWER_10TON"/>
      <sheetName val="Galian_1"/>
      <sheetName val="Metod_TWR"/>
      <sheetName val="bhn_Non_Lokal"/>
      <sheetName val="anal_rab"/>
      <sheetName val="H_Material,_Upah_&amp;_Alat"/>
      <sheetName val="Analisa_H_Sat_Pek_"/>
      <sheetName val="Uraian_Analisa_Alat_(3)"/>
      <sheetName val="ANALISA_PEK_UMUM"/>
      <sheetName val="DS_CHU_Ph?4"/>
      <sheetName val="DS_CHU_Ph_4"/>
      <sheetName val="DS_CHU_Ph_x03"/>
      <sheetName val="DS_CHU_Ph_x3"/>
      <sheetName val="DS_CHU_Ph_x4"/>
      <sheetName val="TEN_CONG_TRINH"/>
      <sheetName val="TT_DZ35"/>
      <sheetName val="SUMMARY_ITEM"/>
      <sheetName val="Du_lieu_TKT"/>
      <sheetName val="Combine_price"/>
      <sheetName val="DG-TNHC-85"/>
      <sheetName val="Rate Analysis"/>
      <sheetName val="BD-1"/>
      <sheetName val="N賃率-職"/>
      <sheetName val="물량표S"/>
      <sheetName val="Cot"/>
      <sheetName val="Pack-3"/>
      <sheetName val="QUOTATION"/>
      <sheetName val="QUOTATION (2)"/>
      <sheetName val="APX4e+B"/>
      <sheetName val="갑지(추정)"/>
      <sheetName val="Buy vs. Lease Car"/>
      <sheetName val="기안"/>
      <sheetName val="DS_CHU_Ph_x0001_5"/>
      <sheetName val="DS_CHU_Ph_x0001_7"/>
      <sheetName val="DS_CHU_Ph_x0001_6"/>
      <sheetName val="DS_CHU_Ph_x0001_8"/>
      <sheetName val="대비표"/>
      <sheetName val="harga satuan bahan"/>
      <sheetName val="5-ALAT(1)"/>
      <sheetName val="Mob-Demob Alat"/>
      <sheetName val="Hardasar-PSJJ"/>
      <sheetName val="D.UPH&amp;PEK"/>
      <sheetName val="H_S_BAHAN"/>
      <sheetName val="Gia thanh chuoi su"/>
      <sheetName val="Tiep dia"/>
      <sheetName val="Don gia vung III-Can Tho"/>
      <sheetName val="HESO"/>
      <sheetName val="TOTA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>
        <row r="43">
          <cell r="H43">
            <v>0</v>
          </cell>
        </row>
      </sheetData>
      <sheetData sheetId="143">
        <row r="43">
          <cell r="H43">
            <v>0</v>
          </cell>
        </row>
      </sheetData>
      <sheetData sheetId="144">
        <row r="43">
          <cell r="H43">
            <v>0</v>
          </cell>
        </row>
      </sheetData>
      <sheetData sheetId="145">
        <row r="43">
          <cell r="H43">
            <v>0</v>
          </cell>
        </row>
      </sheetData>
      <sheetData sheetId="146">
        <row r="43">
          <cell r="H43">
            <v>0</v>
          </cell>
        </row>
      </sheetData>
      <sheetData sheetId="147">
        <row r="43">
          <cell r="H43">
            <v>0</v>
          </cell>
        </row>
      </sheetData>
      <sheetData sheetId="148">
        <row r="43">
          <cell r="H43">
            <v>0</v>
          </cell>
        </row>
      </sheetData>
      <sheetData sheetId="149">
        <row r="43">
          <cell r="H43">
            <v>0</v>
          </cell>
        </row>
      </sheetData>
      <sheetData sheetId="150">
        <row r="43">
          <cell r="H43">
            <v>0</v>
          </cell>
        </row>
      </sheetData>
      <sheetData sheetId="151">
        <row r="43">
          <cell r="H43">
            <v>0</v>
          </cell>
        </row>
      </sheetData>
      <sheetData sheetId="152">
        <row r="43">
          <cell r="H43">
            <v>0</v>
          </cell>
        </row>
      </sheetData>
      <sheetData sheetId="153">
        <row r="43">
          <cell r="H43">
            <v>0</v>
          </cell>
        </row>
      </sheetData>
      <sheetData sheetId="154">
        <row r="43">
          <cell r="H43">
            <v>0</v>
          </cell>
        </row>
      </sheetData>
      <sheetData sheetId="155">
        <row r="43">
          <cell r="H43">
            <v>0</v>
          </cell>
        </row>
      </sheetData>
      <sheetData sheetId="156">
        <row r="43">
          <cell r="H43">
            <v>0</v>
          </cell>
        </row>
      </sheetData>
      <sheetData sheetId="157">
        <row r="43">
          <cell r="H43">
            <v>0</v>
          </cell>
        </row>
      </sheetData>
      <sheetData sheetId="158"/>
      <sheetData sheetId="159">
        <row r="43">
          <cell r="H43">
            <v>0</v>
          </cell>
        </row>
      </sheetData>
      <sheetData sheetId="160">
        <row r="43">
          <cell r="H43">
            <v>0</v>
          </cell>
        </row>
      </sheetData>
      <sheetData sheetId="161">
        <row r="43">
          <cell r="H43">
            <v>0</v>
          </cell>
        </row>
      </sheetData>
      <sheetData sheetId="162"/>
      <sheetData sheetId="163">
        <row r="43">
          <cell r="H43">
            <v>0</v>
          </cell>
        </row>
      </sheetData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43">
          <cell r="H43">
            <v>0</v>
          </cell>
        </row>
      </sheetData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>
        <row r="43">
          <cell r="H43">
            <v>0</v>
          </cell>
        </row>
      </sheetData>
      <sheetData sheetId="235">
        <row r="43">
          <cell r="H43">
            <v>0</v>
          </cell>
        </row>
      </sheetData>
      <sheetData sheetId="236">
        <row r="43">
          <cell r="H43">
            <v>0</v>
          </cell>
        </row>
      </sheetData>
      <sheetData sheetId="237">
        <row r="43">
          <cell r="H43">
            <v>0</v>
          </cell>
        </row>
      </sheetData>
      <sheetData sheetId="238">
        <row r="43">
          <cell r="H43">
            <v>0</v>
          </cell>
        </row>
      </sheetData>
      <sheetData sheetId="239">
        <row r="43">
          <cell r="H43">
            <v>0</v>
          </cell>
        </row>
      </sheetData>
      <sheetData sheetId="240">
        <row r="43">
          <cell r="H43">
            <v>0</v>
          </cell>
        </row>
      </sheetData>
      <sheetData sheetId="241">
        <row r="43">
          <cell r="H43">
            <v>0</v>
          </cell>
        </row>
      </sheetData>
      <sheetData sheetId="242">
        <row r="43">
          <cell r="H43">
            <v>0</v>
          </cell>
        </row>
      </sheetData>
      <sheetData sheetId="243">
        <row r="43">
          <cell r="H43">
            <v>0</v>
          </cell>
        </row>
      </sheetData>
      <sheetData sheetId="244">
        <row r="43">
          <cell r="H43">
            <v>0</v>
          </cell>
        </row>
      </sheetData>
      <sheetData sheetId="245">
        <row r="43">
          <cell r="H43">
            <v>0</v>
          </cell>
        </row>
      </sheetData>
      <sheetData sheetId="246">
        <row r="43">
          <cell r="H43">
            <v>0</v>
          </cell>
        </row>
      </sheetData>
      <sheetData sheetId="247">
        <row r="43">
          <cell r="H43">
            <v>0</v>
          </cell>
        </row>
      </sheetData>
      <sheetData sheetId="248">
        <row r="43">
          <cell r="H43">
            <v>0</v>
          </cell>
        </row>
      </sheetData>
      <sheetData sheetId="249">
        <row r="43">
          <cell r="H43">
            <v>0</v>
          </cell>
        </row>
      </sheetData>
      <sheetData sheetId="250">
        <row r="43">
          <cell r="H43">
            <v>0</v>
          </cell>
        </row>
      </sheetData>
      <sheetData sheetId="251">
        <row r="43">
          <cell r="H43">
            <v>0</v>
          </cell>
        </row>
      </sheetData>
      <sheetData sheetId="252">
        <row r="43">
          <cell r="H43">
            <v>0</v>
          </cell>
        </row>
      </sheetData>
      <sheetData sheetId="253">
        <row r="43">
          <cell r="H43">
            <v>0</v>
          </cell>
        </row>
      </sheetData>
      <sheetData sheetId="254">
        <row r="43">
          <cell r="H43">
            <v>0</v>
          </cell>
        </row>
      </sheetData>
      <sheetData sheetId="255">
        <row r="43">
          <cell r="H43">
            <v>0</v>
          </cell>
        </row>
      </sheetData>
      <sheetData sheetId="256">
        <row r="43">
          <cell r="H43">
            <v>0</v>
          </cell>
        </row>
      </sheetData>
      <sheetData sheetId="257">
        <row r="43">
          <cell r="H43">
            <v>0</v>
          </cell>
        </row>
      </sheetData>
      <sheetData sheetId="258">
        <row r="43">
          <cell r="H43">
            <v>0</v>
          </cell>
        </row>
      </sheetData>
      <sheetData sheetId="259">
        <row r="43">
          <cell r="H43">
            <v>0</v>
          </cell>
        </row>
      </sheetData>
      <sheetData sheetId="260">
        <row r="43">
          <cell r="H43">
            <v>0</v>
          </cell>
        </row>
      </sheetData>
      <sheetData sheetId="261">
        <row r="43">
          <cell r="H43">
            <v>0</v>
          </cell>
        </row>
      </sheetData>
      <sheetData sheetId="262">
        <row r="43">
          <cell r="H43">
            <v>0</v>
          </cell>
        </row>
      </sheetData>
      <sheetData sheetId="263">
        <row r="43">
          <cell r="H43">
            <v>0</v>
          </cell>
        </row>
      </sheetData>
      <sheetData sheetId="264">
        <row r="43">
          <cell r="H43">
            <v>0</v>
          </cell>
        </row>
      </sheetData>
      <sheetData sheetId="265">
        <row r="43">
          <cell r="H43">
            <v>0</v>
          </cell>
        </row>
      </sheetData>
      <sheetData sheetId="266">
        <row r="43">
          <cell r="H43">
            <v>0</v>
          </cell>
        </row>
      </sheetData>
      <sheetData sheetId="267">
        <row r="43">
          <cell r="H43">
            <v>0</v>
          </cell>
        </row>
      </sheetData>
      <sheetData sheetId="268">
        <row r="43">
          <cell r="H43">
            <v>0</v>
          </cell>
        </row>
      </sheetData>
      <sheetData sheetId="269">
        <row r="43">
          <cell r="H43">
            <v>0</v>
          </cell>
        </row>
      </sheetData>
      <sheetData sheetId="270">
        <row r="43">
          <cell r="H43">
            <v>0</v>
          </cell>
        </row>
      </sheetData>
      <sheetData sheetId="271">
        <row r="43">
          <cell r="H43">
            <v>0</v>
          </cell>
        </row>
      </sheetData>
      <sheetData sheetId="272">
        <row r="43">
          <cell r="H43">
            <v>0</v>
          </cell>
        </row>
      </sheetData>
      <sheetData sheetId="273">
        <row r="43">
          <cell r="H43">
            <v>0</v>
          </cell>
        </row>
      </sheetData>
      <sheetData sheetId="274">
        <row r="43">
          <cell r="H43">
            <v>0</v>
          </cell>
        </row>
      </sheetData>
      <sheetData sheetId="275">
        <row r="43">
          <cell r="H43">
            <v>0</v>
          </cell>
        </row>
      </sheetData>
      <sheetData sheetId="276">
        <row r="43">
          <cell r="H43">
            <v>0</v>
          </cell>
        </row>
      </sheetData>
      <sheetData sheetId="277">
        <row r="43">
          <cell r="H43">
            <v>0</v>
          </cell>
        </row>
      </sheetData>
      <sheetData sheetId="278">
        <row r="43">
          <cell r="H43">
            <v>0</v>
          </cell>
        </row>
      </sheetData>
      <sheetData sheetId="279">
        <row r="43">
          <cell r="H43">
            <v>0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>
        <row r="43">
          <cell r="H43">
            <v>0</v>
          </cell>
        </row>
      </sheetData>
      <sheetData sheetId="348">
        <row r="43">
          <cell r="H43">
            <v>0</v>
          </cell>
        </row>
      </sheetData>
      <sheetData sheetId="349">
        <row r="43">
          <cell r="H43">
            <v>0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>
        <row r="43">
          <cell r="H43">
            <v>0</v>
          </cell>
        </row>
      </sheetData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43">
          <cell r="H43">
            <v>0</v>
          </cell>
        </row>
      </sheetData>
      <sheetData sheetId="457">
        <row r="43">
          <cell r="H43">
            <v>0</v>
          </cell>
        </row>
      </sheetData>
      <sheetData sheetId="458">
        <row r="43">
          <cell r="H43">
            <v>0</v>
          </cell>
        </row>
      </sheetData>
      <sheetData sheetId="459">
        <row r="43">
          <cell r="H43">
            <v>0</v>
          </cell>
        </row>
      </sheetData>
      <sheetData sheetId="460">
        <row r="43">
          <cell r="H43">
            <v>0</v>
          </cell>
        </row>
      </sheetData>
      <sheetData sheetId="461">
        <row r="43">
          <cell r="H43">
            <v>0</v>
          </cell>
        </row>
      </sheetData>
      <sheetData sheetId="462">
        <row r="43">
          <cell r="H43">
            <v>0</v>
          </cell>
        </row>
      </sheetData>
      <sheetData sheetId="463">
        <row r="43">
          <cell r="H43">
            <v>0</v>
          </cell>
        </row>
      </sheetData>
      <sheetData sheetId="464">
        <row r="43">
          <cell r="H43">
            <v>0</v>
          </cell>
        </row>
      </sheetData>
      <sheetData sheetId="465">
        <row r="43">
          <cell r="H43">
            <v>0</v>
          </cell>
        </row>
      </sheetData>
      <sheetData sheetId="466">
        <row r="43">
          <cell r="H43">
            <v>0</v>
          </cell>
        </row>
      </sheetData>
      <sheetData sheetId="467">
        <row r="43">
          <cell r="H43">
            <v>0</v>
          </cell>
        </row>
      </sheetData>
      <sheetData sheetId="468">
        <row r="43">
          <cell r="H43">
            <v>0</v>
          </cell>
        </row>
      </sheetData>
      <sheetData sheetId="469">
        <row r="43">
          <cell r="H43">
            <v>0</v>
          </cell>
        </row>
      </sheetData>
      <sheetData sheetId="470">
        <row r="43">
          <cell r="H43">
            <v>0</v>
          </cell>
        </row>
      </sheetData>
      <sheetData sheetId="471">
        <row r="43">
          <cell r="H43">
            <v>0</v>
          </cell>
        </row>
      </sheetData>
      <sheetData sheetId="472">
        <row r="43">
          <cell r="H43">
            <v>0</v>
          </cell>
        </row>
      </sheetData>
      <sheetData sheetId="473">
        <row r="43">
          <cell r="H43">
            <v>0</v>
          </cell>
        </row>
      </sheetData>
      <sheetData sheetId="474">
        <row r="43">
          <cell r="H43">
            <v>0</v>
          </cell>
        </row>
      </sheetData>
      <sheetData sheetId="475">
        <row r="43">
          <cell r="H43">
            <v>0</v>
          </cell>
        </row>
      </sheetData>
      <sheetData sheetId="476">
        <row r="43">
          <cell r="H43">
            <v>0</v>
          </cell>
        </row>
      </sheetData>
      <sheetData sheetId="477">
        <row r="43">
          <cell r="H43">
            <v>0</v>
          </cell>
        </row>
      </sheetData>
      <sheetData sheetId="478">
        <row r="43">
          <cell r="H43">
            <v>0</v>
          </cell>
        </row>
      </sheetData>
      <sheetData sheetId="479">
        <row r="43">
          <cell r="H43">
            <v>0</v>
          </cell>
        </row>
      </sheetData>
      <sheetData sheetId="480">
        <row r="43">
          <cell r="H43">
            <v>0</v>
          </cell>
        </row>
      </sheetData>
      <sheetData sheetId="481">
        <row r="43">
          <cell r="H43">
            <v>0</v>
          </cell>
        </row>
      </sheetData>
      <sheetData sheetId="482">
        <row r="43">
          <cell r="H43">
            <v>0</v>
          </cell>
        </row>
      </sheetData>
      <sheetData sheetId="483">
        <row r="43">
          <cell r="H43">
            <v>0</v>
          </cell>
        </row>
      </sheetData>
      <sheetData sheetId="484">
        <row r="43">
          <cell r="H43">
            <v>0</v>
          </cell>
        </row>
      </sheetData>
      <sheetData sheetId="485">
        <row r="43">
          <cell r="H43">
            <v>0</v>
          </cell>
        </row>
      </sheetData>
      <sheetData sheetId="486">
        <row r="43">
          <cell r="H43">
            <v>0</v>
          </cell>
        </row>
      </sheetData>
      <sheetData sheetId="487">
        <row r="43">
          <cell r="H43">
            <v>0</v>
          </cell>
        </row>
      </sheetData>
      <sheetData sheetId="488">
        <row r="43">
          <cell r="H43">
            <v>0</v>
          </cell>
        </row>
      </sheetData>
      <sheetData sheetId="489">
        <row r="43">
          <cell r="H43">
            <v>0</v>
          </cell>
        </row>
      </sheetData>
      <sheetData sheetId="490">
        <row r="43">
          <cell r="H43">
            <v>0</v>
          </cell>
        </row>
      </sheetData>
      <sheetData sheetId="491">
        <row r="43">
          <cell r="H43">
            <v>0</v>
          </cell>
        </row>
      </sheetData>
      <sheetData sheetId="492">
        <row r="43">
          <cell r="H43">
            <v>0</v>
          </cell>
        </row>
      </sheetData>
      <sheetData sheetId="493">
        <row r="43">
          <cell r="H43">
            <v>0</v>
          </cell>
        </row>
      </sheetData>
      <sheetData sheetId="494">
        <row r="43">
          <cell r="H43">
            <v>0</v>
          </cell>
        </row>
      </sheetData>
      <sheetData sheetId="495">
        <row r="43">
          <cell r="H43">
            <v>0</v>
          </cell>
        </row>
      </sheetData>
      <sheetData sheetId="496">
        <row r="43">
          <cell r="H43">
            <v>0</v>
          </cell>
        </row>
      </sheetData>
      <sheetData sheetId="497">
        <row r="43">
          <cell r="H43">
            <v>0</v>
          </cell>
        </row>
      </sheetData>
      <sheetData sheetId="498">
        <row r="43">
          <cell r="H43">
            <v>0</v>
          </cell>
        </row>
      </sheetData>
      <sheetData sheetId="499">
        <row r="43">
          <cell r="H43">
            <v>0</v>
          </cell>
        </row>
      </sheetData>
      <sheetData sheetId="500">
        <row r="43">
          <cell r="H43">
            <v>0</v>
          </cell>
        </row>
      </sheetData>
      <sheetData sheetId="501">
        <row r="43">
          <cell r="H43">
            <v>0</v>
          </cell>
        </row>
      </sheetData>
      <sheetData sheetId="502">
        <row r="43">
          <cell r="H43">
            <v>0</v>
          </cell>
        </row>
      </sheetData>
      <sheetData sheetId="503">
        <row r="43">
          <cell r="H43">
            <v>0</v>
          </cell>
        </row>
      </sheetData>
      <sheetData sheetId="504">
        <row r="43">
          <cell r="H43">
            <v>0</v>
          </cell>
        </row>
      </sheetData>
      <sheetData sheetId="505">
        <row r="43">
          <cell r="H43">
            <v>0</v>
          </cell>
        </row>
      </sheetData>
      <sheetData sheetId="506">
        <row r="43">
          <cell r="H43">
            <v>0</v>
          </cell>
        </row>
      </sheetData>
      <sheetData sheetId="507">
        <row r="43">
          <cell r="H43">
            <v>0</v>
          </cell>
        </row>
      </sheetData>
      <sheetData sheetId="508">
        <row r="43">
          <cell r="H43">
            <v>0</v>
          </cell>
        </row>
      </sheetData>
      <sheetData sheetId="509">
        <row r="43">
          <cell r="H43">
            <v>0</v>
          </cell>
        </row>
      </sheetData>
      <sheetData sheetId="510">
        <row r="43">
          <cell r="H43">
            <v>0</v>
          </cell>
        </row>
      </sheetData>
      <sheetData sheetId="511">
        <row r="43">
          <cell r="H43">
            <v>0</v>
          </cell>
        </row>
      </sheetData>
      <sheetData sheetId="512">
        <row r="43">
          <cell r="H43">
            <v>0</v>
          </cell>
        </row>
      </sheetData>
      <sheetData sheetId="513">
        <row r="43">
          <cell r="H43">
            <v>0</v>
          </cell>
        </row>
      </sheetData>
      <sheetData sheetId="514">
        <row r="43">
          <cell r="H43">
            <v>0</v>
          </cell>
        </row>
      </sheetData>
      <sheetData sheetId="515">
        <row r="43">
          <cell r="H43">
            <v>0</v>
          </cell>
        </row>
      </sheetData>
      <sheetData sheetId="516">
        <row r="43">
          <cell r="H43">
            <v>0</v>
          </cell>
        </row>
      </sheetData>
      <sheetData sheetId="517">
        <row r="43">
          <cell r="H43">
            <v>0</v>
          </cell>
        </row>
      </sheetData>
      <sheetData sheetId="518">
        <row r="43">
          <cell r="H43">
            <v>0</v>
          </cell>
        </row>
      </sheetData>
      <sheetData sheetId="519">
        <row r="43">
          <cell r="H43">
            <v>0</v>
          </cell>
        </row>
      </sheetData>
      <sheetData sheetId="520">
        <row r="43">
          <cell r="H43">
            <v>0</v>
          </cell>
        </row>
      </sheetData>
      <sheetData sheetId="521">
        <row r="43">
          <cell r="H43">
            <v>0</v>
          </cell>
        </row>
      </sheetData>
      <sheetData sheetId="522">
        <row r="43">
          <cell r="H43">
            <v>0</v>
          </cell>
        </row>
      </sheetData>
      <sheetData sheetId="523">
        <row r="43">
          <cell r="H43">
            <v>0</v>
          </cell>
        </row>
      </sheetData>
      <sheetData sheetId="524">
        <row r="43">
          <cell r="H43">
            <v>0</v>
          </cell>
        </row>
      </sheetData>
      <sheetData sheetId="525">
        <row r="43">
          <cell r="H43">
            <v>0</v>
          </cell>
        </row>
      </sheetData>
      <sheetData sheetId="526">
        <row r="43">
          <cell r="H43">
            <v>0</v>
          </cell>
        </row>
      </sheetData>
      <sheetData sheetId="527">
        <row r="43">
          <cell r="H43">
            <v>0</v>
          </cell>
        </row>
      </sheetData>
      <sheetData sheetId="528">
        <row r="43">
          <cell r="H43">
            <v>0</v>
          </cell>
        </row>
      </sheetData>
      <sheetData sheetId="529">
        <row r="43">
          <cell r="H43">
            <v>0</v>
          </cell>
        </row>
      </sheetData>
      <sheetData sheetId="530">
        <row r="43">
          <cell r="H43">
            <v>0</v>
          </cell>
        </row>
      </sheetData>
      <sheetData sheetId="531">
        <row r="43">
          <cell r="H43">
            <v>0</v>
          </cell>
        </row>
      </sheetData>
      <sheetData sheetId="532">
        <row r="43">
          <cell r="H43">
            <v>0</v>
          </cell>
        </row>
      </sheetData>
      <sheetData sheetId="533">
        <row r="43">
          <cell r="H43">
            <v>0</v>
          </cell>
        </row>
      </sheetData>
      <sheetData sheetId="534">
        <row r="43">
          <cell r="H43">
            <v>0</v>
          </cell>
        </row>
      </sheetData>
      <sheetData sheetId="535">
        <row r="43">
          <cell r="H43">
            <v>0</v>
          </cell>
        </row>
      </sheetData>
      <sheetData sheetId="536">
        <row r="43">
          <cell r="H43">
            <v>0</v>
          </cell>
        </row>
      </sheetData>
      <sheetData sheetId="537">
        <row r="43">
          <cell r="H43">
            <v>0</v>
          </cell>
        </row>
      </sheetData>
      <sheetData sheetId="538">
        <row r="43">
          <cell r="H43">
            <v>0</v>
          </cell>
        </row>
      </sheetData>
      <sheetData sheetId="539">
        <row r="43">
          <cell r="H43">
            <v>0</v>
          </cell>
        </row>
      </sheetData>
      <sheetData sheetId="540">
        <row r="43">
          <cell r="H43">
            <v>0</v>
          </cell>
        </row>
      </sheetData>
      <sheetData sheetId="541">
        <row r="43">
          <cell r="H43">
            <v>0</v>
          </cell>
        </row>
      </sheetData>
      <sheetData sheetId="542">
        <row r="43">
          <cell r="H43">
            <v>0</v>
          </cell>
        </row>
      </sheetData>
      <sheetData sheetId="543">
        <row r="43">
          <cell r="H43">
            <v>0</v>
          </cell>
        </row>
      </sheetData>
      <sheetData sheetId="544">
        <row r="43">
          <cell r="H43">
            <v>0</v>
          </cell>
        </row>
      </sheetData>
      <sheetData sheetId="545">
        <row r="43">
          <cell r="H43">
            <v>0</v>
          </cell>
        </row>
      </sheetData>
      <sheetData sheetId="546">
        <row r="43">
          <cell r="H43">
            <v>0</v>
          </cell>
        </row>
      </sheetData>
      <sheetData sheetId="547">
        <row r="43">
          <cell r="H43">
            <v>0</v>
          </cell>
        </row>
      </sheetData>
      <sheetData sheetId="548">
        <row r="43">
          <cell r="H43">
            <v>0</v>
          </cell>
        </row>
      </sheetData>
      <sheetData sheetId="549">
        <row r="43">
          <cell r="H43">
            <v>0</v>
          </cell>
        </row>
      </sheetData>
      <sheetData sheetId="550">
        <row r="43">
          <cell r="H43">
            <v>0</v>
          </cell>
        </row>
      </sheetData>
      <sheetData sheetId="551">
        <row r="43">
          <cell r="H43">
            <v>0</v>
          </cell>
        </row>
      </sheetData>
      <sheetData sheetId="552">
        <row r="43">
          <cell r="H43">
            <v>0</v>
          </cell>
        </row>
      </sheetData>
      <sheetData sheetId="553">
        <row r="43">
          <cell r="H43">
            <v>0</v>
          </cell>
        </row>
      </sheetData>
      <sheetData sheetId="554">
        <row r="43">
          <cell r="H43">
            <v>0</v>
          </cell>
        </row>
      </sheetData>
      <sheetData sheetId="555">
        <row r="43">
          <cell r="H43">
            <v>0</v>
          </cell>
        </row>
      </sheetData>
      <sheetData sheetId="556">
        <row r="43">
          <cell r="H43">
            <v>0</v>
          </cell>
        </row>
      </sheetData>
      <sheetData sheetId="557">
        <row r="43">
          <cell r="H43">
            <v>0</v>
          </cell>
        </row>
      </sheetData>
      <sheetData sheetId="558">
        <row r="43">
          <cell r="H43">
            <v>0</v>
          </cell>
        </row>
      </sheetData>
      <sheetData sheetId="559">
        <row r="43">
          <cell r="H43">
            <v>0</v>
          </cell>
        </row>
      </sheetData>
      <sheetData sheetId="560">
        <row r="43">
          <cell r="H43">
            <v>0</v>
          </cell>
        </row>
      </sheetData>
      <sheetData sheetId="561">
        <row r="43">
          <cell r="H43">
            <v>0</v>
          </cell>
        </row>
      </sheetData>
      <sheetData sheetId="562">
        <row r="43">
          <cell r="H43">
            <v>0</v>
          </cell>
        </row>
      </sheetData>
      <sheetData sheetId="563">
        <row r="43">
          <cell r="H43">
            <v>0</v>
          </cell>
        </row>
      </sheetData>
      <sheetData sheetId="564">
        <row r="43">
          <cell r="H43">
            <v>0</v>
          </cell>
        </row>
      </sheetData>
      <sheetData sheetId="565">
        <row r="43">
          <cell r="H43">
            <v>0</v>
          </cell>
        </row>
      </sheetData>
      <sheetData sheetId="566">
        <row r="43">
          <cell r="H43">
            <v>0</v>
          </cell>
        </row>
      </sheetData>
      <sheetData sheetId="567">
        <row r="43">
          <cell r="H43">
            <v>0</v>
          </cell>
        </row>
      </sheetData>
      <sheetData sheetId="568">
        <row r="43">
          <cell r="H43">
            <v>0</v>
          </cell>
        </row>
      </sheetData>
      <sheetData sheetId="569">
        <row r="43">
          <cell r="H43">
            <v>0</v>
          </cell>
        </row>
      </sheetData>
      <sheetData sheetId="570">
        <row r="43">
          <cell r="H43">
            <v>0</v>
          </cell>
        </row>
      </sheetData>
      <sheetData sheetId="571">
        <row r="43">
          <cell r="H43">
            <v>0</v>
          </cell>
        </row>
      </sheetData>
      <sheetData sheetId="572">
        <row r="43">
          <cell r="H43">
            <v>0</v>
          </cell>
        </row>
      </sheetData>
      <sheetData sheetId="573">
        <row r="43">
          <cell r="H43">
            <v>0</v>
          </cell>
        </row>
      </sheetData>
      <sheetData sheetId="574">
        <row r="43">
          <cell r="H43">
            <v>0</v>
          </cell>
        </row>
      </sheetData>
      <sheetData sheetId="575">
        <row r="43">
          <cell r="H43">
            <v>0</v>
          </cell>
        </row>
      </sheetData>
      <sheetData sheetId="576">
        <row r="43">
          <cell r="H43">
            <v>0</v>
          </cell>
        </row>
      </sheetData>
      <sheetData sheetId="577">
        <row r="43">
          <cell r="H43">
            <v>0</v>
          </cell>
        </row>
      </sheetData>
      <sheetData sheetId="578">
        <row r="43">
          <cell r="H43">
            <v>0</v>
          </cell>
        </row>
      </sheetData>
      <sheetData sheetId="579">
        <row r="43">
          <cell r="H43">
            <v>0</v>
          </cell>
        </row>
      </sheetData>
      <sheetData sheetId="580">
        <row r="43">
          <cell r="H43">
            <v>0</v>
          </cell>
        </row>
      </sheetData>
      <sheetData sheetId="581">
        <row r="43">
          <cell r="H43">
            <v>0</v>
          </cell>
        </row>
      </sheetData>
      <sheetData sheetId="582">
        <row r="43">
          <cell r="H43">
            <v>0</v>
          </cell>
        </row>
      </sheetData>
      <sheetData sheetId="583">
        <row r="43">
          <cell r="H43">
            <v>0</v>
          </cell>
        </row>
      </sheetData>
      <sheetData sheetId="584">
        <row r="43">
          <cell r="H43">
            <v>0</v>
          </cell>
        </row>
      </sheetData>
      <sheetData sheetId="585">
        <row r="43">
          <cell r="H43">
            <v>0</v>
          </cell>
        </row>
      </sheetData>
      <sheetData sheetId="586">
        <row r="43">
          <cell r="H43">
            <v>0</v>
          </cell>
        </row>
      </sheetData>
      <sheetData sheetId="587">
        <row r="43">
          <cell r="H43">
            <v>0</v>
          </cell>
        </row>
      </sheetData>
      <sheetData sheetId="588">
        <row r="43">
          <cell r="H43">
            <v>0</v>
          </cell>
        </row>
      </sheetData>
      <sheetData sheetId="589">
        <row r="43">
          <cell r="H43">
            <v>0</v>
          </cell>
        </row>
      </sheetData>
      <sheetData sheetId="590">
        <row r="43">
          <cell r="H43">
            <v>0</v>
          </cell>
        </row>
      </sheetData>
      <sheetData sheetId="591">
        <row r="43">
          <cell r="H43">
            <v>0</v>
          </cell>
        </row>
      </sheetData>
      <sheetData sheetId="592">
        <row r="43">
          <cell r="H43">
            <v>0</v>
          </cell>
        </row>
      </sheetData>
      <sheetData sheetId="593">
        <row r="43">
          <cell r="H43">
            <v>0</v>
          </cell>
        </row>
      </sheetData>
      <sheetData sheetId="594">
        <row r="43">
          <cell r="H43">
            <v>0</v>
          </cell>
        </row>
      </sheetData>
      <sheetData sheetId="595">
        <row r="43">
          <cell r="H43">
            <v>0</v>
          </cell>
        </row>
      </sheetData>
      <sheetData sheetId="596">
        <row r="43">
          <cell r="H43">
            <v>0</v>
          </cell>
        </row>
      </sheetData>
      <sheetData sheetId="597">
        <row r="43">
          <cell r="H43">
            <v>0</v>
          </cell>
        </row>
      </sheetData>
      <sheetData sheetId="598">
        <row r="43">
          <cell r="H43">
            <v>0</v>
          </cell>
        </row>
      </sheetData>
      <sheetData sheetId="599">
        <row r="43">
          <cell r="H43">
            <v>0</v>
          </cell>
        </row>
      </sheetData>
      <sheetData sheetId="600">
        <row r="43">
          <cell r="H43">
            <v>0</v>
          </cell>
        </row>
      </sheetData>
      <sheetData sheetId="601">
        <row r="43">
          <cell r="H43">
            <v>0</v>
          </cell>
        </row>
      </sheetData>
      <sheetData sheetId="602">
        <row r="43">
          <cell r="H43">
            <v>0</v>
          </cell>
        </row>
      </sheetData>
      <sheetData sheetId="603">
        <row r="43">
          <cell r="H43">
            <v>0</v>
          </cell>
        </row>
      </sheetData>
      <sheetData sheetId="604">
        <row r="43">
          <cell r="H43">
            <v>0</v>
          </cell>
        </row>
      </sheetData>
      <sheetData sheetId="605">
        <row r="43">
          <cell r="H43">
            <v>0</v>
          </cell>
        </row>
      </sheetData>
      <sheetData sheetId="606">
        <row r="43">
          <cell r="H43">
            <v>0</v>
          </cell>
        </row>
      </sheetData>
      <sheetData sheetId="607">
        <row r="43">
          <cell r="H43">
            <v>0</v>
          </cell>
        </row>
      </sheetData>
      <sheetData sheetId="608">
        <row r="43">
          <cell r="H43">
            <v>0</v>
          </cell>
        </row>
      </sheetData>
      <sheetData sheetId="609">
        <row r="43">
          <cell r="H43">
            <v>0</v>
          </cell>
        </row>
      </sheetData>
      <sheetData sheetId="610">
        <row r="43">
          <cell r="H43">
            <v>0</v>
          </cell>
        </row>
      </sheetData>
      <sheetData sheetId="611">
        <row r="43">
          <cell r="H43">
            <v>0</v>
          </cell>
        </row>
      </sheetData>
      <sheetData sheetId="612">
        <row r="43">
          <cell r="H43">
            <v>0</v>
          </cell>
        </row>
      </sheetData>
      <sheetData sheetId="613">
        <row r="43">
          <cell r="H43">
            <v>0</v>
          </cell>
        </row>
      </sheetData>
      <sheetData sheetId="614">
        <row r="43">
          <cell r="H43">
            <v>0</v>
          </cell>
        </row>
      </sheetData>
      <sheetData sheetId="615">
        <row r="43">
          <cell r="H43">
            <v>0</v>
          </cell>
        </row>
      </sheetData>
      <sheetData sheetId="616">
        <row r="43">
          <cell r="H43">
            <v>0</v>
          </cell>
        </row>
      </sheetData>
      <sheetData sheetId="617">
        <row r="43">
          <cell r="H43">
            <v>0</v>
          </cell>
        </row>
      </sheetData>
      <sheetData sheetId="618">
        <row r="43">
          <cell r="H43">
            <v>0</v>
          </cell>
        </row>
      </sheetData>
      <sheetData sheetId="619">
        <row r="43">
          <cell r="H43">
            <v>0</v>
          </cell>
        </row>
      </sheetData>
      <sheetData sheetId="620">
        <row r="43">
          <cell r="H43">
            <v>0</v>
          </cell>
        </row>
      </sheetData>
      <sheetData sheetId="621">
        <row r="43">
          <cell r="H43">
            <v>0</v>
          </cell>
        </row>
      </sheetData>
      <sheetData sheetId="622">
        <row r="43">
          <cell r="H43">
            <v>0</v>
          </cell>
        </row>
      </sheetData>
      <sheetData sheetId="623">
        <row r="43">
          <cell r="H43">
            <v>0</v>
          </cell>
        </row>
      </sheetData>
      <sheetData sheetId="624">
        <row r="43">
          <cell r="H43">
            <v>0</v>
          </cell>
        </row>
      </sheetData>
      <sheetData sheetId="625">
        <row r="43">
          <cell r="H43">
            <v>0</v>
          </cell>
        </row>
      </sheetData>
      <sheetData sheetId="626">
        <row r="43">
          <cell r="H43">
            <v>0</v>
          </cell>
        </row>
      </sheetData>
      <sheetData sheetId="627">
        <row r="43">
          <cell r="H43">
            <v>0</v>
          </cell>
        </row>
      </sheetData>
      <sheetData sheetId="628">
        <row r="43">
          <cell r="H43">
            <v>0</v>
          </cell>
        </row>
      </sheetData>
      <sheetData sheetId="629">
        <row r="43">
          <cell r="H43">
            <v>0</v>
          </cell>
        </row>
      </sheetData>
      <sheetData sheetId="630">
        <row r="43">
          <cell r="H43">
            <v>0</v>
          </cell>
        </row>
      </sheetData>
      <sheetData sheetId="631">
        <row r="43">
          <cell r="H43">
            <v>0</v>
          </cell>
        </row>
      </sheetData>
      <sheetData sheetId="632">
        <row r="43">
          <cell r="H43">
            <v>0</v>
          </cell>
        </row>
      </sheetData>
      <sheetData sheetId="633">
        <row r="43">
          <cell r="H43">
            <v>0</v>
          </cell>
        </row>
      </sheetData>
      <sheetData sheetId="634">
        <row r="43">
          <cell r="H43">
            <v>0</v>
          </cell>
        </row>
      </sheetData>
      <sheetData sheetId="635">
        <row r="43">
          <cell r="H43">
            <v>0</v>
          </cell>
        </row>
      </sheetData>
      <sheetData sheetId="636">
        <row r="43">
          <cell r="H43">
            <v>0</v>
          </cell>
        </row>
      </sheetData>
      <sheetData sheetId="637">
        <row r="43">
          <cell r="H43">
            <v>0</v>
          </cell>
        </row>
      </sheetData>
      <sheetData sheetId="638">
        <row r="43">
          <cell r="H43">
            <v>0</v>
          </cell>
        </row>
      </sheetData>
      <sheetData sheetId="639">
        <row r="43">
          <cell r="H43">
            <v>0</v>
          </cell>
        </row>
      </sheetData>
      <sheetData sheetId="640">
        <row r="43">
          <cell r="H43">
            <v>0</v>
          </cell>
        </row>
      </sheetData>
      <sheetData sheetId="641">
        <row r="43">
          <cell r="H43">
            <v>0</v>
          </cell>
        </row>
      </sheetData>
      <sheetData sheetId="642">
        <row r="43">
          <cell r="H43">
            <v>0</v>
          </cell>
        </row>
      </sheetData>
      <sheetData sheetId="643">
        <row r="43">
          <cell r="H43">
            <v>0</v>
          </cell>
        </row>
      </sheetData>
      <sheetData sheetId="644">
        <row r="43">
          <cell r="H43">
            <v>0</v>
          </cell>
        </row>
      </sheetData>
      <sheetData sheetId="645">
        <row r="43">
          <cell r="H43">
            <v>0</v>
          </cell>
        </row>
      </sheetData>
      <sheetData sheetId="646">
        <row r="43">
          <cell r="H43">
            <v>0</v>
          </cell>
        </row>
      </sheetData>
      <sheetData sheetId="647">
        <row r="43">
          <cell r="H43">
            <v>0</v>
          </cell>
        </row>
      </sheetData>
      <sheetData sheetId="648">
        <row r="43">
          <cell r="H43">
            <v>0</v>
          </cell>
        </row>
      </sheetData>
      <sheetData sheetId="649">
        <row r="43">
          <cell r="H43">
            <v>0</v>
          </cell>
        </row>
      </sheetData>
      <sheetData sheetId="650">
        <row r="43">
          <cell r="H43">
            <v>0</v>
          </cell>
        </row>
      </sheetData>
      <sheetData sheetId="651">
        <row r="43">
          <cell r="H43">
            <v>0</v>
          </cell>
        </row>
      </sheetData>
      <sheetData sheetId="652">
        <row r="43">
          <cell r="H43">
            <v>0</v>
          </cell>
        </row>
      </sheetData>
      <sheetData sheetId="653">
        <row r="43">
          <cell r="H43">
            <v>0</v>
          </cell>
        </row>
      </sheetData>
      <sheetData sheetId="654">
        <row r="43">
          <cell r="H43">
            <v>0</v>
          </cell>
        </row>
      </sheetData>
      <sheetData sheetId="655">
        <row r="43">
          <cell r="H43">
            <v>0</v>
          </cell>
        </row>
      </sheetData>
      <sheetData sheetId="656">
        <row r="43">
          <cell r="H43">
            <v>0</v>
          </cell>
        </row>
      </sheetData>
      <sheetData sheetId="657">
        <row r="43">
          <cell r="H43">
            <v>0</v>
          </cell>
        </row>
      </sheetData>
      <sheetData sheetId="658">
        <row r="43">
          <cell r="H43">
            <v>0</v>
          </cell>
        </row>
      </sheetData>
      <sheetData sheetId="659">
        <row r="43">
          <cell r="H43">
            <v>0</v>
          </cell>
        </row>
      </sheetData>
      <sheetData sheetId="660">
        <row r="43">
          <cell r="H43">
            <v>0</v>
          </cell>
        </row>
      </sheetData>
      <sheetData sheetId="661">
        <row r="43">
          <cell r="H43">
            <v>0</v>
          </cell>
        </row>
      </sheetData>
      <sheetData sheetId="662">
        <row r="43">
          <cell r="H43">
            <v>0</v>
          </cell>
        </row>
      </sheetData>
      <sheetData sheetId="663">
        <row r="43">
          <cell r="H43">
            <v>0</v>
          </cell>
        </row>
      </sheetData>
      <sheetData sheetId="664">
        <row r="43">
          <cell r="H43">
            <v>0</v>
          </cell>
        </row>
      </sheetData>
      <sheetData sheetId="665">
        <row r="43">
          <cell r="H43">
            <v>0</v>
          </cell>
        </row>
      </sheetData>
      <sheetData sheetId="666">
        <row r="43">
          <cell r="H43">
            <v>0</v>
          </cell>
        </row>
      </sheetData>
      <sheetData sheetId="667">
        <row r="43">
          <cell r="H43">
            <v>0</v>
          </cell>
        </row>
      </sheetData>
      <sheetData sheetId="668">
        <row r="43">
          <cell r="H43">
            <v>0</v>
          </cell>
        </row>
      </sheetData>
      <sheetData sheetId="669" refreshError="1"/>
      <sheetData sheetId="670" refreshError="1"/>
      <sheetData sheetId="671">
        <row r="43">
          <cell r="H43">
            <v>0</v>
          </cell>
        </row>
      </sheetData>
      <sheetData sheetId="672">
        <row r="43">
          <cell r="H43">
            <v>0</v>
          </cell>
        </row>
      </sheetData>
      <sheetData sheetId="673">
        <row r="43">
          <cell r="H43">
            <v>0</v>
          </cell>
        </row>
      </sheetData>
      <sheetData sheetId="674">
        <row r="43">
          <cell r="H43">
            <v>0</v>
          </cell>
        </row>
      </sheetData>
      <sheetData sheetId="675">
        <row r="43">
          <cell r="H43">
            <v>0</v>
          </cell>
        </row>
      </sheetData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43">
          <cell r="H43">
            <v>0</v>
          </cell>
        </row>
      </sheetData>
      <sheetData sheetId="682">
        <row r="43">
          <cell r="H43">
            <v>0</v>
          </cell>
        </row>
      </sheetData>
      <sheetData sheetId="683" refreshError="1"/>
      <sheetData sheetId="684">
        <row r="43">
          <cell r="H43">
            <v>0</v>
          </cell>
        </row>
      </sheetData>
      <sheetData sheetId="685">
        <row r="43">
          <cell r="H43">
            <v>0</v>
          </cell>
        </row>
      </sheetData>
      <sheetData sheetId="686">
        <row r="43">
          <cell r="H43">
            <v>0</v>
          </cell>
        </row>
      </sheetData>
      <sheetData sheetId="687">
        <row r="43">
          <cell r="H43">
            <v>0</v>
          </cell>
        </row>
      </sheetData>
      <sheetData sheetId="688">
        <row r="43">
          <cell r="H43">
            <v>0</v>
          </cell>
        </row>
      </sheetData>
      <sheetData sheetId="689">
        <row r="43">
          <cell r="H43">
            <v>0</v>
          </cell>
        </row>
      </sheetData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>
        <row r="43">
          <cell r="H43">
            <v>0</v>
          </cell>
        </row>
      </sheetData>
      <sheetData sheetId="698">
        <row r="43">
          <cell r="H43">
            <v>0</v>
          </cell>
        </row>
      </sheetData>
      <sheetData sheetId="699">
        <row r="43">
          <cell r="H43">
            <v>0</v>
          </cell>
        </row>
      </sheetData>
      <sheetData sheetId="700">
        <row r="43">
          <cell r="H43">
            <v>0</v>
          </cell>
        </row>
      </sheetData>
      <sheetData sheetId="701">
        <row r="43">
          <cell r="H43">
            <v>0</v>
          </cell>
        </row>
      </sheetData>
      <sheetData sheetId="702">
        <row r="43">
          <cell r="H43">
            <v>0</v>
          </cell>
        </row>
      </sheetData>
      <sheetData sheetId="703" refreshError="1"/>
      <sheetData sheetId="704">
        <row r="43">
          <cell r="H43">
            <v>0</v>
          </cell>
        </row>
      </sheetData>
      <sheetData sheetId="705" refreshError="1"/>
      <sheetData sheetId="706" refreshError="1"/>
      <sheetData sheetId="707">
        <row r="43">
          <cell r="H43">
            <v>0</v>
          </cell>
        </row>
      </sheetData>
      <sheetData sheetId="708">
        <row r="43">
          <cell r="H43">
            <v>0</v>
          </cell>
        </row>
      </sheetData>
      <sheetData sheetId="709">
        <row r="43">
          <cell r="H43">
            <v>0</v>
          </cell>
        </row>
      </sheetData>
      <sheetData sheetId="710">
        <row r="43">
          <cell r="H43">
            <v>0</v>
          </cell>
        </row>
      </sheetData>
      <sheetData sheetId="711">
        <row r="43">
          <cell r="H43">
            <v>0</v>
          </cell>
        </row>
      </sheetData>
      <sheetData sheetId="712" refreshError="1"/>
      <sheetData sheetId="713">
        <row r="43">
          <cell r="H43">
            <v>0</v>
          </cell>
        </row>
      </sheetData>
      <sheetData sheetId="714">
        <row r="43">
          <cell r="H43">
            <v>0</v>
          </cell>
        </row>
      </sheetData>
      <sheetData sheetId="715">
        <row r="43">
          <cell r="H43">
            <v>0</v>
          </cell>
        </row>
      </sheetData>
      <sheetData sheetId="716">
        <row r="43">
          <cell r="H43">
            <v>0</v>
          </cell>
        </row>
      </sheetData>
      <sheetData sheetId="717">
        <row r="43">
          <cell r="H43">
            <v>0</v>
          </cell>
        </row>
      </sheetData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43">
          <cell r="H43">
            <v>0</v>
          </cell>
        </row>
      </sheetData>
      <sheetData sheetId="735">
        <row r="43">
          <cell r="H43">
            <v>0</v>
          </cell>
        </row>
      </sheetData>
      <sheetData sheetId="736">
        <row r="43">
          <cell r="H43">
            <v>0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>
        <row r="43">
          <cell r="H43">
            <v>0</v>
          </cell>
        </row>
      </sheetData>
      <sheetData sheetId="757">
        <row r="43">
          <cell r="H43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>
        <row r="43">
          <cell r="H43">
            <v>0</v>
          </cell>
        </row>
      </sheetData>
      <sheetData sheetId="781">
        <row r="43">
          <cell r="H43">
            <v>0</v>
          </cell>
        </row>
      </sheetData>
      <sheetData sheetId="782">
        <row r="43">
          <cell r="H43">
            <v>0</v>
          </cell>
        </row>
      </sheetData>
      <sheetData sheetId="783">
        <row r="43">
          <cell r="H43">
            <v>0</v>
          </cell>
        </row>
      </sheetData>
      <sheetData sheetId="784">
        <row r="43">
          <cell r="H43">
            <v>0</v>
          </cell>
        </row>
      </sheetData>
      <sheetData sheetId="785">
        <row r="43">
          <cell r="H43">
            <v>0</v>
          </cell>
        </row>
      </sheetData>
      <sheetData sheetId="786">
        <row r="43">
          <cell r="H43">
            <v>0</v>
          </cell>
        </row>
      </sheetData>
      <sheetData sheetId="787">
        <row r="43">
          <cell r="H43">
            <v>0</v>
          </cell>
        </row>
      </sheetData>
      <sheetData sheetId="788">
        <row r="43">
          <cell r="H43">
            <v>0</v>
          </cell>
        </row>
      </sheetData>
      <sheetData sheetId="789">
        <row r="43">
          <cell r="H43">
            <v>0</v>
          </cell>
        </row>
      </sheetData>
      <sheetData sheetId="790">
        <row r="43">
          <cell r="H43">
            <v>0</v>
          </cell>
        </row>
      </sheetData>
      <sheetData sheetId="791">
        <row r="43">
          <cell r="H43">
            <v>0</v>
          </cell>
        </row>
      </sheetData>
      <sheetData sheetId="792">
        <row r="43">
          <cell r="H43">
            <v>0</v>
          </cell>
        </row>
      </sheetData>
      <sheetData sheetId="793">
        <row r="43">
          <cell r="H43">
            <v>0</v>
          </cell>
        </row>
      </sheetData>
      <sheetData sheetId="794">
        <row r="43">
          <cell r="H43">
            <v>0</v>
          </cell>
        </row>
      </sheetData>
      <sheetData sheetId="795">
        <row r="43">
          <cell r="H43">
            <v>0</v>
          </cell>
        </row>
      </sheetData>
      <sheetData sheetId="796">
        <row r="43">
          <cell r="H43">
            <v>0</v>
          </cell>
        </row>
      </sheetData>
      <sheetData sheetId="797">
        <row r="43">
          <cell r="H43">
            <v>0</v>
          </cell>
        </row>
      </sheetData>
      <sheetData sheetId="798">
        <row r="43">
          <cell r="H43">
            <v>0</v>
          </cell>
        </row>
      </sheetData>
      <sheetData sheetId="799">
        <row r="43">
          <cell r="H43">
            <v>0</v>
          </cell>
        </row>
      </sheetData>
      <sheetData sheetId="800">
        <row r="43">
          <cell r="H43">
            <v>0</v>
          </cell>
        </row>
      </sheetData>
      <sheetData sheetId="801">
        <row r="43">
          <cell r="H43">
            <v>0</v>
          </cell>
        </row>
      </sheetData>
      <sheetData sheetId="802">
        <row r="43">
          <cell r="H43">
            <v>0</v>
          </cell>
        </row>
      </sheetData>
      <sheetData sheetId="803">
        <row r="43">
          <cell r="H43">
            <v>0</v>
          </cell>
        </row>
      </sheetData>
      <sheetData sheetId="804">
        <row r="43">
          <cell r="H43">
            <v>0</v>
          </cell>
        </row>
      </sheetData>
      <sheetData sheetId="805">
        <row r="43">
          <cell r="H43">
            <v>0</v>
          </cell>
        </row>
      </sheetData>
      <sheetData sheetId="806">
        <row r="43">
          <cell r="H43">
            <v>0</v>
          </cell>
        </row>
      </sheetData>
      <sheetData sheetId="807">
        <row r="43">
          <cell r="H43">
            <v>0</v>
          </cell>
        </row>
      </sheetData>
      <sheetData sheetId="808">
        <row r="43">
          <cell r="H43">
            <v>0</v>
          </cell>
        </row>
      </sheetData>
      <sheetData sheetId="809">
        <row r="43">
          <cell r="H43">
            <v>0</v>
          </cell>
        </row>
      </sheetData>
      <sheetData sheetId="810">
        <row r="43">
          <cell r="H43">
            <v>0</v>
          </cell>
        </row>
      </sheetData>
      <sheetData sheetId="811">
        <row r="43">
          <cell r="H43">
            <v>0</v>
          </cell>
        </row>
      </sheetData>
      <sheetData sheetId="812">
        <row r="43">
          <cell r="H43">
            <v>0</v>
          </cell>
        </row>
      </sheetData>
      <sheetData sheetId="813">
        <row r="43">
          <cell r="H43">
            <v>0</v>
          </cell>
        </row>
      </sheetData>
      <sheetData sheetId="814">
        <row r="43">
          <cell r="H43">
            <v>0</v>
          </cell>
        </row>
      </sheetData>
      <sheetData sheetId="815">
        <row r="43">
          <cell r="H43">
            <v>0</v>
          </cell>
        </row>
      </sheetData>
      <sheetData sheetId="816">
        <row r="43">
          <cell r="H43">
            <v>0</v>
          </cell>
        </row>
      </sheetData>
      <sheetData sheetId="817">
        <row r="43">
          <cell r="H43">
            <v>0</v>
          </cell>
        </row>
      </sheetData>
      <sheetData sheetId="818">
        <row r="43">
          <cell r="H43">
            <v>0</v>
          </cell>
        </row>
      </sheetData>
      <sheetData sheetId="819">
        <row r="43">
          <cell r="H43">
            <v>0</v>
          </cell>
        </row>
      </sheetData>
      <sheetData sheetId="820">
        <row r="43">
          <cell r="H43">
            <v>0</v>
          </cell>
        </row>
      </sheetData>
      <sheetData sheetId="821">
        <row r="43">
          <cell r="H43">
            <v>0</v>
          </cell>
        </row>
      </sheetData>
      <sheetData sheetId="822">
        <row r="43">
          <cell r="H43">
            <v>0</v>
          </cell>
        </row>
      </sheetData>
      <sheetData sheetId="823">
        <row r="43">
          <cell r="H43">
            <v>0</v>
          </cell>
        </row>
      </sheetData>
      <sheetData sheetId="824">
        <row r="43">
          <cell r="H43">
            <v>0</v>
          </cell>
        </row>
      </sheetData>
      <sheetData sheetId="825">
        <row r="43">
          <cell r="H43">
            <v>0</v>
          </cell>
        </row>
      </sheetData>
      <sheetData sheetId="826">
        <row r="43">
          <cell r="H43">
            <v>0</v>
          </cell>
        </row>
      </sheetData>
      <sheetData sheetId="827">
        <row r="43">
          <cell r="H43">
            <v>0</v>
          </cell>
        </row>
      </sheetData>
      <sheetData sheetId="828">
        <row r="43">
          <cell r="H43">
            <v>0</v>
          </cell>
        </row>
      </sheetData>
      <sheetData sheetId="829">
        <row r="43">
          <cell r="H43">
            <v>0</v>
          </cell>
        </row>
      </sheetData>
      <sheetData sheetId="830">
        <row r="43">
          <cell r="H43">
            <v>0</v>
          </cell>
        </row>
      </sheetData>
      <sheetData sheetId="831">
        <row r="43">
          <cell r="H43">
            <v>0</v>
          </cell>
        </row>
      </sheetData>
      <sheetData sheetId="832">
        <row r="43">
          <cell r="H43">
            <v>0</v>
          </cell>
        </row>
      </sheetData>
      <sheetData sheetId="833">
        <row r="43">
          <cell r="H43">
            <v>0</v>
          </cell>
        </row>
      </sheetData>
      <sheetData sheetId="834">
        <row r="43">
          <cell r="H43">
            <v>0</v>
          </cell>
        </row>
      </sheetData>
      <sheetData sheetId="835">
        <row r="43">
          <cell r="H43">
            <v>0</v>
          </cell>
        </row>
      </sheetData>
      <sheetData sheetId="836">
        <row r="43">
          <cell r="H43">
            <v>0</v>
          </cell>
        </row>
      </sheetData>
      <sheetData sheetId="837">
        <row r="43">
          <cell r="H43">
            <v>0</v>
          </cell>
        </row>
      </sheetData>
      <sheetData sheetId="838">
        <row r="43">
          <cell r="H43">
            <v>0</v>
          </cell>
        </row>
      </sheetData>
      <sheetData sheetId="839">
        <row r="43">
          <cell r="H43">
            <v>0</v>
          </cell>
        </row>
      </sheetData>
      <sheetData sheetId="840">
        <row r="43">
          <cell r="H43">
            <v>0</v>
          </cell>
        </row>
      </sheetData>
      <sheetData sheetId="841">
        <row r="43">
          <cell r="H43">
            <v>0</v>
          </cell>
        </row>
      </sheetData>
      <sheetData sheetId="842">
        <row r="43">
          <cell r="H43">
            <v>0</v>
          </cell>
        </row>
      </sheetData>
      <sheetData sheetId="843">
        <row r="43">
          <cell r="H43">
            <v>0</v>
          </cell>
        </row>
      </sheetData>
      <sheetData sheetId="844">
        <row r="43">
          <cell r="H43">
            <v>0</v>
          </cell>
        </row>
      </sheetData>
      <sheetData sheetId="845">
        <row r="43">
          <cell r="H43">
            <v>0</v>
          </cell>
        </row>
      </sheetData>
      <sheetData sheetId="846">
        <row r="43">
          <cell r="H43">
            <v>0</v>
          </cell>
        </row>
      </sheetData>
      <sheetData sheetId="847">
        <row r="43">
          <cell r="H43">
            <v>0</v>
          </cell>
        </row>
      </sheetData>
      <sheetData sheetId="848">
        <row r="43">
          <cell r="H43">
            <v>0</v>
          </cell>
        </row>
      </sheetData>
      <sheetData sheetId="849">
        <row r="43">
          <cell r="H43">
            <v>0</v>
          </cell>
        </row>
      </sheetData>
      <sheetData sheetId="850">
        <row r="43">
          <cell r="H43">
            <v>0</v>
          </cell>
        </row>
      </sheetData>
      <sheetData sheetId="851">
        <row r="43">
          <cell r="H43">
            <v>0</v>
          </cell>
        </row>
      </sheetData>
      <sheetData sheetId="852">
        <row r="43">
          <cell r="H43">
            <v>0</v>
          </cell>
        </row>
      </sheetData>
      <sheetData sheetId="853">
        <row r="43">
          <cell r="H43">
            <v>0</v>
          </cell>
        </row>
      </sheetData>
      <sheetData sheetId="854">
        <row r="43">
          <cell r="H43">
            <v>0</v>
          </cell>
        </row>
      </sheetData>
      <sheetData sheetId="855">
        <row r="43">
          <cell r="H43">
            <v>0</v>
          </cell>
        </row>
      </sheetData>
      <sheetData sheetId="856">
        <row r="43">
          <cell r="H43">
            <v>0</v>
          </cell>
        </row>
      </sheetData>
      <sheetData sheetId="857">
        <row r="43">
          <cell r="H43">
            <v>0</v>
          </cell>
        </row>
      </sheetData>
      <sheetData sheetId="858">
        <row r="43">
          <cell r="H43">
            <v>0</v>
          </cell>
        </row>
      </sheetData>
      <sheetData sheetId="859">
        <row r="43">
          <cell r="H43">
            <v>0</v>
          </cell>
        </row>
      </sheetData>
      <sheetData sheetId="860">
        <row r="43">
          <cell r="H43">
            <v>0</v>
          </cell>
        </row>
      </sheetData>
      <sheetData sheetId="861" refreshError="1"/>
      <sheetData sheetId="862" refreshError="1"/>
      <sheetData sheetId="863"/>
      <sheetData sheetId="864"/>
      <sheetData sheetId="865"/>
      <sheetData sheetId="866">
        <row r="43">
          <cell r="H43">
            <v>0</v>
          </cell>
        </row>
      </sheetData>
      <sheetData sheetId="867">
        <row r="43">
          <cell r="H43">
            <v>0</v>
          </cell>
        </row>
      </sheetData>
      <sheetData sheetId="868">
        <row r="43">
          <cell r="H43">
            <v>0</v>
          </cell>
        </row>
      </sheetData>
      <sheetData sheetId="869">
        <row r="43">
          <cell r="H43">
            <v>0</v>
          </cell>
        </row>
      </sheetData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>
        <row r="43">
          <cell r="H43">
            <v>0</v>
          </cell>
        </row>
      </sheetData>
      <sheetData sheetId="881">
        <row r="43">
          <cell r="H43">
            <v>0</v>
          </cell>
        </row>
      </sheetData>
      <sheetData sheetId="882">
        <row r="43">
          <cell r="H43">
            <v>0</v>
          </cell>
        </row>
      </sheetData>
      <sheetData sheetId="883" refreshError="1"/>
      <sheetData sheetId="884" refreshError="1"/>
      <sheetData sheetId="885">
        <row r="43">
          <cell r="H43">
            <v>0</v>
          </cell>
        </row>
      </sheetData>
      <sheetData sheetId="886">
        <row r="43">
          <cell r="H43">
            <v>0</v>
          </cell>
        </row>
      </sheetData>
      <sheetData sheetId="887">
        <row r="43">
          <cell r="H43">
            <v>0</v>
          </cell>
        </row>
      </sheetData>
      <sheetData sheetId="888"/>
      <sheetData sheetId="889">
        <row r="43">
          <cell r="H43">
            <v>0</v>
          </cell>
        </row>
      </sheetData>
      <sheetData sheetId="890">
        <row r="43">
          <cell r="H43">
            <v>0</v>
          </cell>
        </row>
      </sheetData>
      <sheetData sheetId="891">
        <row r="43">
          <cell r="H43">
            <v>0</v>
          </cell>
        </row>
      </sheetData>
      <sheetData sheetId="892">
        <row r="43">
          <cell r="H43">
            <v>0</v>
          </cell>
        </row>
      </sheetData>
      <sheetData sheetId="893">
        <row r="43">
          <cell r="H43">
            <v>0</v>
          </cell>
        </row>
      </sheetData>
      <sheetData sheetId="894">
        <row r="43">
          <cell r="H43">
            <v>0</v>
          </cell>
        </row>
      </sheetData>
      <sheetData sheetId="895">
        <row r="43">
          <cell r="H43">
            <v>0</v>
          </cell>
        </row>
      </sheetData>
      <sheetData sheetId="896">
        <row r="43">
          <cell r="H43">
            <v>0</v>
          </cell>
        </row>
      </sheetData>
      <sheetData sheetId="897">
        <row r="43">
          <cell r="H43">
            <v>0</v>
          </cell>
        </row>
      </sheetData>
      <sheetData sheetId="898">
        <row r="43">
          <cell r="H43">
            <v>0</v>
          </cell>
        </row>
      </sheetData>
      <sheetData sheetId="899">
        <row r="43">
          <cell r="H43">
            <v>0</v>
          </cell>
        </row>
      </sheetData>
      <sheetData sheetId="900">
        <row r="43">
          <cell r="H43">
            <v>0</v>
          </cell>
        </row>
      </sheetData>
      <sheetData sheetId="901">
        <row r="43">
          <cell r="H43">
            <v>0</v>
          </cell>
        </row>
      </sheetData>
      <sheetData sheetId="902">
        <row r="43">
          <cell r="H43">
            <v>0</v>
          </cell>
        </row>
      </sheetData>
      <sheetData sheetId="903" refreshError="1"/>
      <sheetData sheetId="904" refreshError="1"/>
      <sheetData sheetId="905">
        <row r="43">
          <cell r="H43">
            <v>0</v>
          </cell>
        </row>
      </sheetData>
      <sheetData sheetId="906">
        <row r="43">
          <cell r="H43">
            <v>0</v>
          </cell>
        </row>
      </sheetData>
      <sheetData sheetId="907">
        <row r="43">
          <cell r="H43">
            <v>0</v>
          </cell>
        </row>
      </sheetData>
      <sheetData sheetId="908">
        <row r="43">
          <cell r="H43">
            <v>0</v>
          </cell>
        </row>
      </sheetData>
      <sheetData sheetId="909">
        <row r="43">
          <cell r="H43">
            <v>0</v>
          </cell>
        </row>
      </sheetData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>
        <row r="43">
          <cell r="H43">
            <v>0</v>
          </cell>
        </row>
      </sheetData>
      <sheetData sheetId="916">
        <row r="43">
          <cell r="H43">
            <v>0</v>
          </cell>
        </row>
      </sheetData>
      <sheetData sheetId="917">
        <row r="43">
          <cell r="H43">
            <v>0</v>
          </cell>
        </row>
      </sheetData>
      <sheetData sheetId="918">
        <row r="43">
          <cell r="H43">
            <v>0</v>
          </cell>
        </row>
      </sheetData>
      <sheetData sheetId="919">
        <row r="43">
          <cell r="H43">
            <v>0</v>
          </cell>
        </row>
      </sheetData>
      <sheetData sheetId="920">
        <row r="43">
          <cell r="H43">
            <v>0</v>
          </cell>
        </row>
      </sheetData>
      <sheetData sheetId="921">
        <row r="43">
          <cell r="H43">
            <v>0</v>
          </cell>
        </row>
      </sheetData>
      <sheetData sheetId="922">
        <row r="43">
          <cell r="H43">
            <v>0</v>
          </cell>
        </row>
      </sheetData>
      <sheetData sheetId="923">
        <row r="43">
          <cell r="H43">
            <v>0</v>
          </cell>
        </row>
      </sheetData>
      <sheetData sheetId="924">
        <row r="43">
          <cell r="H43">
            <v>0</v>
          </cell>
        </row>
      </sheetData>
      <sheetData sheetId="925">
        <row r="43">
          <cell r="H43">
            <v>0</v>
          </cell>
        </row>
      </sheetData>
      <sheetData sheetId="926">
        <row r="43">
          <cell r="H43">
            <v>0</v>
          </cell>
        </row>
      </sheetData>
      <sheetData sheetId="927">
        <row r="43">
          <cell r="H43">
            <v>0</v>
          </cell>
        </row>
      </sheetData>
      <sheetData sheetId="928">
        <row r="43">
          <cell r="H43">
            <v>0</v>
          </cell>
        </row>
      </sheetData>
      <sheetData sheetId="929">
        <row r="43">
          <cell r="H43">
            <v>0</v>
          </cell>
        </row>
      </sheetData>
      <sheetData sheetId="930">
        <row r="43">
          <cell r="H43">
            <v>0</v>
          </cell>
        </row>
      </sheetData>
      <sheetData sheetId="931">
        <row r="43">
          <cell r="H43">
            <v>0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43">
          <cell r="H43">
            <v>0</v>
          </cell>
        </row>
      </sheetData>
      <sheetData sheetId="962">
        <row r="43">
          <cell r="H43">
            <v>0</v>
          </cell>
        </row>
      </sheetData>
      <sheetData sheetId="963">
        <row r="43">
          <cell r="H43">
            <v>0</v>
          </cell>
        </row>
      </sheetData>
      <sheetData sheetId="964">
        <row r="43">
          <cell r="H43">
            <v>0</v>
          </cell>
        </row>
      </sheetData>
      <sheetData sheetId="965">
        <row r="43">
          <cell r="H43">
            <v>0</v>
          </cell>
        </row>
      </sheetData>
      <sheetData sheetId="966">
        <row r="43">
          <cell r="H43">
            <v>0</v>
          </cell>
        </row>
      </sheetData>
      <sheetData sheetId="967">
        <row r="43">
          <cell r="H43">
            <v>0</v>
          </cell>
        </row>
      </sheetData>
      <sheetData sheetId="968">
        <row r="43">
          <cell r="H43">
            <v>0</v>
          </cell>
        </row>
      </sheetData>
      <sheetData sheetId="969">
        <row r="43">
          <cell r="H43">
            <v>0</v>
          </cell>
        </row>
      </sheetData>
      <sheetData sheetId="970">
        <row r="43">
          <cell r="H43">
            <v>0</v>
          </cell>
        </row>
      </sheetData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>
        <row r="43">
          <cell r="H43">
            <v>0</v>
          </cell>
        </row>
      </sheetData>
      <sheetData sheetId="1103">
        <row r="43">
          <cell r="H43">
            <v>0</v>
          </cell>
        </row>
      </sheetData>
      <sheetData sheetId="1104">
        <row r="43">
          <cell r="H43">
            <v>0</v>
          </cell>
        </row>
      </sheetData>
      <sheetData sheetId="1105" refreshError="1"/>
      <sheetData sheetId="1106" refreshError="1"/>
      <sheetData sheetId="1107" refreshError="1"/>
      <sheetData sheetId="1108">
        <row r="43">
          <cell r="H43">
            <v>0</v>
          </cell>
        </row>
      </sheetData>
      <sheetData sheetId="1109">
        <row r="43">
          <cell r="H43">
            <v>0</v>
          </cell>
        </row>
      </sheetData>
      <sheetData sheetId="1110">
        <row r="43">
          <cell r="H43">
            <v>0</v>
          </cell>
        </row>
      </sheetData>
      <sheetData sheetId="1111">
        <row r="43">
          <cell r="H43">
            <v>0</v>
          </cell>
        </row>
      </sheetData>
      <sheetData sheetId="1112">
        <row r="43">
          <cell r="H43">
            <v>0</v>
          </cell>
        </row>
      </sheetData>
      <sheetData sheetId="1113">
        <row r="43">
          <cell r="H43">
            <v>0</v>
          </cell>
        </row>
      </sheetData>
      <sheetData sheetId="1114">
        <row r="43">
          <cell r="H43">
            <v>0</v>
          </cell>
        </row>
      </sheetData>
      <sheetData sheetId="1115">
        <row r="43">
          <cell r="H43">
            <v>0</v>
          </cell>
        </row>
      </sheetData>
      <sheetData sheetId="1116">
        <row r="43">
          <cell r="H43">
            <v>0</v>
          </cell>
        </row>
      </sheetData>
      <sheetData sheetId="1117">
        <row r="43">
          <cell r="H43">
            <v>0</v>
          </cell>
        </row>
      </sheetData>
      <sheetData sheetId="1118">
        <row r="43">
          <cell r="H43">
            <v>0</v>
          </cell>
        </row>
      </sheetData>
      <sheetData sheetId="1119">
        <row r="43">
          <cell r="H43">
            <v>0</v>
          </cell>
        </row>
      </sheetData>
      <sheetData sheetId="1120">
        <row r="43">
          <cell r="H43">
            <v>0</v>
          </cell>
        </row>
      </sheetData>
      <sheetData sheetId="1121">
        <row r="43">
          <cell r="H43">
            <v>0</v>
          </cell>
        </row>
      </sheetData>
      <sheetData sheetId="1122">
        <row r="43">
          <cell r="H43">
            <v>0</v>
          </cell>
        </row>
      </sheetData>
      <sheetData sheetId="1123">
        <row r="43">
          <cell r="H43">
            <v>0</v>
          </cell>
        </row>
      </sheetData>
      <sheetData sheetId="1124">
        <row r="43">
          <cell r="H43">
            <v>0</v>
          </cell>
        </row>
      </sheetData>
      <sheetData sheetId="1125">
        <row r="43">
          <cell r="H43">
            <v>0</v>
          </cell>
        </row>
      </sheetData>
      <sheetData sheetId="1126">
        <row r="43">
          <cell r="H43">
            <v>0</v>
          </cell>
        </row>
      </sheetData>
      <sheetData sheetId="1127">
        <row r="43">
          <cell r="H43">
            <v>0</v>
          </cell>
        </row>
      </sheetData>
      <sheetData sheetId="1128">
        <row r="43">
          <cell r="H43">
            <v>0</v>
          </cell>
        </row>
      </sheetData>
      <sheetData sheetId="1129">
        <row r="43">
          <cell r="H43">
            <v>0</v>
          </cell>
        </row>
      </sheetData>
      <sheetData sheetId="1130">
        <row r="43">
          <cell r="H43">
            <v>0</v>
          </cell>
        </row>
      </sheetData>
      <sheetData sheetId="1131">
        <row r="43">
          <cell r="H43">
            <v>0</v>
          </cell>
        </row>
      </sheetData>
      <sheetData sheetId="1132" refreshError="1"/>
      <sheetData sheetId="1133" refreshError="1"/>
      <sheetData sheetId="1134">
        <row r="43">
          <cell r="H43">
            <v>0</v>
          </cell>
        </row>
      </sheetData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>
        <row r="43">
          <cell r="H43">
            <v>0</v>
          </cell>
        </row>
      </sheetData>
      <sheetData sheetId="1149">
        <row r="43">
          <cell r="H43">
            <v>0</v>
          </cell>
        </row>
      </sheetData>
      <sheetData sheetId="1150">
        <row r="43">
          <cell r="H43">
            <v>0</v>
          </cell>
        </row>
      </sheetData>
      <sheetData sheetId="1151">
        <row r="43">
          <cell r="H43">
            <v>0</v>
          </cell>
        </row>
      </sheetData>
      <sheetData sheetId="1152">
        <row r="43">
          <cell r="H43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>
        <row r="43">
          <cell r="H43">
            <v>0</v>
          </cell>
        </row>
      </sheetData>
      <sheetData sheetId="1161">
        <row r="43">
          <cell r="H43">
            <v>0</v>
          </cell>
        </row>
      </sheetData>
      <sheetData sheetId="1162">
        <row r="43">
          <cell r="H43">
            <v>0</v>
          </cell>
        </row>
      </sheetData>
      <sheetData sheetId="1163">
        <row r="43">
          <cell r="H43">
            <v>0</v>
          </cell>
        </row>
      </sheetData>
      <sheetData sheetId="1164">
        <row r="43">
          <cell r="H43">
            <v>0</v>
          </cell>
        </row>
      </sheetData>
      <sheetData sheetId="1165">
        <row r="43">
          <cell r="H43">
            <v>0</v>
          </cell>
        </row>
      </sheetData>
      <sheetData sheetId="1166">
        <row r="43">
          <cell r="H43">
            <v>0</v>
          </cell>
        </row>
      </sheetData>
      <sheetData sheetId="1167">
        <row r="43">
          <cell r="H43">
            <v>0</v>
          </cell>
        </row>
      </sheetData>
      <sheetData sheetId="1168">
        <row r="43">
          <cell r="H43">
            <v>0</v>
          </cell>
        </row>
      </sheetData>
      <sheetData sheetId="1169">
        <row r="43">
          <cell r="H43">
            <v>0</v>
          </cell>
        </row>
      </sheetData>
      <sheetData sheetId="1170">
        <row r="43">
          <cell r="H43">
            <v>0</v>
          </cell>
        </row>
      </sheetData>
      <sheetData sheetId="1171">
        <row r="43">
          <cell r="H43">
            <v>0</v>
          </cell>
        </row>
      </sheetData>
      <sheetData sheetId="1172">
        <row r="43">
          <cell r="H43">
            <v>0</v>
          </cell>
        </row>
      </sheetData>
      <sheetData sheetId="1173">
        <row r="43">
          <cell r="H43">
            <v>0</v>
          </cell>
        </row>
      </sheetData>
      <sheetData sheetId="1174">
        <row r="43">
          <cell r="H43">
            <v>0</v>
          </cell>
        </row>
      </sheetData>
      <sheetData sheetId="1175">
        <row r="43">
          <cell r="H43">
            <v>0</v>
          </cell>
        </row>
      </sheetData>
      <sheetData sheetId="1176">
        <row r="43">
          <cell r="H43">
            <v>0</v>
          </cell>
        </row>
      </sheetData>
      <sheetData sheetId="1177">
        <row r="43">
          <cell r="H43">
            <v>0</v>
          </cell>
        </row>
      </sheetData>
      <sheetData sheetId="1178">
        <row r="43">
          <cell r="H43">
            <v>0</v>
          </cell>
        </row>
      </sheetData>
      <sheetData sheetId="1179">
        <row r="43">
          <cell r="H43">
            <v>0</v>
          </cell>
        </row>
      </sheetData>
      <sheetData sheetId="1180">
        <row r="43">
          <cell r="H43">
            <v>0</v>
          </cell>
        </row>
      </sheetData>
      <sheetData sheetId="1181">
        <row r="43">
          <cell r="H43">
            <v>0</v>
          </cell>
        </row>
      </sheetData>
      <sheetData sheetId="1182">
        <row r="43">
          <cell r="H43">
            <v>0</v>
          </cell>
        </row>
      </sheetData>
      <sheetData sheetId="1183">
        <row r="43">
          <cell r="H43">
            <v>0</v>
          </cell>
        </row>
      </sheetData>
      <sheetData sheetId="1184">
        <row r="43">
          <cell r="H43">
            <v>0</v>
          </cell>
        </row>
      </sheetData>
      <sheetData sheetId="1185">
        <row r="43">
          <cell r="H43">
            <v>0</v>
          </cell>
        </row>
      </sheetData>
      <sheetData sheetId="1186">
        <row r="43">
          <cell r="H43">
            <v>0</v>
          </cell>
        </row>
      </sheetData>
      <sheetData sheetId="1187">
        <row r="43">
          <cell r="H43">
            <v>0</v>
          </cell>
        </row>
      </sheetData>
      <sheetData sheetId="1188">
        <row r="43">
          <cell r="H43">
            <v>0</v>
          </cell>
        </row>
      </sheetData>
      <sheetData sheetId="1189">
        <row r="43">
          <cell r="H43">
            <v>0</v>
          </cell>
        </row>
      </sheetData>
      <sheetData sheetId="1190">
        <row r="43">
          <cell r="H43">
            <v>0</v>
          </cell>
        </row>
      </sheetData>
      <sheetData sheetId="1191">
        <row r="43">
          <cell r="H43">
            <v>0</v>
          </cell>
        </row>
      </sheetData>
      <sheetData sheetId="1192">
        <row r="43">
          <cell r="H43">
            <v>0</v>
          </cell>
        </row>
      </sheetData>
      <sheetData sheetId="1193">
        <row r="43">
          <cell r="H43">
            <v>0</v>
          </cell>
        </row>
      </sheetData>
      <sheetData sheetId="1194">
        <row r="43">
          <cell r="H43">
            <v>0</v>
          </cell>
        </row>
      </sheetData>
      <sheetData sheetId="1195">
        <row r="43">
          <cell r="H43">
            <v>0</v>
          </cell>
        </row>
      </sheetData>
      <sheetData sheetId="1196">
        <row r="43">
          <cell r="H43">
            <v>0</v>
          </cell>
        </row>
      </sheetData>
      <sheetData sheetId="1197">
        <row r="43">
          <cell r="H43">
            <v>0</v>
          </cell>
        </row>
      </sheetData>
      <sheetData sheetId="1198">
        <row r="43">
          <cell r="H43">
            <v>0</v>
          </cell>
        </row>
      </sheetData>
      <sheetData sheetId="1199">
        <row r="43">
          <cell r="H43">
            <v>0</v>
          </cell>
        </row>
      </sheetData>
      <sheetData sheetId="1200">
        <row r="43">
          <cell r="H43">
            <v>0</v>
          </cell>
        </row>
      </sheetData>
      <sheetData sheetId="1201">
        <row r="43">
          <cell r="H43">
            <v>0</v>
          </cell>
        </row>
      </sheetData>
      <sheetData sheetId="1202">
        <row r="43">
          <cell r="H43">
            <v>0</v>
          </cell>
        </row>
      </sheetData>
      <sheetData sheetId="1203">
        <row r="43">
          <cell r="H43">
            <v>0</v>
          </cell>
        </row>
      </sheetData>
      <sheetData sheetId="1204">
        <row r="43">
          <cell r="H43">
            <v>0</v>
          </cell>
        </row>
      </sheetData>
      <sheetData sheetId="1205">
        <row r="43">
          <cell r="H43">
            <v>0</v>
          </cell>
        </row>
      </sheetData>
      <sheetData sheetId="1206">
        <row r="43">
          <cell r="H43">
            <v>0</v>
          </cell>
        </row>
      </sheetData>
      <sheetData sheetId="1207">
        <row r="43">
          <cell r="H43">
            <v>0</v>
          </cell>
        </row>
      </sheetData>
      <sheetData sheetId="1208">
        <row r="43">
          <cell r="H43">
            <v>0</v>
          </cell>
        </row>
      </sheetData>
      <sheetData sheetId="1209">
        <row r="43">
          <cell r="H43">
            <v>0</v>
          </cell>
        </row>
      </sheetData>
      <sheetData sheetId="1210">
        <row r="43">
          <cell r="H43">
            <v>0</v>
          </cell>
        </row>
      </sheetData>
      <sheetData sheetId="1211">
        <row r="43">
          <cell r="H43">
            <v>0</v>
          </cell>
        </row>
      </sheetData>
      <sheetData sheetId="1212">
        <row r="43">
          <cell r="H43">
            <v>0</v>
          </cell>
        </row>
      </sheetData>
      <sheetData sheetId="1213">
        <row r="43">
          <cell r="H43">
            <v>0</v>
          </cell>
        </row>
      </sheetData>
      <sheetData sheetId="1214">
        <row r="43">
          <cell r="H43">
            <v>0</v>
          </cell>
        </row>
      </sheetData>
      <sheetData sheetId="1215">
        <row r="43">
          <cell r="H43">
            <v>0</v>
          </cell>
        </row>
      </sheetData>
      <sheetData sheetId="1216">
        <row r="43">
          <cell r="H43">
            <v>0</v>
          </cell>
        </row>
      </sheetData>
      <sheetData sheetId="1217">
        <row r="43">
          <cell r="H43">
            <v>0</v>
          </cell>
        </row>
      </sheetData>
      <sheetData sheetId="1218">
        <row r="43">
          <cell r="H43">
            <v>0</v>
          </cell>
        </row>
      </sheetData>
      <sheetData sheetId="1219">
        <row r="43">
          <cell r="H43">
            <v>0</v>
          </cell>
        </row>
      </sheetData>
      <sheetData sheetId="1220">
        <row r="43">
          <cell r="H43">
            <v>0</v>
          </cell>
        </row>
      </sheetData>
      <sheetData sheetId="1221">
        <row r="43">
          <cell r="H43">
            <v>0</v>
          </cell>
        </row>
      </sheetData>
      <sheetData sheetId="1222">
        <row r="43">
          <cell r="H43">
            <v>0</v>
          </cell>
        </row>
      </sheetData>
      <sheetData sheetId="1223">
        <row r="43">
          <cell r="H43">
            <v>0</v>
          </cell>
        </row>
      </sheetData>
      <sheetData sheetId="1224">
        <row r="43">
          <cell r="H43">
            <v>0</v>
          </cell>
        </row>
      </sheetData>
      <sheetData sheetId="1225">
        <row r="43">
          <cell r="H43">
            <v>0</v>
          </cell>
        </row>
      </sheetData>
      <sheetData sheetId="1226">
        <row r="43">
          <cell r="H43">
            <v>0</v>
          </cell>
        </row>
      </sheetData>
      <sheetData sheetId="1227">
        <row r="43">
          <cell r="H43">
            <v>0</v>
          </cell>
        </row>
      </sheetData>
      <sheetData sheetId="1228">
        <row r="43">
          <cell r="H43">
            <v>0</v>
          </cell>
        </row>
      </sheetData>
      <sheetData sheetId="1229">
        <row r="43">
          <cell r="H43">
            <v>0</v>
          </cell>
        </row>
      </sheetData>
      <sheetData sheetId="1230">
        <row r="43">
          <cell r="H43">
            <v>0</v>
          </cell>
        </row>
      </sheetData>
      <sheetData sheetId="1231">
        <row r="43">
          <cell r="H43">
            <v>0</v>
          </cell>
        </row>
      </sheetData>
      <sheetData sheetId="1232">
        <row r="43">
          <cell r="H43">
            <v>0</v>
          </cell>
        </row>
      </sheetData>
      <sheetData sheetId="1233">
        <row r="43">
          <cell r="H43">
            <v>0</v>
          </cell>
        </row>
      </sheetData>
      <sheetData sheetId="1234">
        <row r="43">
          <cell r="H43">
            <v>0</v>
          </cell>
        </row>
      </sheetData>
      <sheetData sheetId="1235">
        <row r="43">
          <cell r="H43">
            <v>0</v>
          </cell>
        </row>
      </sheetData>
      <sheetData sheetId="1236">
        <row r="43">
          <cell r="H43">
            <v>0</v>
          </cell>
        </row>
      </sheetData>
      <sheetData sheetId="1237">
        <row r="43">
          <cell r="H43">
            <v>0</v>
          </cell>
        </row>
      </sheetData>
      <sheetData sheetId="1238">
        <row r="43">
          <cell r="H43">
            <v>0</v>
          </cell>
        </row>
      </sheetData>
      <sheetData sheetId="1239">
        <row r="43">
          <cell r="H43">
            <v>0</v>
          </cell>
        </row>
      </sheetData>
      <sheetData sheetId="1240">
        <row r="43">
          <cell r="H43">
            <v>0</v>
          </cell>
        </row>
      </sheetData>
      <sheetData sheetId="1241">
        <row r="43">
          <cell r="H43">
            <v>0</v>
          </cell>
        </row>
      </sheetData>
      <sheetData sheetId="1242">
        <row r="43">
          <cell r="H43">
            <v>0</v>
          </cell>
        </row>
      </sheetData>
      <sheetData sheetId="1243">
        <row r="43">
          <cell r="H43">
            <v>0</v>
          </cell>
        </row>
      </sheetData>
      <sheetData sheetId="1244">
        <row r="43">
          <cell r="H43">
            <v>0</v>
          </cell>
        </row>
      </sheetData>
      <sheetData sheetId="1245">
        <row r="43">
          <cell r="H43">
            <v>0</v>
          </cell>
        </row>
      </sheetData>
      <sheetData sheetId="1246">
        <row r="43">
          <cell r="H43">
            <v>0</v>
          </cell>
        </row>
      </sheetData>
      <sheetData sheetId="1247">
        <row r="43">
          <cell r="H43">
            <v>0</v>
          </cell>
        </row>
      </sheetData>
      <sheetData sheetId="1248">
        <row r="43">
          <cell r="H43">
            <v>0</v>
          </cell>
        </row>
      </sheetData>
      <sheetData sheetId="1249">
        <row r="43">
          <cell r="H43">
            <v>0</v>
          </cell>
        </row>
      </sheetData>
      <sheetData sheetId="1250">
        <row r="43">
          <cell r="H43">
            <v>0</v>
          </cell>
        </row>
      </sheetData>
      <sheetData sheetId="1251">
        <row r="43">
          <cell r="H43">
            <v>0</v>
          </cell>
        </row>
      </sheetData>
      <sheetData sheetId="1252">
        <row r="43">
          <cell r="H43">
            <v>0</v>
          </cell>
        </row>
      </sheetData>
      <sheetData sheetId="1253">
        <row r="43">
          <cell r="H43">
            <v>0</v>
          </cell>
        </row>
      </sheetData>
      <sheetData sheetId="1254">
        <row r="43">
          <cell r="H43">
            <v>0</v>
          </cell>
        </row>
      </sheetData>
      <sheetData sheetId="1255">
        <row r="43">
          <cell r="H43">
            <v>0</v>
          </cell>
        </row>
      </sheetData>
      <sheetData sheetId="1256">
        <row r="43">
          <cell r="H43">
            <v>0</v>
          </cell>
        </row>
      </sheetData>
      <sheetData sheetId="1257">
        <row r="43">
          <cell r="H43">
            <v>0</v>
          </cell>
        </row>
      </sheetData>
      <sheetData sheetId="1258">
        <row r="43">
          <cell r="H43">
            <v>0</v>
          </cell>
        </row>
      </sheetData>
      <sheetData sheetId="1259">
        <row r="43">
          <cell r="H43">
            <v>0</v>
          </cell>
        </row>
      </sheetData>
      <sheetData sheetId="1260">
        <row r="43">
          <cell r="H43">
            <v>0</v>
          </cell>
        </row>
      </sheetData>
      <sheetData sheetId="1261">
        <row r="43">
          <cell r="H43">
            <v>0</v>
          </cell>
        </row>
      </sheetData>
      <sheetData sheetId="1262">
        <row r="43">
          <cell r="H43">
            <v>0</v>
          </cell>
        </row>
      </sheetData>
      <sheetData sheetId="1263">
        <row r="43">
          <cell r="H43">
            <v>0</v>
          </cell>
        </row>
      </sheetData>
      <sheetData sheetId="1264">
        <row r="43">
          <cell r="H43">
            <v>0</v>
          </cell>
        </row>
      </sheetData>
      <sheetData sheetId="1265">
        <row r="43">
          <cell r="H43">
            <v>0</v>
          </cell>
        </row>
      </sheetData>
      <sheetData sheetId="1266">
        <row r="43">
          <cell r="H43">
            <v>0</v>
          </cell>
        </row>
      </sheetData>
      <sheetData sheetId="1267">
        <row r="43">
          <cell r="H43">
            <v>0</v>
          </cell>
        </row>
      </sheetData>
      <sheetData sheetId="1268">
        <row r="43">
          <cell r="H43">
            <v>0</v>
          </cell>
        </row>
      </sheetData>
      <sheetData sheetId="1269">
        <row r="43">
          <cell r="H43">
            <v>0</v>
          </cell>
        </row>
      </sheetData>
      <sheetData sheetId="1270">
        <row r="43">
          <cell r="H43">
            <v>0</v>
          </cell>
        </row>
      </sheetData>
      <sheetData sheetId="1271">
        <row r="43">
          <cell r="H43">
            <v>0</v>
          </cell>
        </row>
      </sheetData>
      <sheetData sheetId="1272">
        <row r="43">
          <cell r="H43">
            <v>0</v>
          </cell>
        </row>
      </sheetData>
      <sheetData sheetId="1273">
        <row r="43">
          <cell r="H43">
            <v>0</v>
          </cell>
        </row>
      </sheetData>
      <sheetData sheetId="1274">
        <row r="43">
          <cell r="H43">
            <v>0</v>
          </cell>
        </row>
      </sheetData>
      <sheetData sheetId="1275">
        <row r="43">
          <cell r="H43">
            <v>0</v>
          </cell>
        </row>
      </sheetData>
      <sheetData sheetId="1276">
        <row r="43">
          <cell r="H43">
            <v>0</v>
          </cell>
        </row>
      </sheetData>
      <sheetData sheetId="1277">
        <row r="43">
          <cell r="H43">
            <v>0</v>
          </cell>
        </row>
      </sheetData>
      <sheetData sheetId="1278">
        <row r="43">
          <cell r="H43">
            <v>0</v>
          </cell>
        </row>
      </sheetData>
      <sheetData sheetId="1279">
        <row r="43">
          <cell r="H43">
            <v>0</v>
          </cell>
        </row>
      </sheetData>
      <sheetData sheetId="1280">
        <row r="43">
          <cell r="H43">
            <v>0</v>
          </cell>
        </row>
      </sheetData>
      <sheetData sheetId="1281">
        <row r="43">
          <cell r="H43">
            <v>0</v>
          </cell>
        </row>
      </sheetData>
      <sheetData sheetId="1282">
        <row r="43">
          <cell r="H43">
            <v>0</v>
          </cell>
        </row>
      </sheetData>
      <sheetData sheetId="1283">
        <row r="43">
          <cell r="H43">
            <v>0</v>
          </cell>
        </row>
      </sheetData>
      <sheetData sheetId="1284">
        <row r="43">
          <cell r="H43">
            <v>0</v>
          </cell>
        </row>
      </sheetData>
      <sheetData sheetId="1285">
        <row r="43">
          <cell r="H43">
            <v>0</v>
          </cell>
        </row>
      </sheetData>
      <sheetData sheetId="1286">
        <row r="43">
          <cell r="H43">
            <v>0</v>
          </cell>
        </row>
      </sheetData>
      <sheetData sheetId="1287">
        <row r="43">
          <cell r="H43">
            <v>0</v>
          </cell>
        </row>
      </sheetData>
      <sheetData sheetId="1288">
        <row r="43">
          <cell r="H43">
            <v>0</v>
          </cell>
        </row>
      </sheetData>
      <sheetData sheetId="1289">
        <row r="43">
          <cell r="H43">
            <v>0</v>
          </cell>
        </row>
      </sheetData>
      <sheetData sheetId="1290">
        <row r="43">
          <cell r="H43">
            <v>0</v>
          </cell>
        </row>
      </sheetData>
      <sheetData sheetId="1291">
        <row r="43">
          <cell r="H43">
            <v>0</v>
          </cell>
        </row>
      </sheetData>
      <sheetData sheetId="1292">
        <row r="43">
          <cell r="H43">
            <v>0</v>
          </cell>
        </row>
      </sheetData>
      <sheetData sheetId="1293">
        <row r="43">
          <cell r="H43">
            <v>0</v>
          </cell>
        </row>
      </sheetData>
      <sheetData sheetId="1294">
        <row r="43">
          <cell r="H43">
            <v>0</v>
          </cell>
        </row>
      </sheetData>
      <sheetData sheetId="1295">
        <row r="43">
          <cell r="H43">
            <v>0</v>
          </cell>
        </row>
      </sheetData>
      <sheetData sheetId="1296">
        <row r="43">
          <cell r="H43">
            <v>0</v>
          </cell>
        </row>
      </sheetData>
      <sheetData sheetId="1297">
        <row r="43">
          <cell r="H43">
            <v>0</v>
          </cell>
        </row>
      </sheetData>
      <sheetData sheetId="1298">
        <row r="43">
          <cell r="H43">
            <v>0</v>
          </cell>
        </row>
      </sheetData>
      <sheetData sheetId="1299">
        <row r="43">
          <cell r="H43">
            <v>0</v>
          </cell>
        </row>
      </sheetData>
      <sheetData sheetId="1300">
        <row r="43">
          <cell r="H43">
            <v>0</v>
          </cell>
        </row>
      </sheetData>
      <sheetData sheetId="1301">
        <row r="43">
          <cell r="H43">
            <v>0</v>
          </cell>
        </row>
      </sheetData>
      <sheetData sheetId="1302">
        <row r="43">
          <cell r="H43">
            <v>0</v>
          </cell>
        </row>
      </sheetData>
      <sheetData sheetId="1303">
        <row r="43">
          <cell r="H43">
            <v>0</v>
          </cell>
        </row>
      </sheetData>
      <sheetData sheetId="1304">
        <row r="43">
          <cell r="H43">
            <v>0</v>
          </cell>
        </row>
      </sheetData>
      <sheetData sheetId="1305">
        <row r="43">
          <cell r="H43">
            <v>0</v>
          </cell>
        </row>
      </sheetData>
      <sheetData sheetId="1306">
        <row r="43">
          <cell r="H43">
            <v>0</v>
          </cell>
        </row>
      </sheetData>
      <sheetData sheetId="1307">
        <row r="43">
          <cell r="H43">
            <v>0</v>
          </cell>
        </row>
      </sheetData>
      <sheetData sheetId="1308">
        <row r="43">
          <cell r="H43">
            <v>0</v>
          </cell>
        </row>
      </sheetData>
      <sheetData sheetId="1309">
        <row r="43">
          <cell r="H43">
            <v>0</v>
          </cell>
        </row>
      </sheetData>
      <sheetData sheetId="1310">
        <row r="43">
          <cell r="H43">
            <v>0</v>
          </cell>
        </row>
      </sheetData>
      <sheetData sheetId="1311">
        <row r="43">
          <cell r="H43">
            <v>0</v>
          </cell>
        </row>
      </sheetData>
      <sheetData sheetId="1312">
        <row r="43">
          <cell r="H43">
            <v>0</v>
          </cell>
        </row>
      </sheetData>
      <sheetData sheetId="1313">
        <row r="43">
          <cell r="H43">
            <v>0</v>
          </cell>
        </row>
      </sheetData>
      <sheetData sheetId="1314">
        <row r="43">
          <cell r="H43">
            <v>0</v>
          </cell>
        </row>
      </sheetData>
      <sheetData sheetId="1315">
        <row r="43">
          <cell r="H43">
            <v>0</v>
          </cell>
        </row>
      </sheetData>
      <sheetData sheetId="1316">
        <row r="43">
          <cell r="H43">
            <v>0</v>
          </cell>
        </row>
      </sheetData>
      <sheetData sheetId="1317">
        <row r="43">
          <cell r="H43">
            <v>0</v>
          </cell>
        </row>
      </sheetData>
      <sheetData sheetId="1318">
        <row r="43">
          <cell r="H43">
            <v>0</v>
          </cell>
        </row>
      </sheetData>
      <sheetData sheetId="1319">
        <row r="43">
          <cell r="H43">
            <v>0</v>
          </cell>
        </row>
      </sheetData>
      <sheetData sheetId="1320">
        <row r="43">
          <cell r="H43">
            <v>0</v>
          </cell>
        </row>
      </sheetData>
      <sheetData sheetId="1321">
        <row r="43">
          <cell r="H43">
            <v>0</v>
          </cell>
        </row>
      </sheetData>
      <sheetData sheetId="1322">
        <row r="43">
          <cell r="H43">
            <v>0</v>
          </cell>
        </row>
      </sheetData>
      <sheetData sheetId="1323">
        <row r="43">
          <cell r="H43">
            <v>0</v>
          </cell>
        </row>
      </sheetData>
      <sheetData sheetId="1324">
        <row r="43">
          <cell r="H43">
            <v>0</v>
          </cell>
        </row>
      </sheetData>
      <sheetData sheetId="1325">
        <row r="43">
          <cell r="H43">
            <v>0</v>
          </cell>
        </row>
      </sheetData>
      <sheetData sheetId="1326">
        <row r="43">
          <cell r="H43">
            <v>0</v>
          </cell>
        </row>
      </sheetData>
      <sheetData sheetId="1327">
        <row r="43">
          <cell r="H43">
            <v>0</v>
          </cell>
        </row>
      </sheetData>
      <sheetData sheetId="1328">
        <row r="43">
          <cell r="H43">
            <v>0</v>
          </cell>
        </row>
      </sheetData>
      <sheetData sheetId="1329">
        <row r="43">
          <cell r="H43">
            <v>0</v>
          </cell>
        </row>
      </sheetData>
      <sheetData sheetId="1330">
        <row r="43">
          <cell r="H43">
            <v>0</v>
          </cell>
        </row>
      </sheetData>
      <sheetData sheetId="1331">
        <row r="43">
          <cell r="H43">
            <v>0</v>
          </cell>
        </row>
      </sheetData>
      <sheetData sheetId="1332">
        <row r="43">
          <cell r="H43">
            <v>0</v>
          </cell>
        </row>
      </sheetData>
      <sheetData sheetId="1333">
        <row r="43">
          <cell r="H43">
            <v>0</v>
          </cell>
        </row>
      </sheetData>
      <sheetData sheetId="1334">
        <row r="43">
          <cell r="H43">
            <v>0</v>
          </cell>
        </row>
      </sheetData>
      <sheetData sheetId="1335">
        <row r="43">
          <cell r="H43">
            <v>0</v>
          </cell>
        </row>
      </sheetData>
      <sheetData sheetId="1336">
        <row r="43">
          <cell r="H43">
            <v>0</v>
          </cell>
        </row>
      </sheetData>
      <sheetData sheetId="1337">
        <row r="43">
          <cell r="H43">
            <v>0</v>
          </cell>
        </row>
      </sheetData>
      <sheetData sheetId="1338">
        <row r="43">
          <cell r="H43">
            <v>0</v>
          </cell>
        </row>
      </sheetData>
      <sheetData sheetId="1339">
        <row r="43">
          <cell r="H43">
            <v>0</v>
          </cell>
        </row>
      </sheetData>
      <sheetData sheetId="1340">
        <row r="43">
          <cell r="H43">
            <v>0</v>
          </cell>
        </row>
      </sheetData>
      <sheetData sheetId="1341">
        <row r="43">
          <cell r="H43">
            <v>0</v>
          </cell>
        </row>
      </sheetData>
      <sheetData sheetId="1342">
        <row r="43">
          <cell r="H43">
            <v>0</v>
          </cell>
        </row>
      </sheetData>
      <sheetData sheetId="1343">
        <row r="43">
          <cell r="H43">
            <v>0</v>
          </cell>
        </row>
      </sheetData>
      <sheetData sheetId="1344">
        <row r="43">
          <cell r="H43">
            <v>0</v>
          </cell>
        </row>
      </sheetData>
      <sheetData sheetId="1345">
        <row r="43">
          <cell r="H43">
            <v>0</v>
          </cell>
        </row>
      </sheetData>
      <sheetData sheetId="1346">
        <row r="43">
          <cell r="H43">
            <v>0</v>
          </cell>
        </row>
      </sheetData>
      <sheetData sheetId="1347">
        <row r="43">
          <cell r="H43">
            <v>0</v>
          </cell>
        </row>
      </sheetData>
      <sheetData sheetId="1348">
        <row r="43">
          <cell r="H43">
            <v>0</v>
          </cell>
        </row>
      </sheetData>
      <sheetData sheetId="1349">
        <row r="43">
          <cell r="H43">
            <v>0</v>
          </cell>
        </row>
      </sheetData>
      <sheetData sheetId="1350">
        <row r="43">
          <cell r="H43">
            <v>0</v>
          </cell>
        </row>
      </sheetData>
      <sheetData sheetId="1351">
        <row r="43">
          <cell r="H43">
            <v>0</v>
          </cell>
        </row>
      </sheetData>
      <sheetData sheetId="1352">
        <row r="43">
          <cell r="H43">
            <v>0</v>
          </cell>
        </row>
      </sheetData>
      <sheetData sheetId="1353">
        <row r="43">
          <cell r="H43">
            <v>0</v>
          </cell>
        </row>
      </sheetData>
      <sheetData sheetId="1354">
        <row r="43">
          <cell r="H43">
            <v>0</v>
          </cell>
        </row>
      </sheetData>
      <sheetData sheetId="1355">
        <row r="43">
          <cell r="H43">
            <v>0</v>
          </cell>
        </row>
      </sheetData>
      <sheetData sheetId="1356">
        <row r="43">
          <cell r="H43">
            <v>0</v>
          </cell>
        </row>
      </sheetData>
      <sheetData sheetId="1357">
        <row r="43">
          <cell r="H43">
            <v>0</v>
          </cell>
        </row>
      </sheetData>
      <sheetData sheetId="1358">
        <row r="43">
          <cell r="H43">
            <v>0</v>
          </cell>
        </row>
      </sheetData>
      <sheetData sheetId="1359">
        <row r="43">
          <cell r="H43">
            <v>0</v>
          </cell>
        </row>
      </sheetData>
      <sheetData sheetId="1360">
        <row r="43">
          <cell r="H43">
            <v>0</v>
          </cell>
        </row>
      </sheetData>
      <sheetData sheetId="1361">
        <row r="43">
          <cell r="H43">
            <v>0</v>
          </cell>
        </row>
      </sheetData>
      <sheetData sheetId="1362">
        <row r="43">
          <cell r="H43">
            <v>0</v>
          </cell>
        </row>
      </sheetData>
      <sheetData sheetId="1363">
        <row r="43">
          <cell r="H43">
            <v>0</v>
          </cell>
        </row>
      </sheetData>
      <sheetData sheetId="1364">
        <row r="43">
          <cell r="H43">
            <v>0</v>
          </cell>
        </row>
      </sheetData>
      <sheetData sheetId="1365">
        <row r="43">
          <cell r="H43">
            <v>0</v>
          </cell>
        </row>
      </sheetData>
      <sheetData sheetId="1366">
        <row r="43">
          <cell r="H43">
            <v>0</v>
          </cell>
        </row>
      </sheetData>
      <sheetData sheetId="1367">
        <row r="43">
          <cell r="H43">
            <v>0</v>
          </cell>
        </row>
      </sheetData>
      <sheetData sheetId="1368">
        <row r="43">
          <cell r="H43">
            <v>0</v>
          </cell>
        </row>
      </sheetData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>
        <row r="43">
          <cell r="H43">
            <v>0</v>
          </cell>
        </row>
      </sheetData>
      <sheetData sheetId="1380">
        <row r="43">
          <cell r="H43">
            <v>0</v>
          </cell>
        </row>
      </sheetData>
      <sheetData sheetId="1381" refreshError="1"/>
      <sheetData sheetId="1382">
        <row r="43">
          <cell r="H43">
            <v>0</v>
          </cell>
        </row>
      </sheetData>
      <sheetData sheetId="1383">
        <row r="43">
          <cell r="H43">
            <v>0</v>
          </cell>
        </row>
      </sheetData>
      <sheetData sheetId="1384">
        <row r="43">
          <cell r="H43">
            <v>0</v>
          </cell>
        </row>
      </sheetData>
      <sheetData sheetId="1385">
        <row r="43">
          <cell r="H43">
            <v>0</v>
          </cell>
        </row>
      </sheetData>
      <sheetData sheetId="1386" refreshError="1"/>
      <sheetData sheetId="1387" refreshError="1"/>
      <sheetData sheetId="1388">
        <row r="43">
          <cell r="H43">
            <v>0</v>
          </cell>
        </row>
      </sheetData>
      <sheetData sheetId="1389">
        <row r="43">
          <cell r="H43">
            <v>0</v>
          </cell>
        </row>
      </sheetData>
      <sheetData sheetId="1390">
        <row r="43">
          <cell r="H43">
            <v>0</v>
          </cell>
        </row>
      </sheetData>
      <sheetData sheetId="1391">
        <row r="43">
          <cell r="H43">
            <v>0</v>
          </cell>
        </row>
      </sheetData>
      <sheetData sheetId="1392">
        <row r="43">
          <cell r="H43">
            <v>0</v>
          </cell>
        </row>
      </sheetData>
      <sheetData sheetId="1393">
        <row r="43">
          <cell r="H43">
            <v>0</v>
          </cell>
        </row>
      </sheetData>
      <sheetData sheetId="1394">
        <row r="43">
          <cell r="H43">
            <v>0</v>
          </cell>
        </row>
      </sheetData>
      <sheetData sheetId="1395">
        <row r="43">
          <cell r="H43">
            <v>0</v>
          </cell>
        </row>
      </sheetData>
      <sheetData sheetId="1396">
        <row r="43">
          <cell r="H43">
            <v>0</v>
          </cell>
        </row>
      </sheetData>
      <sheetData sheetId="1397">
        <row r="43">
          <cell r="H43">
            <v>0</v>
          </cell>
        </row>
      </sheetData>
      <sheetData sheetId="1398">
        <row r="43">
          <cell r="H43">
            <v>0</v>
          </cell>
        </row>
      </sheetData>
      <sheetData sheetId="1399">
        <row r="43">
          <cell r="H43">
            <v>0</v>
          </cell>
        </row>
      </sheetData>
      <sheetData sheetId="1400">
        <row r="43">
          <cell r="H43">
            <v>0</v>
          </cell>
        </row>
      </sheetData>
      <sheetData sheetId="1401">
        <row r="43">
          <cell r="H43">
            <v>0</v>
          </cell>
        </row>
      </sheetData>
      <sheetData sheetId="1402">
        <row r="43">
          <cell r="H43">
            <v>0</v>
          </cell>
        </row>
      </sheetData>
      <sheetData sheetId="1403">
        <row r="43">
          <cell r="H43">
            <v>0</v>
          </cell>
        </row>
      </sheetData>
      <sheetData sheetId="1404">
        <row r="43">
          <cell r="H43">
            <v>0</v>
          </cell>
        </row>
      </sheetData>
      <sheetData sheetId="1405">
        <row r="43">
          <cell r="H43">
            <v>0</v>
          </cell>
        </row>
      </sheetData>
      <sheetData sheetId="1406">
        <row r="43">
          <cell r="H43">
            <v>0</v>
          </cell>
        </row>
      </sheetData>
      <sheetData sheetId="1407">
        <row r="43">
          <cell r="H43">
            <v>0</v>
          </cell>
        </row>
      </sheetData>
      <sheetData sheetId="1408">
        <row r="43">
          <cell r="H43">
            <v>0</v>
          </cell>
        </row>
      </sheetData>
      <sheetData sheetId="1409">
        <row r="43">
          <cell r="H43">
            <v>0</v>
          </cell>
        </row>
      </sheetData>
      <sheetData sheetId="1410">
        <row r="43">
          <cell r="H43">
            <v>0</v>
          </cell>
        </row>
      </sheetData>
      <sheetData sheetId="1411">
        <row r="43">
          <cell r="H43">
            <v>0</v>
          </cell>
        </row>
      </sheetData>
      <sheetData sheetId="1412">
        <row r="43">
          <cell r="H43">
            <v>0</v>
          </cell>
        </row>
      </sheetData>
      <sheetData sheetId="1413">
        <row r="43">
          <cell r="H43">
            <v>0</v>
          </cell>
        </row>
      </sheetData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>
        <row r="43">
          <cell r="H43">
            <v>0</v>
          </cell>
        </row>
      </sheetData>
      <sheetData sheetId="1444">
        <row r="43">
          <cell r="H43">
            <v>0</v>
          </cell>
        </row>
      </sheetData>
      <sheetData sheetId="1445">
        <row r="43">
          <cell r="H43">
            <v>0</v>
          </cell>
        </row>
      </sheetData>
      <sheetData sheetId="1446">
        <row r="43">
          <cell r="H43">
            <v>0</v>
          </cell>
        </row>
      </sheetData>
      <sheetData sheetId="1447" refreshError="1"/>
      <sheetData sheetId="1448" refreshError="1"/>
      <sheetData sheetId="1449" refreshError="1"/>
      <sheetData sheetId="1450" refreshError="1"/>
      <sheetData sheetId="1451">
        <row r="43">
          <cell r="H43">
            <v>0</v>
          </cell>
        </row>
      </sheetData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>
        <row r="43">
          <cell r="H43">
            <v>0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>
        <row r="43">
          <cell r="H43">
            <v>0</v>
          </cell>
        </row>
      </sheetData>
      <sheetData sheetId="1515" refreshError="1"/>
      <sheetData sheetId="1516">
        <row r="43">
          <cell r="H43">
            <v>0</v>
          </cell>
        </row>
      </sheetData>
      <sheetData sheetId="1517">
        <row r="43">
          <cell r="H43">
            <v>0</v>
          </cell>
        </row>
      </sheetData>
      <sheetData sheetId="1518">
        <row r="43">
          <cell r="H43">
            <v>0</v>
          </cell>
        </row>
      </sheetData>
      <sheetData sheetId="1519">
        <row r="43">
          <cell r="H43">
            <v>0</v>
          </cell>
        </row>
      </sheetData>
      <sheetData sheetId="1520">
        <row r="43">
          <cell r="H43">
            <v>0</v>
          </cell>
        </row>
      </sheetData>
      <sheetData sheetId="1521">
        <row r="43">
          <cell r="H43">
            <v>0</v>
          </cell>
        </row>
      </sheetData>
      <sheetData sheetId="1522">
        <row r="43">
          <cell r="H43">
            <v>0</v>
          </cell>
        </row>
      </sheetData>
      <sheetData sheetId="1523">
        <row r="43">
          <cell r="H43">
            <v>0</v>
          </cell>
        </row>
      </sheetData>
      <sheetData sheetId="1524">
        <row r="43">
          <cell r="H43">
            <v>0</v>
          </cell>
        </row>
      </sheetData>
      <sheetData sheetId="1525">
        <row r="43">
          <cell r="H43">
            <v>0</v>
          </cell>
        </row>
      </sheetData>
      <sheetData sheetId="1526">
        <row r="43">
          <cell r="H43">
            <v>0</v>
          </cell>
        </row>
      </sheetData>
      <sheetData sheetId="1527">
        <row r="43">
          <cell r="H43">
            <v>0</v>
          </cell>
        </row>
      </sheetData>
      <sheetData sheetId="1528">
        <row r="43">
          <cell r="H43">
            <v>0</v>
          </cell>
        </row>
      </sheetData>
      <sheetData sheetId="1529">
        <row r="43">
          <cell r="H43">
            <v>0</v>
          </cell>
        </row>
      </sheetData>
      <sheetData sheetId="1530">
        <row r="43">
          <cell r="H43">
            <v>0</v>
          </cell>
        </row>
      </sheetData>
      <sheetData sheetId="1531">
        <row r="43">
          <cell r="H43">
            <v>0</v>
          </cell>
        </row>
      </sheetData>
      <sheetData sheetId="1532">
        <row r="43">
          <cell r="H43">
            <v>0</v>
          </cell>
        </row>
      </sheetData>
      <sheetData sheetId="1533">
        <row r="43">
          <cell r="H43">
            <v>0</v>
          </cell>
        </row>
      </sheetData>
      <sheetData sheetId="1534">
        <row r="43">
          <cell r="H43">
            <v>0</v>
          </cell>
        </row>
      </sheetData>
      <sheetData sheetId="1535">
        <row r="43">
          <cell r="H43">
            <v>0</v>
          </cell>
        </row>
      </sheetData>
      <sheetData sheetId="1536">
        <row r="43">
          <cell r="H43">
            <v>0</v>
          </cell>
        </row>
      </sheetData>
      <sheetData sheetId="1537">
        <row r="43">
          <cell r="H43">
            <v>0</v>
          </cell>
        </row>
      </sheetData>
      <sheetData sheetId="1538">
        <row r="43">
          <cell r="H43">
            <v>0</v>
          </cell>
        </row>
      </sheetData>
      <sheetData sheetId="1539">
        <row r="43">
          <cell r="H43">
            <v>0</v>
          </cell>
        </row>
      </sheetData>
      <sheetData sheetId="1540">
        <row r="43">
          <cell r="H43">
            <v>0</v>
          </cell>
        </row>
      </sheetData>
      <sheetData sheetId="1541">
        <row r="43">
          <cell r="H43">
            <v>0</v>
          </cell>
        </row>
      </sheetData>
      <sheetData sheetId="1542">
        <row r="43">
          <cell r="H43">
            <v>0</v>
          </cell>
        </row>
      </sheetData>
      <sheetData sheetId="1543">
        <row r="43">
          <cell r="H43">
            <v>0</v>
          </cell>
        </row>
      </sheetData>
      <sheetData sheetId="1544">
        <row r="43">
          <cell r="H43">
            <v>0</v>
          </cell>
        </row>
      </sheetData>
      <sheetData sheetId="1545">
        <row r="43">
          <cell r="H43">
            <v>0</v>
          </cell>
        </row>
      </sheetData>
      <sheetData sheetId="1546">
        <row r="43">
          <cell r="H43">
            <v>0</v>
          </cell>
        </row>
      </sheetData>
      <sheetData sheetId="1547">
        <row r="43">
          <cell r="H43">
            <v>0</v>
          </cell>
        </row>
      </sheetData>
      <sheetData sheetId="1548">
        <row r="43">
          <cell r="H43">
            <v>0</v>
          </cell>
        </row>
      </sheetData>
      <sheetData sheetId="1549">
        <row r="43">
          <cell r="H43">
            <v>0</v>
          </cell>
        </row>
      </sheetData>
      <sheetData sheetId="1550">
        <row r="43">
          <cell r="H43">
            <v>0</v>
          </cell>
        </row>
      </sheetData>
      <sheetData sheetId="1551">
        <row r="43">
          <cell r="H43">
            <v>0</v>
          </cell>
        </row>
      </sheetData>
      <sheetData sheetId="1552">
        <row r="43">
          <cell r="H43">
            <v>0</v>
          </cell>
        </row>
      </sheetData>
      <sheetData sheetId="1553">
        <row r="43">
          <cell r="H43">
            <v>0</v>
          </cell>
        </row>
      </sheetData>
      <sheetData sheetId="1554">
        <row r="43">
          <cell r="H43">
            <v>0</v>
          </cell>
        </row>
      </sheetData>
      <sheetData sheetId="1555">
        <row r="43">
          <cell r="H43">
            <v>0</v>
          </cell>
        </row>
      </sheetData>
      <sheetData sheetId="1556">
        <row r="43">
          <cell r="H43">
            <v>0</v>
          </cell>
        </row>
      </sheetData>
      <sheetData sheetId="1557">
        <row r="43">
          <cell r="H43">
            <v>0</v>
          </cell>
        </row>
      </sheetData>
      <sheetData sheetId="1558">
        <row r="43">
          <cell r="H43">
            <v>0</v>
          </cell>
        </row>
      </sheetData>
      <sheetData sheetId="1559">
        <row r="43">
          <cell r="H43">
            <v>0</v>
          </cell>
        </row>
      </sheetData>
      <sheetData sheetId="1560">
        <row r="43">
          <cell r="H43">
            <v>0</v>
          </cell>
        </row>
      </sheetData>
      <sheetData sheetId="1561">
        <row r="43">
          <cell r="H43">
            <v>0</v>
          </cell>
        </row>
      </sheetData>
      <sheetData sheetId="1562">
        <row r="43">
          <cell r="H43">
            <v>0</v>
          </cell>
        </row>
      </sheetData>
      <sheetData sheetId="1563">
        <row r="43">
          <cell r="H43">
            <v>0</v>
          </cell>
        </row>
      </sheetData>
      <sheetData sheetId="1564">
        <row r="43">
          <cell r="H43">
            <v>0</v>
          </cell>
        </row>
      </sheetData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>
        <row r="43">
          <cell r="H43">
            <v>0</v>
          </cell>
        </row>
      </sheetData>
      <sheetData sheetId="1590">
        <row r="43">
          <cell r="H43">
            <v>0</v>
          </cell>
        </row>
      </sheetData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43">
          <cell r="H43">
            <v>0</v>
          </cell>
        </row>
      </sheetData>
      <sheetData sheetId="1617">
        <row r="43">
          <cell r="H43">
            <v>0</v>
          </cell>
        </row>
      </sheetData>
      <sheetData sheetId="1618">
        <row r="43">
          <cell r="H43">
            <v>0</v>
          </cell>
        </row>
      </sheetData>
      <sheetData sheetId="1619">
        <row r="43">
          <cell r="H43">
            <v>0</v>
          </cell>
        </row>
      </sheetData>
      <sheetData sheetId="1620">
        <row r="43">
          <cell r="H43">
            <v>0</v>
          </cell>
        </row>
      </sheetData>
      <sheetData sheetId="1621">
        <row r="43">
          <cell r="H43">
            <v>0</v>
          </cell>
        </row>
      </sheetData>
      <sheetData sheetId="1622">
        <row r="43">
          <cell r="H43">
            <v>0</v>
          </cell>
        </row>
      </sheetData>
      <sheetData sheetId="1623">
        <row r="43">
          <cell r="H43">
            <v>0</v>
          </cell>
        </row>
      </sheetData>
      <sheetData sheetId="1624">
        <row r="43">
          <cell r="H43">
            <v>0</v>
          </cell>
        </row>
      </sheetData>
      <sheetData sheetId="1625">
        <row r="43">
          <cell r="H43">
            <v>0</v>
          </cell>
        </row>
      </sheetData>
      <sheetData sheetId="1626">
        <row r="43">
          <cell r="H43">
            <v>0</v>
          </cell>
        </row>
      </sheetData>
      <sheetData sheetId="1627">
        <row r="43">
          <cell r="H43">
            <v>0</v>
          </cell>
        </row>
      </sheetData>
      <sheetData sheetId="1628">
        <row r="43">
          <cell r="H43">
            <v>0</v>
          </cell>
        </row>
      </sheetData>
      <sheetData sheetId="1629">
        <row r="43">
          <cell r="H43">
            <v>0</v>
          </cell>
        </row>
      </sheetData>
      <sheetData sheetId="1630">
        <row r="43">
          <cell r="H43">
            <v>0</v>
          </cell>
        </row>
      </sheetData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>
        <row r="43">
          <cell r="H43">
            <v>0</v>
          </cell>
        </row>
      </sheetData>
      <sheetData sheetId="1664">
        <row r="43">
          <cell r="H43">
            <v>0</v>
          </cell>
        </row>
      </sheetData>
      <sheetData sheetId="1665">
        <row r="43">
          <cell r="H43">
            <v>0</v>
          </cell>
        </row>
      </sheetData>
      <sheetData sheetId="1666">
        <row r="43">
          <cell r="H43">
            <v>0</v>
          </cell>
        </row>
      </sheetData>
      <sheetData sheetId="1667">
        <row r="43">
          <cell r="H43">
            <v>0</v>
          </cell>
        </row>
      </sheetData>
      <sheetData sheetId="1668">
        <row r="43">
          <cell r="H43">
            <v>0</v>
          </cell>
        </row>
      </sheetData>
      <sheetData sheetId="1669">
        <row r="43">
          <cell r="H43">
            <v>0</v>
          </cell>
        </row>
      </sheetData>
      <sheetData sheetId="1670">
        <row r="43">
          <cell r="H43">
            <v>0</v>
          </cell>
        </row>
      </sheetData>
      <sheetData sheetId="1671">
        <row r="43">
          <cell r="H43">
            <v>0</v>
          </cell>
        </row>
      </sheetData>
      <sheetData sheetId="1672">
        <row r="43">
          <cell r="H43">
            <v>0</v>
          </cell>
        </row>
      </sheetData>
      <sheetData sheetId="1673">
        <row r="43">
          <cell r="H43">
            <v>0</v>
          </cell>
        </row>
      </sheetData>
      <sheetData sheetId="1674">
        <row r="43">
          <cell r="H43">
            <v>0</v>
          </cell>
        </row>
      </sheetData>
      <sheetData sheetId="1675">
        <row r="43">
          <cell r="H43">
            <v>0</v>
          </cell>
        </row>
      </sheetData>
      <sheetData sheetId="1676">
        <row r="43">
          <cell r="H43">
            <v>0</v>
          </cell>
        </row>
      </sheetData>
      <sheetData sheetId="1677">
        <row r="43">
          <cell r="H43">
            <v>0</v>
          </cell>
        </row>
      </sheetData>
      <sheetData sheetId="1678">
        <row r="43">
          <cell r="H43">
            <v>0</v>
          </cell>
        </row>
      </sheetData>
      <sheetData sheetId="1679">
        <row r="43">
          <cell r="H43">
            <v>0</v>
          </cell>
        </row>
      </sheetData>
      <sheetData sheetId="1680">
        <row r="43">
          <cell r="H43">
            <v>0</v>
          </cell>
        </row>
      </sheetData>
      <sheetData sheetId="1681">
        <row r="43">
          <cell r="H43">
            <v>0</v>
          </cell>
        </row>
      </sheetData>
      <sheetData sheetId="1682">
        <row r="43">
          <cell r="H43">
            <v>0</v>
          </cell>
        </row>
      </sheetData>
      <sheetData sheetId="1683">
        <row r="43">
          <cell r="H43">
            <v>0</v>
          </cell>
        </row>
      </sheetData>
      <sheetData sheetId="1684">
        <row r="43">
          <cell r="H43">
            <v>0</v>
          </cell>
        </row>
      </sheetData>
      <sheetData sheetId="1685">
        <row r="43">
          <cell r="H43">
            <v>0</v>
          </cell>
        </row>
      </sheetData>
      <sheetData sheetId="1686">
        <row r="43">
          <cell r="H43">
            <v>0</v>
          </cell>
        </row>
      </sheetData>
      <sheetData sheetId="1687">
        <row r="43">
          <cell r="H43">
            <v>0</v>
          </cell>
        </row>
      </sheetData>
      <sheetData sheetId="1688">
        <row r="43">
          <cell r="H43">
            <v>0</v>
          </cell>
        </row>
      </sheetData>
      <sheetData sheetId="1689">
        <row r="43">
          <cell r="H43">
            <v>0</v>
          </cell>
        </row>
      </sheetData>
      <sheetData sheetId="1690">
        <row r="43">
          <cell r="H43">
            <v>0</v>
          </cell>
        </row>
      </sheetData>
      <sheetData sheetId="1691">
        <row r="43">
          <cell r="H43">
            <v>0</v>
          </cell>
        </row>
      </sheetData>
      <sheetData sheetId="1692">
        <row r="43">
          <cell r="H43">
            <v>0</v>
          </cell>
        </row>
      </sheetData>
      <sheetData sheetId="1693">
        <row r="43">
          <cell r="H43">
            <v>0</v>
          </cell>
        </row>
      </sheetData>
      <sheetData sheetId="1694">
        <row r="43">
          <cell r="H43">
            <v>0</v>
          </cell>
        </row>
      </sheetData>
      <sheetData sheetId="1695">
        <row r="43">
          <cell r="H43">
            <v>0</v>
          </cell>
        </row>
      </sheetData>
      <sheetData sheetId="1696">
        <row r="43">
          <cell r="H43">
            <v>0</v>
          </cell>
        </row>
      </sheetData>
      <sheetData sheetId="1697">
        <row r="43">
          <cell r="H43">
            <v>0</v>
          </cell>
        </row>
      </sheetData>
      <sheetData sheetId="1698">
        <row r="43">
          <cell r="H43">
            <v>0</v>
          </cell>
        </row>
      </sheetData>
      <sheetData sheetId="1699">
        <row r="43">
          <cell r="H43">
            <v>0</v>
          </cell>
        </row>
      </sheetData>
      <sheetData sheetId="1700">
        <row r="43">
          <cell r="H43">
            <v>0</v>
          </cell>
        </row>
      </sheetData>
      <sheetData sheetId="1701">
        <row r="43">
          <cell r="H43">
            <v>0</v>
          </cell>
        </row>
      </sheetData>
      <sheetData sheetId="1702">
        <row r="43">
          <cell r="H43">
            <v>0</v>
          </cell>
        </row>
      </sheetData>
      <sheetData sheetId="1703">
        <row r="43">
          <cell r="H43">
            <v>0</v>
          </cell>
        </row>
      </sheetData>
      <sheetData sheetId="1704">
        <row r="43">
          <cell r="H43">
            <v>0</v>
          </cell>
        </row>
      </sheetData>
      <sheetData sheetId="1705">
        <row r="43">
          <cell r="H43">
            <v>0</v>
          </cell>
        </row>
      </sheetData>
      <sheetData sheetId="1706">
        <row r="43">
          <cell r="H43">
            <v>0</v>
          </cell>
        </row>
      </sheetData>
      <sheetData sheetId="1707">
        <row r="43">
          <cell r="H43">
            <v>0</v>
          </cell>
        </row>
      </sheetData>
      <sheetData sheetId="1708">
        <row r="43">
          <cell r="H43">
            <v>0</v>
          </cell>
        </row>
      </sheetData>
      <sheetData sheetId="1709">
        <row r="43">
          <cell r="H43">
            <v>0</v>
          </cell>
        </row>
      </sheetData>
      <sheetData sheetId="1710">
        <row r="43">
          <cell r="H43">
            <v>0</v>
          </cell>
        </row>
      </sheetData>
      <sheetData sheetId="1711">
        <row r="43">
          <cell r="H43">
            <v>0</v>
          </cell>
        </row>
      </sheetData>
      <sheetData sheetId="1712">
        <row r="43">
          <cell r="H43">
            <v>0</v>
          </cell>
        </row>
      </sheetData>
      <sheetData sheetId="1713">
        <row r="43">
          <cell r="H43">
            <v>0</v>
          </cell>
        </row>
      </sheetData>
      <sheetData sheetId="1714">
        <row r="43">
          <cell r="H43">
            <v>0</v>
          </cell>
        </row>
      </sheetData>
      <sheetData sheetId="1715">
        <row r="43">
          <cell r="H43">
            <v>0</v>
          </cell>
        </row>
      </sheetData>
      <sheetData sheetId="1716">
        <row r="43">
          <cell r="H43">
            <v>0</v>
          </cell>
        </row>
      </sheetData>
      <sheetData sheetId="1717">
        <row r="43">
          <cell r="H43">
            <v>0</v>
          </cell>
        </row>
      </sheetData>
      <sheetData sheetId="1718">
        <row r="43">
          <cell r="H43">
            <v>0</v>
          </cell>
        </row>
      </sheetData>
      <sheetData sheetId="1719">
        <row r="43">
          <cell r="H43">
            <v>0</v>
          </cell>
        </row>
      </sheetData>
      <sheetData sheetId="1720">
        <row r="43">
          <cell r="H43">
            <v>0</v>
          </cell>
        </row>
      </sheetData>
      <sheetData sheetId="1721">
        <row r="43">
          <cell r="H43">
            <v>0</v>
          </cell>
        </row>
      </sheetData>
      <sheetData sheetId="1722">
        <row r="43">
          <cell r="H43">
            <v>0</v>
          </cell>
        </row>
      </sheetData>
      <sheetData sheetId="1723">
        <row r="43">
          <cell r="H43">
            <v>0</v>
          </cell>
        </row>
      </sheetData>
      <sheetData sheetId="1724">
        <row r="43">
          <cell r="H43">
            <v>0</v>
          </cell>
        </row>
      </sheetData>
      <sheetData sheetId="1725">
        <row r="43">
          <cell r="H43">
            <v>0</v>
          </cell>
        </row>
      </sheetData>
      <sheetData sheetId="1726">
        <row r="43">
          <cell r="H43">
            <v>0</v>
          </cell>
        </row>
      </sheetData>
      <sheetData sheetId="1727">
        <row r="43">
          <cell r="H43">
            <v>0</v>
          </cell>
        </row>
      </sheetData>
      <sheetData sheetId="1728">
        <row r="43">
          <cell r="H43">
            <v>0</v>
          </cell>
        </row>
      </sheetData>
      <sheetData sheetId="1729">
        <row r="43">
          <cell r="H43">
            <v>0</v>
          </cell>
        </row>
      </sheetData>
      <sheetData sheetId="1730">
        <row r="43">
          <cell r="H43">
            <v>0</v>
          </cell>
        </row>
      </sheetData>
      <sheetData sheetId="1731">
        <row r="43">
          <cell r="H43">
            <v>0</v>
          </cell>
        </row>
      </sheetData>
      <sheetData sheetId="1732">
        <row r="43">
          <cell r="H43">
            <v>0</v>
          </cell>
        </row>
      </sheetData>
      <sheetData sheetId="1733">
        <row r="43">
          <cell r="H43">
            <v>0</v>
          </cell>
        </row>
      </sheetData>
      <sheetData sheetId="1734">
        <row r="43">
          <cell r="H43">
            <v>0</v>
          </cell>
        </row>
      </sheetData>
      <sheetData sheetId="1735">
        <row r="43">
          <cell r="H43">
            <v>0</v>
          </cell>
        </row>
      </sheetData>
      <sheetData sheetId="1736">
        <row r="43">
          <cell r="H43">
            <v>0</v>
          </cell>
        </row>
      </sheetData>
      <sheetData sheetId="1737">
        <row r="43">
          <cell r="H43">
            <v>0</v>
          </cell>
        </row>
      </sheetData>
      <sheetData sheetId="1738">
        <row r="43">
          <cell r="H43">
            <v>0</v>
          </cell>
        </row>
      </sheetData>
      <sheetData sheetId="1739">
        <row r="43">
          <cell r="H43">
            <v>0</v>
          </cell>
        </row>
      </sheetData>
      <sheetData sheetId="1740">
        <row r="43">
          <cell r="H43">
            <v>0</v>
          </cell>
        </row>
      </sheetData>
      <sheetData sheetId="1741">
        <row r="43">
          <cell r="H43">
            <v>0</v>
          </cell>
        </row>
      </sheetData>
      <sheetData sheetId="1742">
        <row r="43">
          <cell r="H43">
            <v>0</v>
          </cell>
        </row>
      </sheetData>
      <sheetData sheetId="1743">
        <row r="43">
          <cell r="H43">
            <v>0</v>
          </cell>
        </row>
      </sheetData>
      <sheetData sheetId="1744">
        <row r="43">
          <cell r="H43">
            <v>0</v>
          </cell>
        </row>
      </sheetData>
      <sheetData sheetId="1745">
        <row r="43">
          <cell r="H43">
            <v>0</v>
          </cell>
        </row>
      </sheetData>
      <sheetData sheetId="1746">
        <row r="43">
          <cell r="H43">
            <v>0</v>
          </cell>
        </row>
      </sheetData>
      <sheetData sheetId="1747">
        <row r="43">
          <cell r="H43">
            <v>0</v>
          </cell>
        </row>
      </sheetData>
      <sheetData sheetId="1748">
        <row r="43">
          <cell r="H43">
            <v>0</v>
          </cell>
        </row>
      </sheetData>
      <sheetData sheetId="1749">
        <row r="43">
          <cell r="H43">
            <v>0</v>
          </cell>
        </row>
      </sheetData>
      <sheetData sheetId="1750">
        <row r="43">
          <cell r="H43">
            <v>0</v>
          </cell>
        </row>
      </sheetData>
      <sheetData sheetId="1751">
        <row r="43">
          <cell r="H43">
            <v>0</v>
          </cell>
        </row>
      </sheetData>
      <sheetData sheetId="1752">
        <row r="43">
          <cell r="H43">
            <v>0</v>
          </cell>
        </row>
      </sheetData>
      <sheetData sheetId="1753">
        <row r="43">
          <cell r="H43">
            <v>0</v>
          </cell>
        </row>
      </sheetData>
      <sheetData sheetId="1754">
        <row r="43">
          <cell r="H43">
            <v>0</v>
          </cell>
        </row>
      </sheetData>
      <sheetData sheetId="1755">
        <row r="43">
          <cell r="H43">
            <v>0</v>
          </cell>
        </row>
      </sheetData>
      <sheetData sheetId="1756">
        <row r="43">
          <cell r="H43">
            <v>0</v>
          </cell>
        </row>
      </sheetData>
      <sheetData sheetId="1757">
        <row r="43">
          <cell r="H43">
            <v>0</v>
          </cell>
        </row>
      </sheetData>
      <sheetData sheetId="1758">
        <row r="43">
          <cell r="H43">
            <v>0</v>
          </cell>
        </row>
      </sheetData>
      <sheetData sheetId="1759">
        <row r="43">
          <cell r="H43">
            <v>0</v>
          </cell>
        </row>
      </sheetData>
      <sheetData sheetId="1760">
        <row r="43">
          <cell r="H43">
            <v>0</v>
          </cell>
        </row>
      </sheetData>
      <sheetData sheetId="1761">
        <row r="43">
          <cell r="H43">
            <v>0</v>
          </cell>
        </row>
      </sheetData>
      <sheetData sheetId="1762">
        <row r="43">
          <cell r="H43">
            <v>0</v>
          </cell>
        </row>
      </sheetData>
      <sheetData sheetId="1763">
        <row r="43">
          <cell r="H43">
            <v>0</v>
          </cell>
        </row>
      </sheetData>
      <sheetData sheetId="1764">
        <row r="43">
          <cell r="H43">
            <v>0</v>
          </cell>
        </row>
      </sheetData>
      <sheetData sheetId="1765">
        <row r="43">
          <cell r="H43">
            <v>0</v>
          </cell>
        </row>
      </sheetData>
      <sheetData sheetId="1766">
        <row r="43">
          <cell r="H43">
            <v>0</v>
          </cell>
        </row>
      </sheetData>
      <sheetData sheetId="1767">
        <row r="43">
          <cell r="H43">
            <v>0</v>
          </cell>
        </row>
      </sheetData>
      <sheetData sheetId="1768">
        <row r="43">
          <cell r="H43">
            <v>0</v>
          </cell>
        </row>
      </sheetData>
      <sheetData sheetId="1769">
        <row r="43">
          <cell r="H43">
            <v>0</v>
          </cell>
        </row>
      </sheetData>
      <sheetData sheetId="1770">
        <row r="43">
          <cell r="H43">
            <v>0</v>
          </cell>
        </row>
      </sheetData>
      <sheetData sheetId="1771">
        <row r="43">
          <cell r="H43">
            <v>0</v>
          </cell>
        </row>
      </sheetData>
      <sheetData sheetId="1772">
        <row r="43">
          <cell r="H43">
            <v>0</v>
          </cell>
        </row>
      </sheetData>
      <sheetData sheetId="1773">
        <row r="43">
          <cell r="H43">
            <v>0</v>
          </cell>
        </row>
      </sheetData>
      <sheetData sheetId="1774">
        <row r="43">
          <cell r="H43">
            <v>0</v>
          </cell>
        </row>
      </sheetData>
      <sheetData sheetId="1775">
        <row r="43">
          <cell r="H43">
            <v>0</v>
          </cell>
        </row>
      </sheetData>
      <sheetData sheetId="1776">
        <row r="43">
          <cell r="H43">
            <v>0</v>
          </cell>
        </row>
      </sheetData>
      <sheetData sheetId="1777">
        <row r="43">
          <cell r="H43">
            <v>0</v>
          </cell>
        </row>
      </sheetData>
      <sheetData sheetId="1778">
        <row r="43">
          <cell r="H43">
            <v>0</v>
          </cell>
        </row>
      </sheetData>
      <sheetData sheetId="1779">
        <row r="43">
          <cell r="H43">
            <v>0</v>
          </cell>
        </row>
      </sheetData>
      <sheetData sheetId="1780">
        <row r="43">
          <cell r="H43">
            <v>0</v>
          </cell>
        </row>
      </sheetData>
      <sheetData sheetId="1781">
        <row r="43">
          <cell r="H43">
            <v>0</v>
          </cell>
        </row>
      </sheetData>
      <sheetData sheetId="1782">
        <row r="43">
          <cell r="H43">
            <v>0</v>
          </cell>
        </row>
      </sheetData>
      <sheetData sheetId="1783">
        <row r="43">
          <cell r="H43">
            <v>0</v>
          </cell>
        </row>
      </sheetData>
      <sheetData sheetId="1784">
        <row r="43">
          <cell r="H43">
            <v>0</v>
          </cell>
        </row>
      </sheetData>
      <sheetData sheetId="1785">
        <row r="43">
          <cell r="H43">
            <v>0</v>
          </cell>
        </row>
      </sheetData>
      <sheetData sheetId="1786">
        <row r="43">
          <cell r="H43">
            <v>0</v>
          </cell>
        </row>
      </sheetData>
      <sheetData sheetId="1787">
        <row r="43">
          <cell r="H43">
            <v>0</v>
          </cell>
        </row>
      </sheetData>
      <sheetData sheetId="1788">
        <row r="43">
          <cell r="H43">
            <v>0</v>
          </cell>
        </row>
      </sheetData>
      <sheetData sheetId="1789">
        <row r="43">
          <cell r="H43">
            <v>0</v>
          </cell>
        </row>
      </sheetData>
      <sheetData sheetId="1790">
        <row r="43">
          <cell r="H43">
            <v>0</v>
          </cell>
        </row>
      </sheetData>
      <sheetData sheetId="1791">
        <row r="43">
          <cell r="H43">
            <v>0</v>
          </cell>
        </row>
      </sheetData>
      <sheetData sheetId="1792">
        <row r="43">
          <cell r="H43">
            <v>0</v>
          </cell>
        </row>
      </sheetData>
      <sheetData sheetId="1793">
        <row r="43">
          <cell r="H43">
            <v>0</v>
          </cell>
        </row>
      </sheetData>
      <sheetData sheetId="1794">
        <row r="43">
          <cell r="H43">
            <v>0</v>
          </cell>
        </row>
      </sheetData>
      <sheetData sheetId="1795">
        <row r="43">
          <cell r="H43">
            <v>0</v>
          </cell>
        </row>
      </sheetData>
      <sheetData sheetId="1796">
        <row r="43">
          <cell r="H43">
            <v>0</v>
          </cell>
        </row>
      </sheetData>
      <sheetData sheetId="1797">
        <row r="43">
          <cell r="H43">
            <v>0</v>
          </cell>
        </row>
      </sheetData>
      <sheetData sheetId="1798">
        <row r="43">
          <cell r="H43">
            <v>0</v>
          </cell>
        </row>
      </sheetData>
      <sheetData sheetId="1799">
        <row r="43">
          <cell r="H43">
            <v>0</v>
          </cell>
        </row>
      </sheetData>
      <sheetData sheetId="1800">
        <row r="43">
          <cell r="H43">
            <v>0</v>
          </cell>
        </row>
      </sheetData>
      <sheetData sheetId="1801">
        <row r="43">
          <cell r="H43">
            <v>0</v>
          </cell>
        </row>
      </sheetData>
      <sheetData sheetId="1802">
        <row r="43">
          <cell r="H43">
            <v>0</v>
          </cell>
        </row>
      </sheetData>
      <sheetData sheetId="1803">
        <row r="43">
          <cell r="H43">
            <v>0</v>
          </cell>
        </row>
      </sheetData>
      <sheetData sheetId="1804">
        <row r="43">
          <cell r="H43">
            <v>0</v>
          </cell>
        </row>
      </sheetData>
      <sheetData sheetId="1805">
        <row r="43">
          <cell r="H43">
            <v>0</v>
          </cell>
        </row>
      </sheetData>
      <sheetData sheetId="1806">
        <row r="43">
          <cell r="H43">
            <v>0</v>
          </cell>
        </row>
      </sheetData>
      <sheetData sheetId="1807">
        <row r="43">
          <cell r="H43">
            <v>0</v>
          </cell>
        </row>
      </sheetData>
      <sheetData sheetId="1808">
        <row r="43">
          <cell r="H43">
            <v>0</v>
          </cell>
        </row>
      </sheetData>
      <sheetData sheetId="1809">
        <row r="43">
          <cell r="H43">
            <v>0</v>
          </cell>
        </row>
      </sheetData>
      <sheetData sheetId="1810">
        <row r="43">
          <cell r="H43">
            <v>0</v>
          </cell>
        </row>
      </sheetData>
      <sheetData sheetId="1811">
        <row r="43">
          <cell r="H43">
            <v>0</v>
          </cell>
        </row>
      </sheetData>
      <sheetData sheetId="1812">
        <row r="43">
          <cell r="H43">
            <v>0</v>
          </cell>
        </row>
      </sheetData>
      <sheetData sheetId="1813">
        <row r="43">
          <cell r="H43">
            <v>0</v>
          </cell>
        </row>
      </sheetData>
      <sheetData sheetId="1814">
        <row r="43">
          <cell r="H43">
            <v>0</v>
          </cell>
        </row>
      </sheetData>
      <sheetData sheetId="1815">
        <row r="43">
          <cell r="H43">
            <v>0</v>
          </cell>
        </row>
      </sheetData>
      <sheetData sheetId="1816">
        <row r="43">
          <cell r="H43">
            <v>0</v>
          </cell>
        </row>
      </sheetData>
      <sheetData sheetId="1817">
        <row r="43">
          <cell r="H43">
            <v>0</v>
          </cell>
        </row>
      </sheetData>
      <sheetData sheetId="1818">
        <row r="43">
          <cell r="H43">
            <v>0</v>
          </cell>
        </row>
      </sheetData>
      <sheetData sheetId="1819">
        <row r="43">
          <cell r="H43">
            <v>0</v>
          </cell>
        </row>
      </sheetData>
      <sheetData sheetId="1820">
        <row r="43">
          <cell r="H43">
            <v>0</v>
          </cell>
        </row>
      </sheetData>
      <sheetData sheetId="1821">
        <row r="43">
          <cell r="H43">
            <v>0</v>
          </cell>
        </row>
      </sheetData>
      <sheetData sheetId="1822">
        <row r="43">
          <cell r="H43">
            <v>0</v>
          </cell>
        </row>
      </sheetData>
      <sheetData sheetId="1823">
        <row r="43">
          <cell r="H43">
            <v>0</v>
          </cell>
        </row>
      </sheetData>
      <sheetData sheetId="1824">
        <row r="43">
          <cell r="H43">
            <v>0</v>
          </cell>
        </row>
      </sheetData>
      <sheetData sheetId="1825">
        <row r="43">
          <cell r="H43">
            <v>0</v>
          </cell>
        </row>
      </sheetData>
      <sheetData sheetId="1826">
        <row r="43">
          <cell r="H43">
            <v>0</v>
          </cell>
        </row>
      </sheetData>
      <sheetData sheetId="1827">
        <row r="43">
          <cell r="H43">
            <v>0</v>
          </cell>
        </row>
      </sheetData>
      <sheetData sheetId="1828">
        <row r="43">
          <cell r="H43">
            <v>0</v>
          </cell>
        </row>
      </sheetData>
      <sheetData sheetId="1829">
        <row r="43">
          <cell r="H43">
            <v>0</v>
          </cell>
        </row>
      </sheetData>
      <sheetData sheetId="1830">
        <row r="43">
          <cell r="H43">
            <v>0</v>
          </cell>
        </row>
      </sheetData>
      <sheetData sheetId="1831">
        <row r="43">
          <cell r="H43">
            <v>0</v>
          </cell>
        </row>
      </sheetData>
      <sheetData sheetId="1832">
        <row r="43">
          <cell r="H43">
            <v>0</v>
          </cell>
        </row>
      </sheetData>
      <sheetData sheetId="1833">
        <row r="43">
          <cell r="H43">
            <v>0</v>
          </cell>
        </row>
      </sheetData>
      <sheetData sheetId="1834">
        <row r="43">
          <cell r="H43">
            <v>0</v>
          </cell>
        </row>
      </sheetData>
      <sheetData sheetId="1835">
        <row r="43">
          <cell r="H43">
            <v>0</v>
          </cell>
        </row>
      </sheetData>
      <sheetData sheetId="1836">
        <row r="43">
          <cell r="H43">
            <v>0</v>
          </cell>
        </row>
      </sheetData>
      <sheetData sheetId="1837">
        <row r="43">
          <cell r="H43">
            <v>0</v>
          </cell>
        </row>
      </sheetData>
      <sheetData sheetId="1838">
        <row r="43">
          <cell r="H43">
            <v>0</v>
          </cell>
        </row>
      </sheetData>
      <sheetData sheetId="1839">
        <row r="43">
          <cell r="H43">
            <v>0</v>
          </cell>
        </row>
      </sheetData>
      <sheetData sheetId="1840">
        <row r="43">
          <cell r="H43">
            <v>0</v>
          </cell>
        </row>
      </sheetData>
      <sheetData sheetId="1841">
        <row r="43">
          <cell r="H43">
            <v>0</v>
          </cell>
        </row>
      </sheetData>
      <sheetData sheetId="1842">
        <row r="43">
          <cell r="H43">
            <v>0</v>
          </cell>
        </row>
      </sheetData>
      <sheetData sheetId="1843">
        <row r="43">
          <cell r="H43">
            <v>0</v>
          </cell>
        </row>
      </sheetData>
      <sheetData sheetId="1844">
        <row r="43">
          <cell r="H43">
            <v>0</v>
          </cell>
        </row>
      </sheetData>
      <sheetData sheetId="1845">
        <row r="43">
          <cell r="H43">
            <v>0</v>
          </cell>
        </row>
      </sheetData>
      <sheetData sheetId="1846">
        <row r="43">
          <cell r="H43">
            <v>0</v>
          </cell>
        </row>
      </sheetData>
      <sheetData sheetId="1847">
        <row r="43">
          <cell r="H43">
            <v>0</v>
          </cell>
        </row>
      </sheetData>
      <sheetData sheetId="1848">
        <row r="43">
          <cell r="H43">
            <v>0</v>
          </cell>
        </row>
      </sheetData>
      <sheetData sheetId="1849">
        <row r="43">
          <cell r="H43">
            <v>0</v>
          </cell>
        </row>
      </sheetData>
      <sheetData sheetId="1850">
        <row r="43">
          <cell r="H43">
            <v>0</v>
          </cell>
        </row>
      </sheetData>
      <sheetData sheetId="1851">
        <row r="43">
          <cell r="H43">
            <v>0</v>
          </cell>
        </row>
      </sheetData>
      <sheetData sheetId="1852">
        <row r="43">
          <cell r="H43">
            <v>0</v>
          </cell>
        </row>
      </sheetData>
      <sheetData sheetId="1853">
        <row r="43">
          <cell r="H43">
            <v>0</v>
          </cell>
        </row>
      </sheetData>
      <sheetData sheetId="1854">
        <row r="43">
          <cell r="H43">
            <v>0</v>
          </cell>
        </row>
      </sheetData>
      <sheetData sheetId="1855">
        <row r="43">
          <cell r="H43">
            <v>0</v>
          </cell>
        </row>
      </sheetData>
      <sheetData sheetId="1856">
        <row r="43">
          <cell r="H43">
            <v>0</v>
          </cell>
        </row>
      </sheetData>
      <sheetData sheetId="1857">
        <row r="43">
          <cell r="H43">
            <v>0</v>
          </cell>
        </row>
      </sheetData>
      <sheetData sheetId="1858">
        <row r="43">
          <cell r="H43">
            <v>0</v>
          </cell>
        </row>
      </sheetData>
      <sheetData sheetId="1859">
        <row r="43">
          <cell r="H43">
            <v>0</v>
          </cell>
        </row>
      </sheetData>
      <sheetData sheetId="1860">
        <row r="43">
          <cell r="H43">
            <v>0</v>
          </cell>
        </row>
      </sheetData>
      <sheetData sheetId="1861">
        <row r="43">
          <cell r="H43">
            <v>0</v>
          </cell>
        </row>
      </sheetData>
      <sheetData sheetId="1862">
        <row r="43">
          <cell r="H43">
            <v>0</v>
          </cell>
        </row>
      </sheetData>
      <sheetData sheetId="1863">
        <row r="43">
          <cell r="H43">
            <v>0</v>
          </cell>
        </row>
      </sheetData>
      <sheetData sheetId="1864">
        <row r="43">
          <cell r="H43">
            <v>0</v>
          </cell>
        </row>
      </sheetData>
      <sheetData sheetId="1865">
        <row r="43">
          <cell r="H43">
            <v>0</v>
          </cell>
        </row>
      </sheetData>
      <sheetData sheetId="1866">
        <row r="43">
          <cell r="H43">
            <v>0</v>
          </cell>
        </row>
      </sheetData>
      <sheetData sheetId="1867">
        <row r="43">
          <cell r="H43">
            <v>0</v>
          </cell>
        </row>
      </sheetData>
      <sheetData sheetId="1868">
        <row r="43">
          <cell r="H43">
            <v>0</v>
          </cell>
        </row>
      </sheetData>
      <sheetData sheetId="1869">
        <row r="43">
          <cell r="H43">
            <v>0</v>
          </cell>
        </row>
      </sheetData>
      <sheetData sheetId="1870">
        <row r="43">
          <cell r="H43">
            <v>0</v>
          </cell>
        </row>
      </sheetData>
      <sheetData sheetId="1871">
        <row r="43">
          <cell r="H43">
            <v>0</v>
          </cell>
        </row>
      </sheetData>
      <sheetData sheetId="1872">
        <row r="43">
          <cell r="H43">
            <v>0</v>
          </cell>
        </row>
      </sheetData>
      <sheetData sheetId="1873">
        <row r="43">
          <cell r="H43">
            <v>0</v>
          </cell>
        </row>
      </sheetData>
      <sheetData sheetId="1874">
        <row r="43">
          <cell r="H43">
            <v>0</v>
          </cell>
        </row>
      </sheetData>
      <sheetData sheetId="1875">
        <row r="43">
          <cell r="H43">
            <v>0</v>
          </cell>
        </row>
      </sheetData>
      <sheetData sheetId="1876">
        <row r="43">
          <cell r="H43">
            <v>0</v>
          </cell>
        </row>
      </sheetData>
      <sheetData sheetId="1877">
        <row r="43">
          <cell r="H43">
            <v>0</v>
          </cell>
        </row>
      </sheetData>
      <sheetData sheetId="1878">
        <row r="43">
          <cell r="H43">
            <v>0</v>
          </cell>
        </row>
      </sheetData>
      <sheetData sheetId="1879">
        <row r="43">
          <cell r="H43">
            <v>0</v>
          </cell>
        </row>
      </sheetData>
      <sheetData sheetId="1880">
        <row r="43">
          <cell r="H43">
            <v>0</v>
          </cell>
        </row>
      </sheetData>
      <sheetData sheetId="1881">
        <row r="43">
          <cell r="H43">
            <v>0</v>
          </cell>
        </row>
      </sheetData>
      <sheetData sheetId="1882">
        <row r="43">
          <cell r="H43">
            <v>0</v>
          </cell>
        </row>
      </sheetData>
      <sheetData sheetId="1883">
        <row r="43">
          <cell r="H43">
            <v>0</v>
          </cell>
        </row>
      </sheetData>
      <sheetData sheetId="1884">
        <row r="43">
          <cell r="H43">
            <v>0</v>
          </cell>
        </row>
      </sheetData>
      <sheetData sheetId="1885">
        <row r="43">
          <cell r="H43">
            <v>0</v>
          </cell>
        </row>
      </sheetData>
      <sheetData sheetId="1886">
        <row r="43">
          <cell r="H43">
            <v>0</v>
          </cell>
        </row>
      </sheetData>
      <sheetData sheetId="1887">
        <row r="43">
          <cell r="H43">
            <v>0</v>
          </cell>
        </row>
      </sheetData>
      <sheetData sheetId="1888">
        <row r="43">
          <cell r="H43">
            <v>0</v>
          </cell>
        </row>
      </sheetData>
      <sheetData sheetId="1889">
        <row r="43">
          <cell r="H43">
            <v>0</v>
          </cell>
        </row>
      </sheetData>
      <sheetData sheetId="1890">
        <row r="43">
          <cell r="H43">
            <v>0</v>
          </cell>
        </row>
      </sheetData>
      <sheetData sheetId="1891">
        <row r="43">
          <cell r="H43">
            <v>0</v>
          </cell>
        </row>
      </sheetData>
      <sheetData sheetId="1892">
        <row r="43">
          <cell r="H43">
            <v>0</v>
          </cell>
        </row>
      </sheetData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>
        <row r="43">
          <cell r="H43">
            <v>0</v>
          </cell>
        </row>
      </sheetData>
      <sheetData sheetId="1906">
        <row r="43">
          <cell r="H43">
            <v>0</v>
          </cell>
        </row>
      </sheetData>
      <sheetData sheetId="1907">
        <row r="43">
          <cell r="H43">
            <v>0</v>
          </cell>
        </row>
      </sheetData>
      <sheetData sheetId="1908">
        <row r="43">
          <cell r="H43">
            <v>0</v>
          </cell>
        </row>
      </sheetData>
      <sheetData sheetId="1909">
        <row r="43">
          <cell r="H43">
            <v>0</v>
          </cell>
        </row>
      </sheetData>
      <sheetData sheetId="1910">
        <row r="43">
          <cell r="H43">
            <v>0</v>
          </cell>
        </row>
      </sheetData>
      <sheetData sheetId="1911">
        <row r="43">
          <cell r="H43">
            <v>0</v>
          </cell>
        </row>
      </sheetData>
      <sheetData sheetId="1912">
        <row r="43">
          <cell r="H43">
            <v>0</v>
          </cell>
        </row>
      </sheetData>
      <sheetData sheetId="1913">
        <row r="43">
          <cell r="H43">
            <v>0</v>
          </cell>
        </row>
      </sheetData>
      <sheetData sheetId="1914">
        <row r="43">
          <cell r="H43">
            <v>0</v>
          </cell>
        </row>
      </sheetData>
      <sheetData sheetId="1915">
        <row r="43">
          <cell r="H43">
            <v>0</v>
          </cell>
        </row>
      </sheetData>
      <sheetData sheetId="1916">
        <row r="43">
          <cell r="H43">
            <v>0</v>
          </cell>
        </row>
      </sheetData>
      <sheetData sheetId="1917">
        <row r="43">
          <cell r="H43">
            <v>0</v>
          </cell>
        </row>
      </sheetData>
      <sheetData sheetId="1918">
        <row r="43">
          <cell r="H43">
            <v>0</v>
          </cell>
        </row>
      </sheetData>
      <sheetData sheetId="1919">
        <row r="43">
          <cell r="H43">
            <v>0</v>
          </cell>
        </row>
      </sheetData>
      <sheetData sheetId="1920">
        <row r="43">
          <cell r="H43">
            <v>0</v>
          </cell>
        </row>
      </sheetData>
      <sheetData sheetId="1921">
        <row r="43">
          <cell r="H43">
            <v>0</v>
          </cell>
        </row>
      </sheetData>
      <sheetData sheetId="1922">
        <row r="43">
          <cell r="H43">
            <v>0</v>
          </cell>
        </row>
      </sheetData>
      <sheetData sheetId="1923">
        <row r="43">
          <cell r="H43">
            <v>0</v>
          </cell>
        </row>
      </sheetData>
      <sheetData sheetId="1924">
        <row r="43">
          <cell r="H43">
            <v>0</v>
          </cell>
        </row>
      </sheetData>
      <sheetData sheetId="1925">
        <row r="43">
          <cell r="H43">
            <v>0</v>
          </cell>
        </row>
      </sheetData>
      <sheetData sheetId="1926">
        <row r="43">
          <cell r="H43">
            <v>0</v>
          </cell>
        </row>
      </sheetData>
      <sheetData sheetId="1927">
        <row r="43">
          <cell r="H43">
            <v>0</v>
          </cell>
        </row>
      </sheetData>
      <sheetData sheetId="1928">
        <row r="43">
          <cell r="H43">
            <v>0</v>
          </cell>
        </row>
      </sheetData>
      <sheetData sheetId="1929">
        <row r="43">
          <cell r="H43">
            <v>0</v>
          </cell>
        </row>
      </sheetData>
      <sheetData sheetId="1930">
        <row r="43">
          <cell r="H43">
            <v>0</v>
          </cell>
        </row>
      </sheetData>
      <sheetData sheetId="1931">
        <row r="43">
          <cell r="H43">
            <v>0</v>
          </cell>
        </row>
      </sheetData>
      <sheetData sheetId="1932">
        <row r="43">
          <cell r="H43">
            <v>0</v>
          </cell>
        </row>
      </sheetData>
      <sheetData sheetId="1933">
        <row r="43">
          <cell r="H43">
            <v>0</v>
          </cell>
        </row>
      </sheetData>
      <sheetData sheetId="1934">
        <row r="43">
          <cell r="H43">
            <v>0</v>
          </cell>
        </row>
      </sheetData>
      <sheetData sheetId="1935">
        <row r="43">
          <cell r="H43">
            <v>0</v>
          </cell>
        </row>
      </sheetData>
      <sheetData sheetId="1936">
        <row r="43">
          <cell r="H43">
            <v>0</v>
          </cell>
        </row>
      </sheetData>
      <sheetData sheetId="1937">
        <row r="43">
          <cell r="H43">
            <v>0</v>
          </cell>
        </row>
      </sheetData>
      <sheetData sheetId="1938">
        <row r="43">
          <cell r="H43">
            <v>0</v>
          </cell>
        </row>
      </sheetData>
      <sheetData sheetId="1939">
        <row r="43">
          <cell r="H43">
            <v>0</v>
          </cell>
        </row>
      </sheetData>
      <sheetData sheetId="1940">
        <row r="43">
          <cell r="H43">
            <v>0</v>
          </cell>
        </row>
      </sheetData>
      <sheetData sheetId="1941">
        <row r="43">
          <cell r="H43">
            <v>0</v>
          </cell>
        </row>
      </sheetData>
      <sheetData sheetId="1942">
        <row r="43">
          <cell r="H43">
            <v>0</v>
          </cell>
        </row>
      </sheetData>
      <sheetData sheetId="1943">
        <row r="43">
          <cell r="H43">
            <v>0</v>
          </cell>
        </row>
      </sheetData>
      <sheetData sheetId="1944">
        <row r="43">
          <cell r="H43">
            <v>0</v>
          </cell>
        </row>
      </sheetData>
      <sheetData sheetId="1945">
        <row r="43">
          <cell r="H43">
            <v>0</v>
          </cell>
        </row>
      </sheetData>
      <sheetData sheetId="1946">
        <row r="43">
          <cell r="H43">
            <v>0</v>
          </cell>
        </row>
      </sheetData>
      <sheetData sheetId="1947">
        <row r="43">
          <cell r="H43">
            <v>0</v>
          </cell>
        </row>
      </sheetData>
      <sheetData sheetId="1948">
        <row r="43">
          <cell r="H43">
            <v>0</v>
          </cell>
        </row>
      </sheetData>
      <sheetData sheetId="1949">
        <row r="43">
          <cell r="H43">
            <v>0</v>
          </cell>
        </row>
      </sheetData>
      <sheetData sheetId="1950">
        <row r="43">
          <cell r="H43">
            <v>0</v>
          </cell>
        </row>
      </sheetData>
      <sheetData sheetId="1951">
        <row r="43">
          <cell r="H43">
            <v>0</v>
          </cell>
        </row>
      </sheetData>
      <sheetData sheetId="1952">
        <row r="43">
          <cell r="H43">
            <v>0</v>
          </cell>
        </row>
      </sheetData>
      <sheetData sheetId="1953">
        <row r="43">
          <cell r="H43">
            <v>0</v>
          </cell>
        </row>
      </sheetData>
      <sheetData sheetId="1954">
        <row r="43">
          <cell r="H43">
            <v>0</v>
          </cell>
        </row>
      </sheetData>
      <sheetData sheetId="1955">
        <row r="43">
          <cell r="H43">
            <v>0</v>
          </cell>
        </row>
      </sheetData>
      <sheetData sheetId="1956">
        <row r="43">
          <cell r="H43">
            <v>0</v>
          </cell>
        </row>
      </sheetData>
      <sheetData sheetId="1957">
        <row r="43">
          <cell r="H43">
            <v>0</v>
          </cell>
        </row>
      </sheetData>
      <sheetData sheetId="1958">
        <row r="43">
          <cell r="H43">
            <v>0</v>
          </cell>
        </row>
      </sheetData>
      <sheetData sheetId="1959">
        <row r="43">
          <cell r="H43">
            <v>0</v>
          </cell>
        </row>
      </sheetData>
      <sheetData sheetId="1960">
        <row r="43">
          <cell r="H43">
            <v>0</v>
          </cell>
        </row>
      </sheetData>
      <sheetData sheetId="1961">
        <row r="43">
          <cell r="H43">
            <v>0</v>
          </cell>
        </row>
      </sheetData>
      <sheetData sheetId="1962">
        <row r="43">
          <cell r="H43">
            <v>0</v>
          </cell>
        </row>
      </sheetData>
      <sheetData sheetId="1963">
        <row r="43">
          <cell r="H43">
            <v>0</v>
          </cell>
        </row>
      </sheetData>
      <sheetData sheetId="1964">
        <row r="43">
          <cell r="H43">
            <v>0</v>
          </cell>
        </row>
      </sheetData>
      <sheetData sheetId="1965">
        <row r="43">
          <cell r="H43">
            <v>0</v>
          </cell>
        </row>
      </sheetData>
      <sheetData sheetId="1966">
        <row r="43">
          <cell r="H43">
            <v>0</v>
          </cell>
        </row>
      </sheetData>
      <sheetData sheetId="1967">
        <row r="43">
          <cell r="H43">
            <v>0</v>
          </cell>
        </row>
      </sheetData>
      <sheetData sheetId="1968">
        <row r="43">
          <cell r="H43">
            <v>0</v>
          </cell>
        </row>
      </sheetData>
      <sheetData sheetId="1969">
        <row r="43">
          <cell r="H43">
            <v>0</v>
          </cell>
        </row>
      </sheetData>
      <sheetData sheetId="1970">
        <row r="43">
          <cell r="H43">
            <v>0</v>
          </cell>
        </row>
      </sheetData>
      <sheetData sheetId="1971">
        <row r="43">
          <cell r="H43">
            <v>0</v>
          </cell>
        </row>
      </sheetData>
      <sheetData sheetId="1972">
        <row r="43">
          <cell r="H43">
            <v>0</v>
          </cell>
        </row>
      </sheetData>
      <sheetData sheetId="1973">
        <row r="43">
          <cell r="H43">
            <v>0</v>
          </cell>
        </row>
      </sheetData>
      <sheetData sheetId="1974">
        <row r="43">
          <cell r="H43">
            <v>0</v>
          </cell>
        </row>
      </sheetData>
      <sheetData sheetId="1975">
        <row r="43">
          <cell r="H43">
            <v>0</v>
          </cell>
        </row>
      </sheetData>
      <sheetData sheetId="1976">
        <row r="43">
          <cell r="H43">
            <v>0</v>
          </cell>
        </row>
      </sheetData>
      <sheetData sheetId="1977">
        <row r="43">
          <cell r="H43">
            <v>0</v>
          </cell>
        </row>
      </sheetData>
      <sheetData sheetId="1978">
        <row r="43">
          <cell r="H43">
            <v>0</v>
          </cell>
        </row>
      </sheetData>
      <sheetData sheetId="1979">
        <row r="43">
          <cell r="H43">
            <v>0</v>
          </cell>
        </row>
      </sheetData>
      <sheetData sheetId="1980">
        <row r="43">
          <cell r="H43">
            <v>0</v>
          </cell>
        </row>
      </sheetData>
      <sheetData sheetId="1981">
        <row r="43">
          <cell r="H43">
            <v>0</v>
          </cell>
        </row>
      </sheetData>
      <sheetData sheetId="1982">
        <row r="43">
          <cell r="H43">
            <v>0</v>
          </cell>
        </row>
      </sheetData>
      <sheetData sheetId="1983">
        <row r="43">
          <cell r="H43">
            <v>0</v>
          </cell>
        </row>
      </sheetData>
      <sheetData sheetId="1984">
        <row r="43">
          <cell r="H43">
            <v>0</v>
          </cell>
        </row>
      </sheetData>
      <sheetData sheetId="1985">
        <row r="43">
          <cell r="H43">
            <v>0</v>
          </cell>
        </row>
      </sheetData>
      <sheetData sheetId="1986">
        <row r="43">
          <cell r="H43">
            <v>0</v>
          </cell>
        </row>
      </sheetData>
      <sheetData sheetId="1987">
        <row r="43">
          <cell r="H43">
            <v>0</v>
          </cell>
        </row>
      </sheetData>
      <sheetData sheetId="1988">
        <row r="43">
          <cell r="H43">
            <v>0</v>
          </cell>
        </row>
      </sheetData>
      <sheetData sheetId="1989">
        <row r="43">
          <cell r="H43">
            <v>0</v>
          </cell>
        </row>
      </sheetData>
      <sheetData sheetId="1990">
        <row r="43">
          <cell r="H43">
            <v>0</v>
          </cell>
        </row>
      </sheetData>
      <sheetData sheetId="1991">
        <row r="43">
          <cell r="H43">
            <v>0</v>
          </cell>
        </row>
      </sheetData>
      <sheetData sheetId="1992">
        <row r="43">
          <cell r="H43">
            <v>0</v>
          </cell>
        </row>
      </sheetData>
      <sheetData sheetId="1993">
        <row r="43">
          <cell r="H43">
            <v>0</v>
          </cell>
        </row>
      </sheetData>
      <sheetData sheetId="1994">
        <row r="43">
          <cell r="H43">
            <v>0</v>
          </cell>
        </row>
      </sheetData>
      <sheetData sheetId="1995">
        <row r="43">
          <cell r="H43">
            <v>0</v>
          </cell>
        </row>
      </sheetData>
      <sheetData sheetId="1996">
        <row r="43">
          <cell r="H43">
            <v>0</v>
          </cell>
        </row>
      </sheetData>
      <sheetData sheetId="1997">
        <row r="43">
          <cell r="H43">
            <v>0</v>
          </cell>
        </row>
      </sheetData>
      <sheetData sheetId="1998">
        <row r="43">
          <cell r="H43">
            <v>0</v>
          </cell>
        </row>
      </sheetData>
      <sheetData sheetId="1999">
        <row r="43">
          <cell r="H43">
            <v>0</v>
          </cell>
        </row>
      </sheetData>
      <sheetData sheetId="2000">
        <row r="43">
          <cell r="H43">
            <v>0</v>
          </cell>
        </row>
      </sheetData>
      <sheetData sheetId="2001">
        <row r="43">
          <cell r="H43">
            <v>0</v>
          </cell>
        </row>
      </sheetData>
      <sheetData sheetId="2002">
        <row r="43">
          <cell r="H43">
            <v>0</v>
          </cell>
        </row>
      </sheetData>
      <sheetData sheetId="2003">
        <row r="43">
          <cell r="H43">
            <v>0</v>
          </cell>
        </row>
      </sheetData>
      <sheetData sheetId="2004">
        <row r="43">
          <cell r="H43">
            <v>0</v>
          </cell>
        </row>
      </sheetData>
      <sheetData sheetId="2005">
        <row r="43">
          <cell r="H43">
            <v>0</v>
          </cell>
        </row>
      </sheetData>
      <sheetData sheetId="2006">
        <row r="43">
          <cell r="H43">
            <v>0</v>
          </cell>
        </row>
      </sheetData>
      <sheetData sheetId="2007">
        <row r="43">
          <cell r="H43">
            <v>0</v>
          </cell>
        </row>
      </sheetData>
      <sheetData sheetId="2008">
        <row r="43">
          <cell r="H43">
            <v>0</v>
          </cell>
        </row>
      </sheetData>
      <sheetData sheetId="2009">
        <row r="43">
          <cell r="H43">
            <v>0</v>
          </cell>
        </row>
      </sheetData>
      <sheetData sheetId="2010">
        <row r="43">
          <cell r="H43">
            <v>0</v>
          </cell>
        </row>
      </sheetData>
      <sheetData sheetId="2011">
        <row r="43">
          <cell r="H43">
            <v>0</v>
          </cell>
        </row>
      </sheetData>
      <sheetData sheetId="2012">
        <row r="43">
          <cell r="H43">
            <v>0</v>
          </cell>
        </row>
      </sheetData>
      <sheetData sheetId="2013">
        <row r="43">
          <cell r="H43">
            <v>0</v>
          </cell>
        </row>
      </sheetData>
      <sheetData sheetId="2014">
        <row r="43">
          <cell r="H43">
            <v>0</v>
          </cell>
        </row>
      </sheetData>
      <sheetData sheetId="2015">
        <row r="43">
          <cell r="H43">
            <v>0</v>
          </cell>
        </row>
      </sheetData>
      <sheetData sheetId="2016">
        <row r="43">
          <cell r="H43">
            <v>0</v>
          </cell>
        </row>
      </sheetData>
      <sheetData sheetId="2017">
        <row r="43">
          <cell r="H43">
            <v>0</v>
          </cell>
        </row>
      </sheetData>
      <sheetData sheetId="2018">
        <row r="43">
          <cell r="H43">
            <v>0</v>
          </cell>
        </row>
      </sheetData>
      <sheetData sheetId="2019">
        <row r="43">
          <cell r="H43">
            <v>0</v>
          </cell>
        </row>
      </sheetData>
      <sheetData sheetId="2020">
        <row r="43">
          <cell r="H43">
            <v>0</v>
          </cell>
        </row>
      </sheetData>
      <sheetData sheetId="2021">
        <row r="43">
          <cell r="H43">
            <v>0</v>
          </cell>
        </row>
      </sheetData>
      <sheetData sheetId="2022">
        <row r="43">
          <cell r="H43">
            <v>0</v>
          </cell>
        </row>
      </sheetData>
      <sheetData sheetId="2023">
        <row r="43">
          <cell r="H43">
            <v>0</v>
          </cell>
        </row>
      </sheetData>
      <sheetData sheetId="2024">
        <row r="43">
          <cell r="H43">
            <v>0</v>
          </cell>
        </row>
      </sheetData>
      <sheetData sheetId="2025">
        <row r="43">
          <cell r="H43">
            <v>0</v>
          </cell>
        </row>
      </sheetData>
      <sheetData sheetId="2026">
        <row r="43">
          <cell r="H43">
            <v>0</v>
          </cell>
        </row>
      </sheetData>
      <sheetData sheetId="2027">
        <row r="43">
          <cell r="H43">
            <v>0</v>
          </cell>
        </row>
      </sheetData>
      <sheetData sheetId="2028">
        <row r="43">
          <cell r="H43">
            <v>0</v>
          </cell>
        </row>
      </sheetData>
      <sheetData sheetId="2029">
        <row r="43">
          <cell r="H43">
            <v>0</v>
          </cell>
        </row>
      </sheetData>
      <sheetData sheetId="2030">
        <row r="43">
          <cell r="H43">
            <v>0</v>
          </cell>
        </row>
      </sheetData>
      <sheetData sheetId="2031">
        <row r="43">
          <cell r="H43">
            <v>0</v>
          </cell>
        </row>
      </sheetData>
      <sheetData sheetId="2032">
        <row r="43">
          <cell r="H43">
            <v>0</v>
          </cell>
        </row>
      </sheetData>
      <sheetData sheetId="2033">
        <row r="43">
          <cell r="H43">
            <v>0</v>
          </cell>
        </row>
      </sheetData>
      <sheetData sheetId="2034">
        <row r="43">
          <cell r="H43">
            <v>0</v>
          </cell>
        </row>
      </sheetData>
      <sheetData sheetId="2035">
        <row r="43">
          <cell r="H43">
            <v>0</v>
          </cell>
        </row>
      </sheetData>
      <sheetData sheetId="2036">
        <row r="43">
          <cell r="H43">
            <v>0</v>
          </cell>
        </row>
      </sheetData>
      <sheetData sheetId="2037">
        <row r="43">
          <cell r="H43">
            <v>0</v>
          </cell>
        </row>
      </sheetData>
      <sheetData sheetId="2038">
        <row r="43">
          <cell r="H43">
            <v>0</v>
          </cell>
        </row>
      </sheetData>
      <sheetData sheetId="2039">
        <row r="43">
          <cell r="H43">
            <v>0</v>
          </cell>
        </row>
      </sheetData>
      <sheetData sheetId="2040">
        <row r="43">
          <cell r="H43">
            <v>0</v>
          </cell>
        </row>
      </sheetData>
      <sheetData sheetId="2041">
        <row r="43">
          <cell r="H43">
            <v>0</v>
          </cell>
        </row>
      </sheetData>
      <sheetData sheetId="2042">
        <row r="43">
          <cell r="H43">
            <v>0</v>
          </cell>
        </row>
      </sheetData>
      <sheetData sheetId="2043">
        <row r="43">
          <cell r="H43">
            <v>0</v>
          </cell>
        </row>
      </sheetData>
      <sheetData sheetId="2044">
        <row r="43">
          <cell r="H43">
            <v>0</v>
          </cell>
        </row>
      </sheetData>
      <sheetData sheetId="2045">
        <row r="43">
          <cell r="H43">
            <v>0</v>
          </cell>
        </row>
      </sheetData>
      <sheetData sheetId="2046">
        <row r="43">
          <cell r="H43">
            <v>0</v>
          </cell>
        </row>
      </sheetData>
      <sheetData sheetId="2047">
        <row r="43">
          <cell r="H43">
            <v>0</v>
          </cell>
        </row>
      </sheetData>
      <sheetData sheetId="2048">
        <row r="43">
          <cell r="H43">
            <v>0</v>
          </cell>
        </row>
      </sheetData>
      <sheetData sheetId="2049">
        <row r="43">
          <cell r="H43">
            <v>0</v>
          </cell>
        </row>
      </sheetData>
      <sheetData sheetId="2050">
        <row r="43">
          <cell r="H43">
            <v>0</v>
          </cell>
        </row>
      </sheetData>
      <sheetData sheetId="2051">
        <row r="43">
          <cell r="H43">
            <v>0</v>
          </cell>
        </row>
      </sheetData>
      <sheetData sheetId="2052">
        <row r="43">
          <cell r="H43">
            <v>0</v>
          </cell>
        </row>
      </sheetData>
      <sheetData sheetId="2053">
        <row r="43">
          <cell r="H43">
            <v>0</v>
          </cell>
        </row>
      </sheetData>
      <sheetData sheetId="2054">
        <row r="43">
          <cell r="H43">
            <v>0</v>
          </cell>
        </row>
      </sheetData>
      <sheetData sheetId="2055">
        <row r="43">
          <cell r="H43">
            <v>0</v>
          </cell>
        </row>
      </sheetData>
      <sheetData sheetId="2056">
        <row r="43">
          <cell r="H43">
            <v>0</v>
          </cell>
        </row>
      </sheetData>
      <sheetData sheetId="2057">
        <row r="43">
          <cell r="H43">
            <v>0</v>
          </cell>
        </row>
      </sheetData>
      <sheetData sheetId="2058">
        <row r="43">
          <cell r="H43">
            <v>0</v>
          </cell>
        </row>
      </sheetData>
      <sheetData sheetId="2059">
        <row r="43">
          <cell r="H43">
            <v>0</v>
          </cell>
        </row>
      </sheetData>
      <sheetData sheetId="2060">
        <row r="43">
          <cell r="H43">
            <v>0</v>
          </cell>
        </row>
      </sheetData>
      <sheetData sheetId="2061">
        <row r="43">
          <cell r="H43">
            <v>0</v>
          </cell>
        </row>
      </sheetData>
      <sheetData sheetId="2062">
        <row r="43">
          <cell r="H43">
            <v>0</v>
          </cell>
        </row>
      </sheetData>
      <sheetData sheetId="2063">
        <row r="43">
          <cell r="H43">
            <v>0</v>
          </cell>
        </row>
      </sheetData>
      <sheetData sheetId="2064">
        <row r="43">
          <cell r="H43">
            <v>0</v>
          </cell>
        </row>
      </sheetData>
      <sheetData sheetId="2065">
        <row r="43">
          <cell r="H43">
            <v>0</v>
          </cell>
        </row>
      </sheetData>
      <sheetData sheetId="2066">
        <row r="43">
          <cell r="H43">
            <v>0</v>
          </cell>
        </row>
      </sheetData>
      <sheetData sheetId="2067">
        <row r="43">
          <cell r="H43">
            <v>0</v>
          </cell>
        </row>
      </sheetData>
      <sheetData sheetId="2068">
        <row r="43">
          <cell r="H43">
            <v>0</v>
          </cell>
        </row>
      </sheetData>
      <sheetData sheetId="2069">
        <row r="43">
          <cell r="H43">
            <v>0</v>
          </cell>
        </row>
      </sheetData>
      <sheetData sheetId="2070">
        <row r="43">
          <cell r="H43">
            <v>0</v>
          </cell>
        </row>
      </sheetData>
      <sheetData sheetId="2071">
        <row r="43">
          <cell r="H43">
            <v>0</v>
          </cell>
        </row>
      </sheetData>
      <sheetData sheetId="2072">
        <row r="43">
          <cell r="H43">
            <v>0</v>
          </cell>
        </row>
      </sheetData>
      <sheetData sheetId="2073">
        <row r="43">
          <cell r="H43">
            <v>0</v>
          </cell>
        </row>
      </sheetData>
      <sheetData sheetId="2074">
        <row r="43">
          <cell r="H43">
            <v>0</v>
          </cell>
        </row>
      </sheetData>
      <sheetData sheetId="2075">
        <row r="43">
          <cell r="H43">
            <v>0</v>
          </cell>
        </row>
      </sheetData>
      <sheetData sheetId="2076">
        <row r="43">
          <cell r="H43">
            <v>0</v>
          </cell>
        </row>
      </sheetData>
      <sheetData sheetId="2077">
        <row r="43">
          <cell r="H43">
            <v>0</v>
          </cell>
        </row>
      </sheetData>
      <sheetData sheetId="2078">
        <row r="43">
          <cell r="H43">
            <v>0</v>
          </cell>
        </row>
      </sheetData>
      <sheetData sheetId="2079">
        <row r="43">
          <cell r="H43">
            <v>0</v>
          </cell>
        </row>
      </sheetData>
      <sheetData sheetId="2080">
        <row r="43">
          <cell r="H43">
            <v>0</v>
          </cell>
        </row>
      </sheetData>
      <sheetData sheetId="2081">
        <row r="43">
          <cell r="H43">
            <v>0</v>
          </cell>
        </row>
      </sheetData>
      <sheetData sheetId="2082">
        <row r="43">
          <cell r="H43">
            <v>0</v>
          </cell>
        </row>
      </sheetData>
      <sheetData sheetId="2083">
        <row r="43">
          <cell r="H43">
            <v>0</v>
          </cell>
        </row>
      </sheetData>
      <sheetData sheetId="2084">
        <row r="43">
          <cell r="H43">
            <v>0</v>
          </cell>
        </row>
      </sheetData>
      <sheetData sheetId="2085">
        <row r="43">
          <cell r="H43">
            <v>0</v>
          </cell>
        </row>
      </sheetData>
      <sheetData sheetId="2086">
        <row r="43">
          <cell r="H43">
            <v>0</v>
          </cell>
        </row>
      </sheetData>
      <sheetData sheetId="2087">
        <row r="43">
          <cell r="H43">
            <v>0</v>
          </cell>
        </row>
      </sheetData>
      <sheetData sheetId="2088">
        <row r="43">
          <cell r="H43">
            <v>0</v>
          </cell>
        </row>
      </sheetData>
      <sheetData sheetId="2089">
        <row r="43">
          <cell r="H43">
            <v>0</v>
          </cell>
        </row>
      </sheetData>
      <sheetData sheetId="2090">
        <row r="43">
          <cell r="H43">
            <v>0</v>
          </cell>
        </row>
      </sheetData>
      <sheetData sheetId="2091">
        <row r="43">
          <cell r="H43">
            <v>0</v>
          </cell>
        </row>
      </sheetData>
      <sheetData sheetId="2092">
        <row r="43">
          <cell r="H43">
            <v>0</v>
          </cell>
        </row>
      </sheetData>
      <sheetData sheetId="2093">
        <row r="43">
          <cell r="H43">
            <v>0</v>
          </cell>
        </row>
      </sheetData>
      <sheetData sheetId="2094">
        <row r="43">
          <cell r="H43">
            <v>0</v>
          </cell>
        </row>
      </sheetData>
      <sheetData sheetId="2095">
        <row r="43">
          <cell r="H43">
            <v>0</v>
          </cell>
        </row>
      </sheetData>
      <sheetData sheetId="2096">
        <row r="43">
          <cell r="H43">
            <v>0</v>
          </cell>
        </row>
      </sheetData>
      <sheetData sheetId="2097">
        <row r="43">
          <cell r="H43">
            <v>0</v>
          </cell>
        </row>
      </sheetData>
      <sheetData sheetId="2098">
        <row r="43">
          <cell r="H43">
            <v>0</v>
          </cell>
        </row>
      </sheetData>
      <sheetData sheetId="2099">
        <row r="43">
          <cell r="H43">
            <v>0</v>
          </cell>
        </row>
      </sheetData>
      <sheetData sheetId="2100">
        <row r="43">
          <cell r="H43">
            <v>0</v>
          </cell>
        </row>
      </sheetData>
      <sheetData sheetId="2101">
        <row r="43">
          <cell r="H43">
            <v>0</v>
          </cell>
        </row>
      </sheetData>
      <sheetData sheetId="2102">
        <row r="43">
          <cell r="H43">
            <v>0</v>
          </cell>
        </row>
      </sheetData>
      <sheetData sheetId="2103">
        <row r="43">
          <cell r="H43">
            <v>0</v>
          </cell>
        </row>
      </sheetData>
      <sheetData sheetId="2104">
        <row r="43">
          <cell r="H43">
            <v>0</v>
          </cell>
        </row>
      </sheetData>
      <sheetData sheetId="2105">
        <row r="43">
          <cell r="H43">
            <v>0</v>
          </cell>
        </row>
      </sheetData>
      <sheetData sheetId="2106">
        <row r="43">
          <cell r="H43">
            <v>0</v>
          </cell>
        </row>
      </sheetData>
      <sheetData sheetId="2107">
        <row r="43">
          <cell r="H43">
            <v>0</v>
          </cell>
        </row>
      </sheetData>
      <sheetData sheetId="2108">
        <row r="43">
          <cell r="H43">
            <v>0</v>
          </cell>
        </row>
      </sheetData>
      <sheetData sheetId="2109">
        <row r="43">
          <cell r="H43">
            <v>0</v>
          </cell>
        </row>
      </sheetData>
      <sheetData sheetId="2110">
        <row r="43">
          <cell r="H43">
            <v>0</v>
          </cell>
        </row>
      </sheetData>
      <sheetData sheetId="2111">
        <row r="43">
          <cell r="H43">
            <v>0</v>
          </cell>
        </row>
      </sheetData>
      <sheetData sheetId="2112">
        <row r="43">
          <cell r="H43">
            <v>0</v>
          </cell>
        </row>
      </sheetData>
      <sheetData sheetId="2113">
        <row r="43">
          <cell r="H43">
            <v>0</v>
          </cell>
        </row>
      </sheetData>
      <sheetData sheetId="2114">
        <row r="43">
          <cell r="H43">
            <v>0</v>
          </cell>
        </row>
      </sheetData>
      <sheetData sheetId="2115">
        <row r="43">
          <cell r="H43">
            <v>0</v>
          </cell>
        </row>
      </sheetData>
      <sheetData sheetId="2116">
        <row r="43">
          <cell r="H43">
            <v>0</v>
          </cell>
        </row>
      </sheetData>
      <sheetData sheetId="2117">
        <row r="43">
          <cell r="H43">
            <v>0</v>
          </cell>
        </row>
      </sheetData>
      <sheetData sheetId="2118">
        <row r="43">
          <cell r="H43">
            <v>0</v>
          </cell>
        </row>
      </sheetData>
      <sheetData sheetId="2119">
        <row r="43">
          <cell r="H43">
            <v>0</v>
          </cell>
        </row>
      </sheetData>
      <sheetData sheetId="2120">
        <row r="43">
          <cell r="H43">
            <v>0</v>
          </cell>
        </row>
      </sheetData>
      <sheetData sheetId="2121">
        <row r="43">
          <cell r="H43">
            <v>0</v>
          </cell>
        </row>
      </sheetData>
      <sheetData sheetId="2122">
        <row r="43">
          <cell r="H43">
            <v>0</v>
          </cell>
        </row>
      </sheetData>
      <sheetData sheetId="2123">
        <row r="43">
          <cell r="H43">
            <v>0</v>
          </cell>
        </row>
      </sheetData>
      <sheetData sheetId="2124">
        <row r="43">
          <cell r="H43">
            <v>0</v>
          </cell>
        </row>
      </sheetData>
      <sheetData sheetId="2125">
        <row r="43">
          <cell r="H43">
            <v>0</v>
          </cell>
        </row>
      </sheetData>
      <sheetData sheetId="2126">
        <row r="43">
          <cell r="H43">
            <v>0</v>
          </cell>
        </row>
      </sheetData>
      <sheetData sheetId="2127">
        <row r="43">
          <cell r="H43">
            <v>0</v>
          </cell>
        </row>
      </sheetData>
      <sheetData sheetId="2128">
        <row r="43">
          <cell r="H43">
            <v>0</v>
          </cell>
        </row>
      </sheetData>
      <sheetData sheetId="2129">
        <row r="43">
          <cell r="H43">
            <v>0</v>
          </cell>
        </row>
      </sheetData>
      <sheetData sheetId="2130">
        <row r="43">
          <cell r="H43">
            <v>0</v>
          </cell>
        </row>
      </sheetData>
      <sheetData sheetId="2131">
        <row r="43">
          <cell r="H43">
            <v>0</v>
          </cell>
        </row>
      </sheetData>
      <sheetData sheetId="2132">
        <row r="43">
          <cell r="H43">
            <v>0</v>
          </cell>
        </row>
      </sheetData>
      <sheetData sheetId="2133">
        <row r="43">
          <cell r="H43">
            <v>0</v>
          </cell>
        </row>
      </sheetData>
      <sheetData sheetId="2134">
        <row r="43">
          <cell r="H43">
            <v>0</v>
          </cell>
        </row>
      </sheetData>
      <sheetData sheetId="2135">
        <row r="43">
          <cell r="H43">
            <v>0</v>
          </cell>
        </row>
      </sheetData>
      <sheetData sheetId="2136">
        <row r="43">
          <cell r="H43">
            <v>0</v>
          </cell>
        </row>
      </sheetData>
      <sheetData sheetId="2137">
        <row r="43">
          <cell r="H43">
            <v>0</v>
          </cell>
        </row>
      </sheetData>
      <sheetData sheetId="2138">
        <row r="43">
          <cell r="H43">
            <v>0</v>
          </cell>
        </row>
      </sheetData>
      <sheetData sheetId="2139">
        <row r="43">
          <cell r="H43">
            <v>0</v>
          </cell>
        </row>
      </sheetData>
      <sheetData sheetId="2140">
        <row r="43">
          <cell r="H43">
            <v>0</v>
          </cell>
        </row>
      </sheetData>
      <sheetData sheetId="2141">
        <row r="43">
          <cell r="H43">
            <v>0</v>
          </cell>
        </row>
      </sheetData>
      <sheetData sheetId="2142">
        <row r="43">
          <cell r="H43">
            <v>0</v>
          </cell>
        </row>
      </sheetData>
      <sheetData sheetId="2143">
        <row r="43">
          <cell r="H43">
            <v>0</v>
          </cell>
        </row>
      </sheetData>
      <sheetData sheetId="2144">
        <row r="43">
          <cell r="H43">
            <v>0</v>
          </cell>
        </row>
      </sheetData>
      <sheetData sheetId="2145">
        <row r="43">
          <cell r="H43">
            <v>0</v>
          </cell>
        </row>
      </sheetData>
      <sheetData sheetId="2146">
        <row r="43">
          <cell r="H43">
            <v>0</v>
          </cell>
        </row>
      </sheetData>
      <sheetData sheetId="2147">
        <row r="43">
          <cell r="H43">
            <v>0</v>
          </cell>
        </row>
      </sheetData>
      <sheetData sheetId="2148">
        <row r="43">
          <cell r="H43">
            <v>0</v>
          </cell>
        </row>
      </sheetData>
      <sheetData sheetId="2149">
        <row r="43">
          <cell r="H43">
            <v>0</v>
          </cell>
        </row>
      </sheetData>
      <sheetData sheetId="2150">
        <row r="43">
          <cell r="H43">
            <v>0</v>
          </cell>
        </row>
      </sheetData>
      <sheetData sheetId="2151">
        <row r="43">
          <cell r="H43">
            <v>0</v>
          </cell>
        </row>
      </sheetData>
      <sheetData sheetId="2152">
        <row r="43">
          <cell r="H43">
            <v>0</v>
          </cell>
        </row>
      </sheetData>
      <sheetData sheetId="2153">
        <row r="43">
          <cell r="H43">
            <v>0</v>
          </cell>
        </row>
      </sheetData>
      <sheetData sheetId="2154">
        <row r="43">
          <cell r="H43">
            <v>0</v>
          </cell>
        </row>
      </sheetData>
      <sheetData sheetId="2155">
        <row r="43">
          <cell r="H43">
            <v>0</v>
          </cell>
        </row>
      </sheetData>
      <sheetData sheetId="2156">
        <row r="43">
          <cell r="H43">
            <v>0</v>
          </cell>
        </row>
      </sheetData>
      <sheetData sheetId="2157">
        <row r="43">
          <cell r="H43">
            <v>0</v>
          </cell>
        </row>
      </sheetData>
      <sheetData sheetId="2158">
        <row r="43">
          <cell r="H43">
            <v>0</v>
          </cell>
        </row>
      </sheetData>
      <sheetData sheetId="2159">
        <row r="43">
          <cell r="H43">
            <v>0</v>
          </cell>
        </row>
      </sheetData>
      <sheetData sheetId="2160">
        <row r="43">
          <cell r="H43">
            <v>0</v>
          </cell>
        </row>
      </sheetData>
      <sheetData sheetId="2161">
        <row r="43">
          <cell r="H43">
            <v>0</v>
          </cell>
        </row>
      </sheetData>
      <sheetData sheetId="2162">
        <row r="43">
          <cell r="H43">
            <v>0</v>
          </cell>
        </row>
      </sheetData>
      <sheetData sheetId="2163">
        <row r="43">
          <cell r="H43">
            <v>0</v>
          </cell>
        </row>
      </sheetData>
      <sheetData sheetId="2164">
        <row r="43">
          <cell r="H43">
            <v>0</v>
          </cell>
        </row>
      </sheetData>
      <sheetData sheetId="2165">
        <row r="43">
          <cell r="H43">
            <v>0</v>
          </cell>
        </row>
      </sheetData>
      <sheetData sheetId="2166">
        <row r="43">
          <cell r="H43">
            <v>0</v>
          </cell>
        </row>
      </sheetData>
      <sheetData sheetId="2167">
        <row r="43">
          <cell r="H43">
            <v>0</v>
          </cell>
        </row>
      </sheetData>
      <sheetData sheetId="2168">
        <row r="43">
          <cell r="H43">
            <v>0</v>
          </cell>
        </row>
      </sheetData>
      <sheetData sheetId="2169">
        <row r="43">
          <cell r="H43">
            <v>0</v>
          </cell>
        </row>
      </sheetData>
      <sheetData sheetId="2170">
        <row r="43">
          <cell r="H43">
            <v>0</v>
          </cell>
        </row>
      </sheetData>
      <sheetData sheetId="2171">
        <row r="43">
          <cell r="H43">
            <v>0</v>
          </cell>
        </row>
      </sheetData>
      <sheetData sheetId="2172">
        <row r="43">
          <cell r="H43">
            <v>0</v>
          </cell>
        </row>
      </sheetData>
      <sheetData sheetId="2173">
        <row r="43">
          <cell r="H43">
            <v>0</v>
          </cell>
        </row>
      </sheetData>
      <sheetData sheetId="2174">
        <row r="43">
          <cell r="H43">
            <v>0</v>
          </cell>
        </row>
      </sheetData>
      <sheetData sheetId="2175">
        <row r="43">
          <cell r="H43">
            <v>0</v>
          </cell>
        </row>
      </sheetData>
      <sheetData sheetId="2176">
        <row r="43">
          <cell r="H43">
            <v>0</v>
          </cell>
        </row>
      </sheetData>
      <sheetData sheetId="2177">
        <row r="43">
          <cell r="H43">
            <v>0</v>
          </cell>
        </row>
      </sheetData>
      <sheetData sheetId="2178">
        <row r="43">
          <cell r="H43">
            <v>0</v>
          </cell>
        </row>
      </sheetData>
      <sheetData sheetId="2179">
        <row r="43">
          <cell r="H43">
            <v>0</v>
          </cell>
        </row>
      </sheetData>
      <sheetData sheetId="2180">
        <row r="43">
          <cell r="H43">
            <v>0</v>
          </cell>
        </row>
      </sheetData>
      <sheetData sheetId="2181">
        <row r="43">
          <cell r="H43">
            <v>0</v>
          </cell>
        </row>
      </sheetData>
      <sheetData sheetId="2182">
        <row r="43">
          <cell r="H43">
            <v>0</v>
          </cell>
        </row>
      </sheetData>
      <sheetData sheetId="2183">
        <row r="43">
          <cell r="H43">
            <v>0</v>
          </cell>
        </row>
      </sheetData>
      <sheetData sheetId="2184">
        <row r="43">
          <cell r="H43">
            <v>0</v>
          </cell>
        </row>
      </sheetData>
      <sheetData sheetId="2185">
        <row r="43">
          <cell r="H43">
            <v>0</v>
          </cell>
        </row>
      </sheetData>
      <sheetData sheetId="2186">
        <row r="43">
          <cell r="H43">
            <v>0</v>
          </cell>
        </row>
      </sheetData>
      <sheetData sheetId="2187">
        <row r="43">
          <cell r="H43">
            <v>0</v>
          </cell>
        </row>
      </sheetData>
      <sheetData sheetId="2188">
        <row r="43">
          <cell r="H43">
            <v>0</v>
          </cell>
        </row>
      </sheetData>
      <sheetData sheetId="2189">
        <row r="43">
          <cell r="H43">
            <v>0</v>
          </cell>
        </row>
      </sheetData>
      <sheetData sheetId="2190">
        <row r="43">
          <cell r="H43">
            <v>0</v>
          </cell>
        </row>
      </sheetData>
      <sheetData sheetId="2191">
        <row r="43">
          <cell r="H43">
            <v>0</v>
          </cell>
        </row>
      </sheetData>
      <sheetData sheetId="2192">
        <row r="43">
          <cell r="H43">
            <v>0</v>
          </cell>
        </row>
      </sheetData>
      <sheetData sheetId="2193">
        <row r="43">
          <cell r="H43">
            <v>0</v>
          </cell>
        </row>
      </sheetData>
      <sheetData sheetId="2194">
        <row r="43">
          <cell r="H43">
            <v>0</v>
          </cell>
        </row>
      </sheetData>
      <sheetData sheetId="2195">
        <row r="43">
          <cell r="H43">
            <v>0</v>
          </cell>
        </row>
      </sheetData>
      <sheetData sheetId="2196">
        <row r="43">
          <cell r="H43">
            <v>0</v>
          </cell>
        </row>
      </sheetData>
      <sheetData sheetId="2197">
        <row r="43">
          <cell r="H43">
            <v>0</v>
          </cell>
        </row>
      </sheetData>
      <sheetData sheetId="2198">
        <row r="43">
          <cell r="H43">
            <v>0</v>
          </cell>
        </row>
      </sheetData>
      <sheetData sheetId="2199">
        <row r="43">
          <cell r="H43">
            <v>0</v>
          </cell>
        </row>
      </sheetData>
      <sheetData sheetId="2200">
        <row r="43">
          <cell r="H43">
            <v>0</v>
          </cell>
        </row>
      </sheetData>
      <sheetData sheetId="2201">
        <row r="43">
          <cell r="H43">
            <v>0</v>
          </cell>
        </row>
      </sheetData>
      <sheetData sheetId="2202">
        <row r="43">
          <cell r="H43">
            <v>0</v>
          </cell>
        </row>
      </sheetData>
      <sheetData sheetId="2203">
        <row r="43">
          <cell r="H43">
            <v>0</v>
          </cell>
        </row>
      </sheetData>
      <sheetData sheetId="2204">
        <row r="43">
          <cell r="H43">
            <v>0</v>
          </cell>
        </row>
      </sheetData>
      <sheetData sheetId="2205">
        <row r="43">
          <cell r="H43">
            <v>0</v>
          </cell>
        </row>
      </sheetData>
      <sheetData sheetId="2206">
        <row r="43">
          <cell r="H43">
            <v>0</v>
          </cell>
        </row>
      </sheetData>
      <sheetData sheetId="2207">
        <row r="43">
          <cell r="H43">
            <v>0</v>
          </cell>
        </row>
      </sheetData>
      <sheetData sheetId="2208">
        <row r="43">
          <cell r="H43">
            <v>0</v>
          </cell>
        </row>
      </sheetData>
      <sheetData sheetId="2209">
        <row r="43">
          <cell r="H43">
            <v>0</v>
          </cell>
        </row>
      </sheetData>
      <sheetData sheetId="2210">
        <row r="43">
          <cell r="H43">
            <v>0</v>
          </cell>
        </row>
      </sheetData>
      <sheetData sheetId="2211">
        <row r="43">
          <cell r="H43">
            <v>0</v>
          </cell>
        </row>
      </sheetData>
      <sheetData sheetId="2212">
        <row r="43">
          <cell r="H43">
            <v>0</v>
          </cell>
        </row>
      </sheetData>
      <sheetData sheetId="2213">
        <row r="43">
          <cell r="H43">
            <v>0</v>
          </cell>
        </row>
      </sheetData>
      <sheetData sheetId="2214">
        <row r="43">
          <cell r="H43">
            <v>0</v>
          </cell>
        </row>
      </sheetData>
      <sheetData sheetId="2215">
        <row r="43">
          <cell r="H43">
            <v>0</v>
          </cell>
        </row>
      </sheetData>
      <sheetData sheetId="2216">
        <row r="43">
          <cell r="H43">
            <v>0</v>
          </cell>
        </row>
      </sheetData>
      <sheetData sheetId="2217">
        <row r="43">
          <cell r="H43">
            <v>0</v>
          </cell>
        </row>
      </sheetData>
      <sheetData sheetId="2218">
        <row r="43">
          <cell r="H43">
            <v>0</v>
          </cell>
        </row>
      </sheetData>
      <sheetData sheetId="2219">
        <row r="43">
          <cell r="H43">
            <v>0</v>
          </cell>
        </row>
      </sheetData>
      <sheetData sheetId="2220">
        <row r="43">
          <cell r="H43">
            <v>0</v>
          </cell>
        </row>
      </sheetData>
      <sheetData sheetId="2221">
        <row r="43">
          <cell r="H43">
            <v>0</v>
          </cell>
        </row>
      </sheetData>
      <sheetData sheetId="2222">
        <row r="43">
          <cell r="H43">
            <v>0</v>
          </cell>
        </row>
      </sheetData>
      <sheetData sheetId="2223">
        <row r="43">
          <cell r="H43">
            <v>0</v>
          </cell>
        </row>
      </sheetData>
      <sheetData sheetId="2224">
        <row r="43">
          <cell r="H43">
            <v>0</v>
          </cell>
        </row>
      </sheetData>
      <sheetData sheetId="2225">
        <row r="43">
          <cell r="H43">
            <v>0</v>
          </cell>
        </row>
      </sheetData>
      <sheetData sheetId="2226">
        <row r="43">
          <cell r="H43">
            <v>0</v>
          </cell>
        </row>
      </sheetData>
      <sheetData sheetId="2227">
        <row r="43">
          <cell r="H43">
            <v>0</v>
          </cell>
        </row>
      </sheetData>
      <sheetData sheetId="2228">
        <row r="43">
          <cell r="H43">
            <v>0</v>
          </cell>
        </row>
      </sheetData>
      <sheetData sheetId="2229">
        <row r="43">
          <cell r="H43">
            <v>0</v>
          </cell>
        </row>
      </sheetData>
      <sheetData sheetId="2230">
        <row r="43">
          <cell r="H43">
            <v>0</v>
          </cell>
        </row>
      </sheetData>
      <sheetData sheetId="2231">
        <row r="43">
          <cell r="H43">
            <v>0</v>
          </cell>
        </row>
      </sheetData>
      <sheetData sheetId="2232">
        <row r="43">
          <cell r="H43">
            <v>0</v>
          </cell>
        </row>
      </sheetData>
      <sheetData sheetId="2233">
        <row r="43">
          <cell r="H43">
            <v>0</v>
          </cell>
        </row>
      </sheetData>
      <sheetData sheetId="2234">
        <row r="43">
          <cell r="H43">
            <v>0</v>
          </cell>
        </row>
      </sheetData>
      <sheetData sheetId="2235">
        <row r="43">
          <cell r="H43">
            <v>0</v>
          </cell>
        </row>
      </sheetData>
      <sheetData sheetId="2236">
        <row r="43">
          <cell r="H43">
            <v>0</v>
          </cell>
        </row>
      </sheetData>
      <sheetData sheetId="2237">
        <row r="43">
          <cell r="H43">
            <v>0</v>
          </cell>
        </row>
      </sheetData>
      <sheetData sheetId="2238">
        <row r="43">
          <cell r="H43">
            <v>0</v>
          </cell>
        </row>
      </sheetData>
      <sheetData sheetId="2239">
        <row r="43">
          <cell r="H43">
            <v>0</v>
          </cell>
        </row>
      </sheetData>
      <sheetData sheetId="2240">
        <row r="43">
          <cell r="H43">
            <v>0</v>
          </cell>
        </row>
      </sheetData>
      <sheetData sheetId="2241">
        <row r="43">
          <cell r="H43">
            <v>0</v>
          </cell>
        </row>
      </sheetData>
      <sheetData sheetId="2242">
        <row r="43">
          <cell r="H43">
            <v>0</v>
          </cell>
        </row>
      </sheetData>
      <sheetData sheetId="2243">
        <row r="43">
          <cell r="H43">
            <v>0</v>
          </cell>
        </row>
      </sheetData>
      <sheetData sheetId="2244">
        <row r="43">
          <cell r="H43">
            <v>0</v>
          </cell>
        </row>
      </sheetData>
      <sheetData sheetId="2245">
        <row r="43">
          <cell r="H43">
            <v>0</v>
          </cell>
        </row>
      </sheetData>
      <sheetData sheetId="2246">
        <row r="43">
          <cell r="H43">
            <v>0</v>
          </cell>
        </row>
      </sheetData>
      <sheetData sheetId="2247">
        <row r="43">
          <cell r="H43">
            <v>0</v>
          </cell>
        </row>
      </sheetData>
      <sheetData sheetId="2248">
        <row r="43">
          <cell r="H43">
            <v>0</v>
          </cell>
        </row>
      </sheetData>
      <sheetData sheetId="2249">
        <row r="43">
          <cell r="H43">
            <v>0</v>
          </cell>
        </row>
      </sheetData>
      <sheetData sheetId="2250">
        <row r="43">
          <cell r="H43">
            <v>0</v>
          </cell>
        </row>
      </sheetData>
      <sheetData sheetId="2251">
        <row r="43">
          <cell r="H43">
            <v>0</v>
          </cell>
        </row>
      </sheetData>
      <sheetData sheetId="2252">
        <row r="43">
          <cell r="H43">
            <v>0</v>
          </cell>
        </row>
      </sheetData>
      <sheetData sheetId="2253">
        <row r="43">
          <cell r="H43">
            <v>0</v>
          </cell>
        </row>
      </sheetData>
      <sheetData sheetId="2254">
        <row r="43">
          <cell r="H43">
            <v>0</v>
          </cell>
        </row>
      </sheetData>
      <sheetData sheetId="2255">
        <row r="43">
          <cell r="H43">
            <v>0</v>
          </cell>
        </row>
      </sheetData>
      <sheetData sheetId="2256">
        <row r="43">
          <cell r="H43">
            <v>0</v>
          </cell>
        </row>
      </sheetData>
      <sheetData sheetId="2257">
        <row r="43">
          <cell r="H43">
            <v>0</v>
          </cell>
        </row>
      </sheetData>
      <sheetData sheetId="2258">
        <row r="43">
          <cell r="H43">
            <v>0</v>
          </cell>
        </row>
      </sheetData>
      <sheetData sheetId="2259">
        <row r="43">
          <cell r="H43">
            <v>0</v>
          </cell>
        </row>
      </sheetData>
      <sheetData sheetId="2260">
        <row r="43">
          <cell r="H43">
            <v>0</v>
          </cell>
        </row>
      </sheetData>
      <sheetData sheetId="2261">
        <row r="43">
          <cell r="H43">
            <v>0</v>
          </cell>
        </row>
      </sheetData>
      <sheetData sheetId="2262">
        <row r="43">
          <cell r="H43">
            <v>0</v>
          </cell>
        </row>
      </sheetData>
      <sheetData sheetId="2263">
        <row r="43">
          <cell r="H43">
            <v>0</v>
          </cell>
        </row>
      </sheetData>
      <sheetData sheetId="2264">
        <row r="43">
          <cell r="H43">
            <v>0</v>
          </cell>
        </row>
      </sheetData>
      <sheetData sheetId="2265">
        <row r="43">
          <cell r="H43">
            <v>0</v>
          </cell>
        </row>
      </sheetData>
      <sheetData sheetId="2266">
        <row r="43">
          <cell r="H43">
            <v>0</v>
          </cell>
        </row>
      </sheetData>
      <sheetData sheetId="2267">
        <row r="43">
          <cell r="H43">
            <v>0</v>
          </cell>
        </row>
      </sheetData>
      <sheetData sheetId="2268">
        <row r="43">
          <cell r="H43">
            <v>0</v>
          </cell>
        </row>
      </sheetData>
      <sheetData sheetId="2269">
        <row r="43">
          <cell r="H43">
            <v>0</v>
          </cell>
        </row>
      </sheetData>
      <sheetData sheetId="2270">
        <row r="43">
          <cell r="H43">
            <v>0</v>
          </cell>
        </row>
      </sheetData>
      <sheetData sheetId="2271">
        <row r="43">
          <cell r="H43">
            <v>0</v>
          </cell>
        </row>
      </sheetData>
      <sheetData sheetId="2272">
        <row r="43">
          <cell r="H43">
            <v>0</v>
          </cell>
        </row>
      </sheetData>
      <sheetData sheetId="2273">
        <row r="43">
          <cell r="H43">
            <v>0</v>
          </cell>
        </row>
      </sheetData>
      <sheetData sheetId="2274">
        <row r="43">
          <cell r="H43">
            <v>0</v>
          </cell>
        </row>
      </sheetData>
      <sheetData sheetId="2275">
        <row r="43">
          <cell r="H43">
            <v>0</v>
          </cell>
        </row>
      </sheetData>
      <sheetData sheetId="2276">
        <row r="43">
          <cell r="H43">
            <v>0</v>
          </cell>
        </row>
      </sheetData>
      <sheetData sheetId="2277">
        <row r="43">
          <cell r="H43">
            <v>0</v>
          </cell>
        </row>
      </sheetData>
      <sheetData sheetId="2278">
        <row r="43">
          <cell r="H43">
            <v>0</v>
          </cell>
        </row>
      </sheetData>
      <sheetData sheetId="2279">
        <row r="43">
          <cell r="H43">
            <v>0</v>
          </cell>
        </row>
      </sheetData>
      <sheetData sheetId="2280">
        <row r="43">
          <cell r="H43">
            <v>0</v>
          </cell>
        </row>
      </sheetData>
      <sheetData sheetId="2281">
        <row r="43">
          <cell r="H43">
            <v>0</v>
          </cell>
        </row>
      </sheetData>
      <sheetData sheetId="2282">
        <row r="43">
          <cell r="H43">
            <v>0</v>
          </cell>
        </row>
      </sheetData>
      <sheetData sheetId="2283">
        <row r="43">
          <cell r="H43">
            <v>0</v>
          </cell>
        </row>
      </sheetData>
      <sheetData sheetId="2284">
        <row r="43">
          <cell r="H43">
            <v>0</v>
          </cell>
        </row>
      </sheetData>
      <sheetData sheetId="2285">
        <row r="43">
          <cell r="H43">
            <v>0</v>
          </cell>
        </row>
      </sheetData>
      <sheetData sheetId="2286">
        <row r="43">
          <cell r="H43">
            <v>0</v>
          </cell>
        </row>
      </sheetData>
      <sheetData sheetId="2287">
        <row r="43">
          <cell r="H43">
            <v>0</v>
          </cell>
        </row>
      </sheetData>
      <sheetData sheetId="2288">
        <row r="43">
          <cell r="H43">
            <v>0</v>
          </cell>
        </row>
      </sheetData>
      <sheetData sheetId="2289">
        <row r="43">
          <cell r="H43">
            <v>0</v>
          </cell>
        </row>
      </sheetData>
      <sheetData sheetId="2290">
        <row r="43">
          <cell r="H43">
            <v>0</v>
          </cell>
        </row>
      </sheetData>
      <sheetData sheetId="2291">
        <row r="43">
          <cell r="H43">
            <v>0</v>
          </cell>
        </row>
      </sheetData>
      <sheetData sheetId="2292">
        <row r="43">
          <cell r="H43">
            <v>0</v>
          </cell>
        </row>
      </sheetData>
      <sheetData sheetId="2293">
        <row r="43">
          <cell r="H43">
            <v>0</v>
          </cell>
        </row>
      </sheetData>
      <sheetData sheetId="2294">
        <row r="43">
          <cell r="H43">
            <v>0</v>
          </cell>
        </row>
      </sheetData>
      <sheetData sheetId="2295">
        <row r="43">
          <cell r="H43">
            <v>0</v>
          </cell>
        </row>
      </sheetData>
      <sheetData sheetId="2296">
        <row r="43">
          <cell r="H43">
            <v>0</v>
          </cell>
        </row>
      </sheetData>
      <sheetData sheetId="2297">
        <row r="43">
          <cell r="H43">
            <v>0</v>
          </cell>
        </row>
      </sheetData>
      <sheetData sheetId="2298">
        <row r="43">
          <cell r="H43">
            <v>0</v>
          </cell>
        </row>
      </sheetData>
      <sheetData sheetId="2299">
        <row r="43">
          <cell r="H43">
            <v>0</v>
          </cell>
        </row>
      </sheetData>
      <sheetData sheetId="2300">
        <row r="43">
          <cell r="H43">
            <v>0</v>
          </cell>
        </row>
      </sheetData>
      <sheetData sheetId="2301">
        <row r="43">
          <cell r="H43">
            <v>0</v>
          </cell>
        </row>
      </sheetData>
      <sheetData sheetId="2302">
        <row r="43">
          <cell r="H43">
            <v>0</v>
          </cell>
        </row>
      </sheetData>
      <sheetData sheetId="2303">
        <row r="43">
          <cell r="H43">
            <v>0</v>
          </cell>
        </row>
      </sheetData>
      <sheetData sheetId="2304">
        <row r="43">
          <cell r="H43">
            <v>0</v>
          </cell>
        </row>
      </sheetData>
      <sheetData sheetId="2305">
        <row r="43">
          <cell r="H43">
            <v>0</v>
          </cell>
        </row>
      </sheetData>
      <sheetData sheetId="2306">
        <row r="43">
          <cell r="H43">
            <v>0</v>
          </cell>
        </row>
      </sheetData>
      <sheetData sheetId="2307">
        <row r="43">
          <cell r="H43">
            <v>0</v>
          </cell>
        </row>
      </sheetData>
      <sheetData sheetId="2308">
        <row r="43">
          <cell r="H43">
            <v>0</v>
          </cell>
        </row>
      </sheetData>
      <sheetData sheetId="2309">
        <row r="43">
          <cell r="H43">
            <v>0</v>
          </cell>
        </row>
      </sheetData>
      <sheetData sheetId="2310">
        <row r="43">
          <cell r="H43">
            <v>0</v>
          </cell>
        </row>
      </sheetData>
      <sheetData sheetId="2311">
        <row r="43">
          <cell r="H43">
            <v>0</v>
          </cell>
        </row>
      </sheetData>
      <sheetData sheetId="2312">
        <row r="43">
          <cell r="H43">
            <v>0</v>
          </cell>
        </row>
      </sheetData>
      <sheetData sheetId="2313">
        <row r="43">
          <cell r="H43">
            <v>0</v>
          </cell>
        </row>
      </sheetData>
      <sheetData sheetId="2314">
        <row r="43">
          <cell r="H43">
            <v>0</v>
          </cell>
        </row>
      </sheetData>
      <sheetData sheetId="2315">
        <row r="43">
          <cell r="H43">
            <v>0</v>
          </cell>
        </row>
      </sheetData>
      <sheetData sheetId="2316">
        <row r="43">
          <cell r="H43">
            <v>0</v>
          </cell>
        </row>
      </sheetData>
      <sheetData sheetId="2317">
        <row r="43">
          <cell r="H43">
            <v>0</v>
          </cell>
        </row>
      </sheetData>
      <sheetData sheetId="2318">
        <row r="43">
          <cell r="H43">
            <v>0</v>
          </cell>
        </row>
      </sheetData>
      <sheetData sheetId="2319">
        <row r="43">
          <cell r="H43">
            <v>0</v>
          </cell>
        </row>
      </sheetData>
      <sheetData sheetId="2320">
        <row r="43">
          <cell r="H43">
            <v>0</v>
          </cell>
        </row>
      </sheetData>
      <sheetData sheetId="2321">
        <row r="43">
          <cell r="H43">
            <v>0</v>
          </cell>
        </row>
      </sheetData>
      <sheetData sheetId="2322">
        <row r="43">
          <cell r="H43">
            <v>0</v>
          </cell>
        </row>
      </sheetData>
      <sheetData sheetId="2323">
        <row r="43">
          <cell r="H43">
            <v>0</v>
          </cell>
        </row>
      </sheetData>
      <sheetData sheetId="2324">
        <row r="43">
          <cell r="H43">
            <v>0</v>
          </cell>
        </row>
      </sheetData>
      <sheetData sheetId="2325">
        <row r="43">
          <cell r="H43">
            <v>0</v>
          </cell>
        </row>
      </sheetData>
      <sheetData sheetId="2326">
        <row r="43">
          <cell r="H43">
            <v>0</v>
          </cell>
        </row>
      </sheetData>
      <sheetData sheetId="2327">
        <row r="43">
          <cell r="H43">
            <v>0</v>
          </cell>
        </row>
      </sheetData>
      <sheetData sheetId="2328">
        <row r="43">
          <cell r="H43">
            <v>0</v>
          </cell>
        </row>
      </sheetData>
      <sheetData sheetId="2329">
        <row r="43">
          <cell r="H43">
            <v>0</v>
          </cell>
        </row>
      </sheetData>
      <sheetData sheetId="2330">
        <row r="43">
          <cell r="H43">
            <v>0</v>
          </cell>
        </row>
      </sheetData>
      <sheetData sheetId="2331">
        <row r="43">
          <cell r="H43">
            <v>0</v>
          </cell>
        </row>
      </sheetData>
      <sheetData sheetId="2332">
        <row r="43">
          <cell r="H43">
            <v>0</v>
          </cell>
        </row>
      </sheetData>
      <sheetData sheetId="2333">
        <row r="43">
          <cell r="H43">
            <v>0</v>
          </cell>
        </row>
      </sheetData>
      <sheetData sheetId="2334">
        <row r="43">
          <cell r="H43">
            <v>0</v>
          </cell>
        </row>
      </sheetData>
      <sheetData sheetId="2335">
        <row r="43">
          <cell r="H43">
            <v>0</v>
          </cell>
        </row>
      </sheetData>
      <sheetData sheetId="2336">
        <row r="43">
          <cell r="H43">
            <v>0</v>
          </cell>
        </row>
      </sheetData>
      <sheetData sheetId="2337">
        <row r="43">
          <cell r="H43">
            <v>0</v>
          </cell>
        </row>
      </sheetData>
      <sheetData sheetId="2338">
        <row r="43">
          <cell r="H43">
            <v>0</v>
          </cell>
        </row>
      </sheetData>
      <sheetData sheetId="2339">
        <row r="43">
          <cell r="H43">
            <v>0</v>
          </cell>
        </row>
      </sheetData>
      <sheetData sheetId="2340">
        <row r="43">
          <cell r="H43">
            <v>0</v>
          </cell>
        </row>
      </sheetData>
      <sheetData sheetId="2341">
        <row r="43">
          <cell r="H43">
            <v>0</v>
          </cell>
        </row>
      </sheetData>
      <sheetData sheetId="2342">
        <row r="43">
          <cell r="H43">
            <v>0</v>
          </cell>
        </row>
      </sheetData>
      <sheetData sheetId="2343">
        <row r="43">
          <cell r="H43">
            <v>0</v>
          </cell>
        </row>
      </sheetData>
      <sheetData sheetId="2344">
        <row r="43">
          <cell r="H43">
            <v>0</v>
          </cell>
        </row>
      </sheetData>
      <sheetData sheetId="2345">
        <row r="43">
          <cell r="H43">
            <v>0</v>
          </cell>
        </row>
      </sheetData>
      <sheetData sheetId="2346">
        <row r="43">
          <cell r="H43">
            <v>0</v>
          </cell>
        </row>
      </sheetData>
      <sheetData sheetId="2347">
        <row r="43">
          <cell r="H43">
            <v>0</v>
          </cell>
        </row>
      </sheetData>
      <sheetData sheetId="2348">
        <row r="43">
          <cell r="H43">
            <v>0</v>
          </cell>
        </row>
      </sheetData>
      <sheetData sheetId="2349">
        <row r="43">
          <cell r="H43">
            <v>0</v>
          </cell>
        </row>
      </sheetData>
      <sheetData sheetId="2350">
        <row r="43">
          <cell r="H43">
            <v>0</v>
          </cell>
        </row>
      </sheetData>
      <sheetData sheetId="2351">
        <row r="43">
          <cell r="H43">
            <v>0</v>
          </cell>
        </row>
      </sheetData>
      <sheetData sheetId="2352">
        <row r="43">
          <cell r="H43">
            <v>0</v>
          </cell>
        </row>
      </sheetData>
      <sheetData sheetId="2353">
        <row r="43">
          <cell r="H43">
            <v>0</v>
          </cell>
        </row>
      </sheetData>
      <sheetData sheetId="2354">
        <row r="43">
          <cell r="H43">
            <v>0</v>
          </cell>
        </row>
      </sheetData>
      <sheetData sheetId="2355">
        <row r="43">
          <cell r="H43">
            <v>0</v>
          </cell>
        </row>
      </sheetData>
      <sheetData sheetId="2356">
        <row r="43">
          <cell r="H43">
            <v>0</v>
          </cell>
        </row>
      </sheetData>
      <sheetData sheetId="2357">
        <row r="43">
          <cell r="H43">
            <v>0</v>
          </cell>
        </row>
      </sheetData>
      <sheetData sheetId="2358">
        <row r="43">
          <cell r="H43">
            <v>0</v>
          </cell>
        </row>
      </sheetData>
      <sheetData sheetId="2359">
        <row r="43">
          <cell r="H43">
            <v>0</v>
          </cell>
        </row>
      </sheetData>
      <sheetData sheetId="2360">
        <row r="43">
          <cell r="H43">
            <v>0</v>
          </cell>
        </row>
      </sheetData>
      <sheetData sheetId="2361">
        <row r="43">
          <cell r="H43">
            <v>0</v>
          </cell>
        </row>
      </sheetData>
      <sheetData sheetId="2362">
        <row r="43">
          <cell r="H43">
            <v>0</v>
          </cell>
        </row>
      </sheetData>
      <sheetData sheetId="2363">
        <row r="43">
          <cell r="H43">
            <v>0</v>
          </cell>
        </row>
      </sheetData>
      <sheetData sheetId="2364">
        <row r="43">
          <cell r="H43">
            <v>0</v>
          </cell>
        </row>
      </sheetData>
      <sheetData sheetId="2365">
        <row r="43">
          <cell r="H43">
            <v>0</v>
          </cell>
        </row>
      </sheetData>
      <sheetData sheetId="2366">
        <row r="43">
          <cell r="H43">
            <v>0</v>
          </cell>
        </row>
      </sheetData>
      <sheetData sheetId="2367">
        <row r="43">
          <cell r="H43">
            <v>0</v>
          </cell>
        </row>
      </sheetData>
      <sheetData sheetId="2368">
        <row r="43">
          <cell r="H43">
            <v>0</v>
          </cell>
        </row>
      </sheetData>
      <sheetData sheetId="2369">
        <row r="43">
          <cell r="H43">
            <v>0</v>
          </cell>
        </row>
      </sheetData>
      <sheetData sheetId="2370">
        <row r="43">
          <cell r="H43">
            <v>0</v>
          </cell>
        </row>
      </sheetData>
      <sheetData sheetId="2371">
        <row r="43">
          <cell r="H43">
            <v>0</v>
          </cell>
        </row>
      </sheetData>
      <sheetData sheetId="2372">
        <row r="43">
          <cell r="H43">
            <v>0</v>
          </cell>
        </row>
      </sheetData>
      <sheetData sheetId="2373">
        <row r="43">
          <cell r="H43">
            <v>0</v>
          </cell>
        </row>
      </sheetData>
      <sheetData sheetId="2374">
        <row r="43">
          <cell r="H43">
            <v>0</v>
          </cell>
        </row>
      </sheetData>
      <sheetData sheetId="2375">
        <row r="43">
          <cell r="H43">
            <v>0</v>
          </cell>
        </row>
      </sheetData>
      <sheetData sheetId="2376">
        <row r="43">
          <cell r="H43">
            <v>0</v>
          </cell>
        </row>
      </sheetData>
      <sheetData sheetId="2377">
        <row r="43">
          <cell r="H43">
            <v>0</v>
          </cell>
        </row>
      </sheetData>
      <sheetData sheetId="2378">
        <row r="43">
          <cell r="H43">
            <v>0</v>
          </cell>
        </row>
      </sheetData>
      <sheetData sheetId="2379">
        <row r="43">
          <cell r="H43">
            <v>0</v>
          </cell>
        </row>
      </sheetData>
      <sheetData sheetId="2380">
        <row r="43">
          <cell r="H43">
            <v>0</v>
          </cell>
        </row>
      </sheetData>
      <sheetData sheetId="2381">
        <row r="43">
          <cell r="H43">
            <v>0</v>
          </cell>
        </row>
      </sheetData>
      <sheetData sheetId="2382">
        <row r="43">
          <cell r="H43">
            <v>0</v>
          </cell>
        </row>
      </sheetData>
      <sheetData sheetId="2383">
        <row r="43">
          <cell r="H43">
            <v>0</v>
          </cell>
        </row>
      </sheetData>
      <sheetData sheetId="2384">
        <row r="43">
          <cell r="H43">
            <v>0</v>
          </cell>
        </row>
      </sheetData>
      <sheetData sheetId="2385">
        <row r="43">
          <cell r="H43">
            <v>0</v>
          </cell>
        </row>
      </sheetData>
      <sheetData sheetId="2386">
        <row r="43">
          <cell r="H43">
            <v>0</v>
          </cell>
        </row>
      </sheetData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>
        <row r="43">
          <cell r="H43">
            <v>0</v>
          </cell>
        </row>
      </sheetData>
      <sheetData sheetId="2393" refreshError="1"/>
      <sheetData sheetId="2394">
        <row r="43">
          <cell r="H43">
            <v>0</v>
          </cell>
        </row>
      </sheetData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>
        <row r="43">
          <cell r="H43">
            <v>0</v>
          </cell>
        </row>
      </sheetData>
      <sheetData sheetId="2412">
        <row r="43">
          <cell r="H43">
            <v>0</v>
          </cell>
        </row>
      </sheetData>
      <sheetData sheetId="2413">
        <row r="43">
          <cell r="H43">
            <v>0</v>
          </cell>
        </row>
      </sheetData>
      <sheetData sheetId="2414">
        <row r="43">
          <cell r="H43">
            <v>0</v>
          </cell>
        </row>
      </sheetData>
      <sheetData sheetId="2415">
        <row r="43">
          <cell r="H43">
            <v>0</v>
          </cell>
        </row>
      </sheetData>
      <sheetData sheetId="2416">
        <row r="43">
          <cell r="H43">
            <v>0</v>
          </cell>
        </row>
      </sheetData>
      <sheetData sheetId="2417">
        <row r="43">
          <cell r="H43">
            <v>0</v>
          </cell>
        </row>
      </sheetData>
      <sheetData sheetId="2418">
        <row r="43">
          <cell r="H43">
            <v>0</v>
          </cell>
        </row>
      </sheetData>
      <sheetData sheetId="2419">
        <row r="43">
          <cell r="H43">
            <v>0</v>
          </cell>
        </row>
      </sheetData>
      <sheetData sheetId="2420">
        <row r="43">
          <cell r="H43">
            <v>0</v>
          </cell>
        </row>
      </sheetData>
      <sheetData sheetId="2421">
        <row r="43">
          <cell r="H43">
            <v>0</v>
          </cell>
        </row>
      </sheetData>
      <sheetData sheetId="2422">
        <row r="43">
          <cell r="H43">
            <v>0</v>
          </cell>
        </row>
      </sheetData>
      <sheetData sheetId="2423">
        <row r="43">
          <cell r="H43">
            <v>0</v>
          </cell>
        </row>
      </sheetData>
      <sheetData sheetId="2424">
        <row r="43">
          <cell r="H43">
            <v>0</v>
          </cell>
        </row>
      </sheetData>
      <sheetData sheetId="2425">
        <row r="43">
          <cell r="H43">
            <v>0</v>
          </cell>
        </row>
      </sheetData>
      <sheetData sheetId="2426">
        <row r="43">
          <cell r="H43">
            <v>0</v>
          </cell>
        </row>
      </sheetData>
      <sheetData sheetId="2427">
        <row r="43">
          <cell r="H43">
            <v>0</v>
          </cell>
        </row>
      </sheetData>
      <sheetData sheetId="2428">
        <row r="43">
          <cell r="H43">
            <v>0</v>
          </cell>
        </row>
      </sheetData>
      <sheetData sheetId="2429">
        <row r="43">
          <cell r="H43">
            <v>0</v>
          </cell>
        </row>
      </sheetData>
      <sheetData sheetId="2430">
        <row r="43">
          <cell r="H43">
            <v>0</v>
          </cell>
        </row>
      </sheetData>
      <sheetData sheetId="2431">
        <row r="43">
          <cell r="H43">
            <v>0</v>
          </cell>
        </row>
      </sheetData>
      <sheetData sheetId="2432">
        <row r="43">
          <cell r="H43">
            <v>0</v>
          </cell>
        </row>
      </sheetData>
      <sheetData sheetId="2433">
        <row r="43">
          <cell r="H43">
            <v>0</v>
          </cell>
        </row>
      </sheetData>
      <sheetData sheetId="2434">
        <row r="43">
          <cell r="H43">
            <v>0</v>
          </cell>
        </row>
      </sheetData>
      <sheetData sheetId="2435">
        <row r="43">
          <cell r="H43">
            <v>0</v>
          </cell>
        </row>
      </sheetData>
      <sheetData sheetId="2436">
        <row r="43">
          <cell r="H43">
            <v>0</v>
          </cell>
        </row>
      </sheetData>
      <sheetData sheetId="2437">
        <row r="43">
          <cell r="H43">
            <v>0</v>
          </cell>
        </row>
      </sheetData>
      <sheetData sheetId="2438">
        <row r="43">
          <cell r="H43">
            <v>0</v>
          </cell>
        </row>
      </sheetData>
      <sheetData sheetId="2439">
        <row r="43">
          <cell r="H43">
            <v>0</v>
          </cell>
        </row>
      </sheetData>
      <sheetData sheetId="2440">
        <row r="43">
          <cell r="H43">
            <v>0</v>
          </cell>
        </row>
      </sheetData>
      <sheetData sheetId="2441">
        <row r="43">
          <cell r="H43">
            <v>0</v>
          </cell>
        </row>
      </sheetData>
      <sheetData sheetId="2442">
        <row r="43">
          <cell r="H43">
            <v>0</v>
          </cell>
        </row>
      </sheetData>
      <sheetData sheetId="2443">
        <row r="43">
          <cell r="H43">
            <v>0</v>
          </cell>
        </row>
      </sheetData>
      <sheetData sheetId="2444">
        <row r="43">
          <cell r="H43">
            <v>0</v>
          </cell>
        </row>
      </sheetData>
      <sheetData sheetId="2445">
        <row r="43">
          <cell r="H43">
            <v>0</v>
          </cell>
        </row>
      </sheetData>
      <sheetData sheetId="2446">
        <row r="43">
          <cell r="H43">
            <v>0</v>
          </cell>
        </row>
      </sheetData>
      <sheetData sheetId="2447">
        <row r="43">
          <cell r="H43">
            <v>0</v>
          </cell>
        </row>
      </sheetData>
      <sheetData sheetId="2448">
        <row r="43">
          <cell r="H43">
            <v>0</v>
          </cell>
        </row>
      </sheetData>
      <sheetData sheetId="2449">
        <row r="43">
          <cell r="H43">
            <v>0</v>
          </cell>
        </row>
      </sheetData>
      <sheetData sheetId="2450">
        <row r="43">
          <cell r="H43">
            <v>0</v>
          </cell>
        </row>
      </sheetData>
      <sheetData sheetId="2451">
        <row r="43">
          <cell r="H43">
            <v>0</v>
          </cell>
        </row>
      </sheetData>
      <sheetData sheetId="2452">
        <row r="43">
          <cell r="H43">
            <v>0</v>
          </cell>
        </row>
      </sheetData>
      <sheetData sheetId="2453">
        <row r="43">
          <cell r="H43">
            <v>0</v>
          </cell>
        </row>
      </sheetData>
      <sheetData sheetId="2454">
        <row r="43">
          <cell r="H43">
            <v>0</v>
          </cell>
        </row>
      </sheetData>
      <sheetData sheetId="2455">
        <row r="43">
          <cell r="H43">
            <v>0</v>
          </cell>
        </row>
      </sheetData>
      <sheetData sheetId="2456">
        <row r="43">
          <cell r="H43">
            <v>0</v>
          </cell>
        </row>
      </sheetData>
      <sheetData sheetId="2457">
        <row r="43">
          <cell r="H43">
            <v>0</v>
          </cell>
        </row>
      </sheetData>
      <sheetData sheetId="2458">
        <row r="43">
          <cell r="H43">
            <v>0</v>
          </cell>
        </row>
      </sheetData>
      <sheetData sheetId="2459">
        <row r="43">
          <cell r="H43">
            <v>0</v>
          </cell>
        </row>
      </sheetData>
      <sheetData sheetId="2460">
        <row r="43">
          <cell r="H43">
            <v>0</v>
          </cell>
        </row>
      </sheetData>
      <sheetData sheetId="2461">
        <row r="43">
          <cell r="H43">
            <v>0</v>
          </cell>
        </row>
      </sheetData>
      <sheetData sheetId="2462">
        <row r="43">
          <cell r="H43">
            <v>0</v>
          </cell>
        </row>
      </sheetData>
      <sheetData sheetId="2463">
        <row r="43">
          <cell r="H43">
            <v>0</v>
          </cell>
        </row>
      </sheetData>
      <sheetData sheetId="2464">
        <row r="43">
          <cell r="H43">
            <v>0</v>
          </cell>
        </row>
      </sheetData>
      <sheetData sheetId="2465">
        <row r="43">
          <cell r="H43">
            <v>0</v>
          </cell>
        </row>
      </sheetData>
      <sheetData sheetId="2466">
        <row r="43">
          <cell r="H43">
            <v>0</v>
          </cell>
        </row>
      </sheetData>
      <sheetData sheetId="2467">
        <row r="43">
          <cell r="H43">
            <v>0</v>
          </cell>
        </row>
      </sheetData>
      <sheetData sheetId="2468">
        <row r="43">
          <cell r="H43">
            <v>0</v>
          </cell>
        </row>
      </sheetData>
      <sheetData sheetId="2469">
        <row r="43">
          <cell r="H43">
            <v>0</v>
          </cell>
        </row>
      </sheetData>
      <sheetData sheetId="2470">
        <row r="43">
          <cell r="H43">
            <v>0</v>
          </cell>
        </row>
      </sheetData>
      <sheetData sheetId="2471">
        <row r="43">
          <cell r="H43">
            <v>0</v>
          </cell>
        </row>
      </sheetData>
      <sheetData sheetId="2472">
        <row r="43">
          <cell r="H43">
            <v>0</v>
          </cell>
        </row>
      </sheetData>
      <sheetData sheetId="2473">
        <row r="43">
          <cell r="H43">
            <v>0</v>
          </cell>
        </row>
      </sheetData>
      <sheetData sheetId="2474">
        <row r="43">
          <cell r="H43">
            <v>0</v>
          </cell>
        </row>
      </sheetData>
      <sheetData sheetId="2475">
        <row r="43">
          <cell r="H43">
            <v>0</v>
          </cell>
        </row>
      </sheetData>
      <sheetData sheetId="2476">
        <row r="43">
          <cell r="H43">
            <v>0</v>
          </cell>
        </row>
      </sheetData>
      <sheetData sheetId="2477">
        <row r="43">
          <cell r="H43">
            <v>0</v>
          </cell>
        </row>
      </sheetData>
      <sheetData sheetId="2478">
        <row r="43">
          <cell r="H43">
            <v>0</v>
          </cell>
        </row>
      </sheetData>
      <sheetData sheetId="2479">
        <row r="43">
          <cell r="H43">
            <v>0</v>
          </cell>
        </row>
      </sheetData>
      <sheetData sheetId="2480">
        <row r="43">
          <cell r="H43">
            <v>0</v>
          </cell>
        </row>
      </sheetData>
      <sheetData sheetId="2481">
        <row r="43">
          <cell r="H43">
            <v>0</v>
          </cell>
        </row>
      </sheetData>
      <sheetData sheetId="2482">
        <row r="43">
          <cell r="H43">
            <v>0</v>
          </cell>
        </row>
      </sheetData>
      <sheetData sheetId="2483">
        <row r="43">
          <cell r="H43">
            <v>0</v>
          </cell>
        </row>
      </sheetData>
      <sheetData sheetId="2484">
        <row r="43">
          <cell r="H43">
            <v>0</v>
          </cell>
        </row>
      </sheetData>
      <sheetData sheetId="2485">
        <row r="43">
          <cell r="H43">
            <v>0</v>
          </cell>
        </row>
      </sheetData>
      <sheetData sheetId="2486">
        <row r="43">
          <cell r="H43">
            <v>0</v>
          </cell>
        </row>
      </sheetData>
      <sheetData sheetId="2487">
        <row r="43">
          <cell r="H43">
            <v>0</v>
          </cell>
        </row>
      </sheetData>
      <sheetData sheetId="2488">
        <row r="43">
          <cell r="H43">
            <v>0</v>
          </cell>
        </row>
      </sheetData>
      <sheetData sheetId="2489">
        <row r="43">
          <cell r="H43">
            <v>0</v>
          </cell>
        </row>
      </sheetData>
      <sheetData sheetId="2490">
        <row r="43">
          <cell r="H43">
            <v>0</v>
          </cell>
        </row>
      </sheetData>
      <sheetData sheetId="2491">
        <row r="43">
          <cell r="H43">
            <v>0</v>
          </cell>
        </row>
      </sheetData>
      <sheetData sheetId="2492">
        <row r="43">
          <cell r="H43">
            <v>0</v>
          </cell>
        </row>
      </sheetData>
      <sheetData sheetId="2493">
        <row r="43">
          <cell r="H43">
            <v>0</v>
          </cell>
        </row>
      </sheetData>
      <sheetData sheetId="2494">
        <row r="43">
          <cell r="H43">
            <v>0</v>
          </cell>
        </row>
      </sheetData>
      <sheetData sheetId="2495">
        <row r="43">
          <cell r="H43">
            <v>0</v>
          </cell>
        </row>
      </sheetData>
      <sheetData sheetId="2496">
        <row r="43">
          <cell r="H43">
            <v>0</v>
          </cell>
        </row>
      </sheetData>
      <sheetData sheetId="2497">
        <row r="43">
          <cell r="H43">
            <v>0</v>
          </cell>
        </row>
      </sheetData>
      <sheetData sheetId="2498">
        <row r="43">
          <cell r="H43">
            <v>0</v>
          </cell>
        </row>
      </sheetData>
      <sheetData sheetId="2499">
        <row r="43">
          <cell r="H43">
            <v>0</v>
          </cell>
        </row>
      </sheetData>
      <sheetData sheetId="2500">
        <row r="43">
          <cell r="H43">
            <v>0</v>
          </cell>
        </row>
      </sheetData>
      <sheetData sheetId="2501">
        <row r="43">
          <cell r="H43">
            <v>0</v>
          </cell>
        </row>
      </sheetData>
      <sheetData sheetId="2502">
        <row r="43">
          <cell r="H43">
            <v>0</v>
          </cell>
        </row>
      </sheetData>
      <sheetData sheetId="2503">
        <row r="43">
          <cell r="H43">
            <v>0</v>
          </cell>
        </row>
      </sheetData>
      <sheetData sheetId="2504">
        <row r="43">
          <cell r="H43">
            <v>0</v>
          </cell>
        </row>
      </sheetData>
      <sheetData sheetId="2505">
        <row r="43">
          <cell r="H43">
            <v>0</v>
          </cell>
        </row>
      </sheetData>
      <sheetData sheetId="2506">
        <row r="43">
          <cell r="H43">
            <v>0</v>
          </cell>
        </row>
      </sheetData>
      <sheetData sheetId="2507">
        <row r="43">
          <cell r="H43">
            <v>0</v>
          </cell>
        </row>
      </sheetData>
      <sheetData sheetId="2508">
        <row r="43">
          <cell r="H43">
            <v>0</v>
          </cell>
        </row>
      </sheetData>
      <sheetData sheetId="2509">
        <row r="43">
          <cell r="H43">
            <v>0</v>
          </cell>
        </row>
      </sheetData>
      <sheetData sheetId="2510">
        <row r="43">
          <cell r="H43">
            <v>0</v>
          </cell>
        </row>
      </sheetData>
      <sheetData sheetId="2511">
        <row r="43">
          <cell r="H43">
            <v>0</v>
          </cell>
        </row>
      </sheetData>
      <sheetData sheetId="2512">
        <row r="43">
          <cell r="H43">
            <v>0</v>
          </cell>
        </row>
      </sheetData>
      <sheetData sheetId="2513">
        <row r="43">
          <cell r="H43">
            <v>0</v>
          </cell>
        </row>
      </sheetData>
      <sheetData sheetId="2514">
        <row r="43">
          <cell r="H43">
            <v>0</v>
          </cell>
        </row>
      </sheetData>
      <sheetData sheetId="2515">
        <row r="43">
          <cell r="H43">
            <v>0</v>
          </cell>
        </row>
      </sheetData>
      <sheetData sheetId="2516">
        <row r="43">
          <cell r="H43">
            <v>0</v>
          </cell>
        </row>
      </sheetData>
      <sheetData sheetId="2517">
        <row r="43">
          <cell r="H43">
            <v>0</v>
          </cell>
        </row>
      </sheetData>
      <sheetData sheetId="2518">
        <row r="43">
          <cell r="H43">
            <v>0</v>
          </cell>
        </row>
      </sheetData>
      <sheetData sheetId="2519">
        <row r="43">
          <cell r="H43">
            <v>0</v>
          </cell>
        </row>
      </sheetData>
      <sheetData sheetId="2520">
        <row r="43">
          <cell r="H43">
            <v>0</v>
          </cell>
        </row>
      </sheetData>
      <sheetData sheetId="2521">
        <row r="43">
          <cell r="H43">
            <v>0</v>
          </cell>
        </row>
      </sheetData>
      <sheetData sheetId="2522">
        <row r="43">
          <cell r="H43">
            <v>0</v>
          </cell>
        </row>
      </sheetData>
      <sheetData sheetId="2523">
        <row r="43">
          <cell r="H43">
            <v>0</v>
          </cell>
        </row>
      </sheetData>
      <sheetData sheetId="2524">
        <row r="43">
          <cell r="H43">
            <v>0</v>
          </cell>
        </row>
      </sheetData>
      <sheetData sheetId="2525">
        <row r="43">
          <cell r="H43">
            <v>0</v>
          </cell>
        </row>
      </sheetData>
      <sheetData sheetId="2526">
        <row r="43">
          <cell r="H43">
            <v>0</v>
          </cell>
        </row>
      </sheetData>
      <sheetData sheetId="2527">
        <row r="43">
          <cell r="H43">
            <v>0</v>
          </cell>
        </row>
      </sheetData>
      <sheetData sheetId="2528">
        <row r="43">
          <cell r="H43">
            <v>0</v>
          </cell>
        </row>
      </sheetData>
      <sheetData sheetId="2529">
        <row r="43">
          <cell r="H43">
            <v>0</v>
          </cell>
        </row>
      </sheetData>
      <sheetData sheetId="2530">
        <row r="43">
          <cell r="H43">
            <v>0</v>
          </cell>
        </row>
      </sheetData>
      <sheetData sheetId="2531">
        <row r="43">
          <cell r="H43">
            <v>0</v>
          </cell>
        </row>
      </sheetData>
      <sheetData sheetId="2532">
        <row r="43">
          <cell r="H43">
            <v>0</v>
          </cell>
        </row>
      </sheetData>
      <sheetData sheetId="2533">
        <row r="43">
          <cell r="H43">
            <v>0</v>
          </cell>
        </row>
      </sheetData>
      <sheetData sheetId="2534">
        <row r="43">
          <cell r="H43">
            <v>0</v>
          </cell>
        </row>
      </sheetData>
      <sheetData sheetId="2535">
        <row r="43">
          <cell r="H43">
            <v>0</v>
          </cell>
        </row>
      </sheetData>
      <sheetData sheetId="2536">
        <row r="43">
          <cell r="H43">
            <v>0</v>
          </cell>
        </row>
      </sheetData>
      <sheetData sheetId="2537">
        <row r="43">
          <cell r="H43">
            <v>0</v>
          </cell>
        </row>
      </sheetData>
      <sheetData sheetId="2538">
        <row r="43">
          <cell r="H43">
            <v>0</v>
          </cell>
        </row>
      </sheetData>
      <sheetData sheetId="2539">
        <row r="43">
          <cell r="H43">
            <v>0</v>
          </cell>
        </row>
      </sheetData>
      <sheetData sheetId="2540">
        <row r="43">
          <cell r="H43">
            <v>0</v>
          </cell>
        </row>
      </sheetData>
      <sheetData sheetId="2541">
        <row r="43">
          <cell r="H43">
            <v>0</v>
          </cell>
        </row>
      </sheetData>
      <sheetData sheetId="2542">
        <row r="43">
          <cell r="H43">
            <v>0</v>
          </cell>
        </row>
      </sheetData>
      <sheetData sheetId="2543">
        <row r="43">
          <cell r="H43">
            <v>0</v>
          </cell>
        </row>
      </sheetData>
      <sheetData sheetId="2544">
        <row r="43">
          <cell r="H43">
            <v>0</v>
          </cell>
        </row>
      </sheetData>
      <sheetData sheetId="2545">
        <row r="43">
          <cell r="H43">
            <v>0</v>
          </cell>
        </row>
      </sheetData>
      <sheetData sheetId="2546">
        <row r="43">
          <cell r="H43">
            <v>0</v>
          </cell>
        </row>
      </sheetData>
      <sheetData sheetId="2547">
        <row r="43">
          <cell r="H43">
            <v>0</v>
          </cell>
        </row>
      </sheetData>
      <sheetData sheetId="2548">
        <row r="43">
          <cell r="H43">
            <v>0</v>
          </cell>
        </row>
      </sheetData>
      <sheetData sheetId="2549">
        <row r="43">
          <cell r="H43">
            <v>0</v>
          </cell>
        </row>
      </sheetData>
      <sheetData sheetId="2550">
        <row r="43">
          <cell r="H43">
            <v>0</v>
          </cell>
        </row>
      </sheetData>
      <sheetData sheetId="2551">
        <row r="43">
          <cell r="H43">
            <v>0</v>
          </cell>
        </row>
      </sheetData>
      <sheetData sheetId="2552">
        <row r="43">
          <cell r="H43">
            <v>0</v>
          </cell>
        </row>
      </sheetData>
      <sheetData sheetId="2553">
        <row r="43">
          <cell r="H43">
            <v>0</v>
          </cell>
        </row>
      </sheetData>
      <sheetData sheetId="2554">
        <row r="43">
          <cell r="H43">
            <v>0</v>
          </cell>
        </row>
      </sheetData>
      <sheetData sheetId="2555">
        <row r="43">
          <cell r="H43">
            <v>0</v>
          </cell>
        </row>
      </sheetData>
      <sheetData sheetId="2556">
        <row r="43">
          <cell r="H43">
            <v>0</v>
          </cell>
        </row>
      </sheetData>
      <sheetData sheetId="2557">
        <row r="43">
          <cell r="H43">
            <v>0</v>
          </cell>
        </row>
      </sheetData>
      <sheetData sheetId="2558">
        <row r="43">
          <cell r="H43">
            <v>0</v>
          </cell>
        </row>
      </sheetData>
      <sheetData sheetId="2559">
        <row r="43">
          <cell r="H43">
            <v>0</v>
          </cell>
        </row>
      </sheetData>
      <sheetData sheetId="2560">
        <row r="43">
          <cell r="H43">
            <v>0</v>
          </cell>
        </row>
      </sheetData>
      <sheetData sheetId="2561">
        <row r="43">
          <cell r="H43">
            <v>0</v>
          </cell>
        </row>
      </sheetData>
      <sheetData sheetId="2562">
        <row r="43">
          <cell r="H43">
            <v>0</v>
          </cell>
        </row>
      </sheetData>
      <sheetData sheetId="2563">
        <row r="43">
          <cell r="H43">
            <v>0</v>
          </cell>
        </row>
      </sheetData>
      <sheetData sheetId="2564">
        <row r="43">
          <cell r="H43">
            <v>0</v>
          </cell>
        </row>
      </sheetData>
      <sheetData sheetId="2565">
        <row r="43">
          <cell r="H43">
            <v>0</v>
          </cell>
        </row>
      </sheetData>
      <sheetData sheetId="2566">
        <row r="43">
          <cell r="H43">
            <v>0</v>
          </cell>
        </row>
      </sheetData>
      <sheetData sheetId="2567">
        <row r="43">
          <cell r="H43">
            <v>0</v>
          </cell>
        </row>
      </sheetData>
      <sheetData sheetId="2568">
        <row r="43">
          <cell r="H43">
            <v>0</v>
          </cell>
        </row>
      </sheetData>
      <sheetData sheetId="2569">
        <row r="43">
          <cell r="H43">
            <v>0</v>
          </cell>
        </row>
      </sheetData>
      <sheetData sheetId="2570">
        <row r="43">
          <cell r="H43">
            <v>0</v>
          </cell>
        </row>
      </sheetData>
      <sheetData sheetId="2571">
        <row r="43">
          <cell r="H43">
            <v>0</v>
          </cell>
        </row>
      </sheetData>
      <sheetData sheetId="2572">
        <row r="43">
          <cell r="H43">
            <v>0</v>
          </cell>
        </row>
      </sheetData>
      <sheetData sheetId="2573">
        <row r="43">
          <cell r="H43">
            <v>0</v>
          </cell>
        </row>
      </sheetData>
      <sheetData sheetId="2574">
        <row r="43">
          <cell r="H43">
            <v>0</v>
          </cell>
        </row>
      </sheetData>
      <sheetData sheetId="2575">
        <row r="43">
          <cell r="H43">
            <v>0</v>
          </cell>
        </row>
      </sheetData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>
        <row r="43">
          <cell r="H43">
            <v>0</v>
          </cell>
        </row>
      </sheetData>
      <sheetData sheetId="2633">
        <row r="43">
          <cell r="H43">
            <v>0</v>
          </cell>
        </row>
      </sheetData>
      <sheetData sheetId="2634">
        <row r="43">
          <cell r="H43">
            <v>0</v>
          </cell>
        </row>
      </sheetData>
      <sheetData sheetId="2635">
        <row r="43">
          <cell r="H43">
            <v>0</v>
          </cell>
        </row>
      </sheetData>
      <sheetData sheetId="2636">
        <row r="43">
          <cell r="H43">
            <v>0</v>
          </cell>
        </row>
      </sheetData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>
        <row r="43">
          <cell r="H43">
            <v>0</v>
          </cell>
        </row>
      </sheetData>
      <sheetData sheetId="2644">
        <row r="43">
          <cell r="H43">
            <v>0</v>
          </cell>
        </row>
      </sheetData>
      <sheetData sheetId="2645">
        <row r="43">
          <cell r="H43">
            <v>0</v>
          </cell>
        </row>
      </sheetData>
      <sheetData sheetId="2646">
        <row r="43">
          <cell r="H43">
            <v>0</v>
          </cell>
        </row>
      </sheetData>
      <sheetData sheetId="2647">
        <row r="43">
          <cell r="H43">
            <v>0</v>
          </cell>
        </row>
      </sheetData>
      <sheetData sheetId="2648">
        <row r="43">
          <cell r="H43">
            <v>0</v>
          </cell>
        </row>
      </sheetData>
      <sheetData sheetId="2649">
        <row r="43">
          <cell r="H43">
            <v>0</v>
          </cell>
        </row>
      </sheetData>
      <sheetData sheetId="2650">
        <row r="43">
          <cell r="H43">
            <v>0</v>
          </cell>
        </row>
      </sheetData>
      <sheetData sheetId="2651">
        <row r="43">
          <cell r="H43">
            <v>0</v>
          </cell>
        </row>
      </sheetData>
      <sheetData sheetId="2652">
        <row r="43">
          <cell r="H43">
            <v>0</v>
          </cell>
        </row>
      </sheetData>
      <sheetData sheetId="2653">
        <row r="43">
          <cell r="H43">
            <v>0</v>
          </cell>
        </row>
      </sheetData>
      <sheetData sheetId="2654">
        <row r="43">
          <cell r="H43">
            <v>0</v>
          </cell>
        </row>
      </sheetData>
      <sheetData sheetId="2655">
        <row r="43">
          <cell r="H43">
            <v>0</v>
          </cell>
        </row>
      </sheetData>
      <sheetData sheetId="2656">
        <row r="43">
          <cell r="H43">
            <v>0</v>
          </cell>
        </row>
      </sheetData>
      <sheetData sheetId="2657">
        <row r="43">
          <cell r="H43">
            <v>0</v>
          </cell>
        </row>
      </sheetData>
      <sheetData sheetId="2658">
        <row r="43">
          <cell r="H43">
            <v>0</v>
          </cell>
        </row>
      </sheetData>
      <sheetData sheetId="2659">
        <row r="43">
          <cell r="H43">
            <v>0</v>
          </cell>
        </row>
      </sheetData>
      <sheetData sheetId="2660">
        <row r="43">
          <cell r="H43">
            <v>0</v>
          </cell>
        </row>
      </sheetData>
      <sheetData sheetId="2661">
        <row r="43">
          <cell r="H43">
            <v>0</v>
          </cell>
        </row>
      </sheetData>
      <sheetData sheetId="2662">
        <row r="43">
          <cell r="H43">
            <v>0</v>
          </cell>
        </row>
      </sheetData>
      <sheetData sheetId="2663">
        <row r="43">
          <cell r="H43">
            <v>0</v>
          </cell>
        </row>
      </sheetData>
      <sheetData sheetId="2664">
        <row r="43">
          <cell r="H43">
            <v>0</v>
          </cell>
        </row>
      </sheetData>
      <sheetData sheetId="2665">
        <row r="43">
          <cell r="H43">
            <v>0</v>
          </cell>
        </row>
      </sheetData>
      <sheetData sheetId="2666">
        <row r="43">
          <cell r="H43">
            <v>0</v>
          </cell>
        </row>
      </sheetData>
      <sheetData sheetId="2667">
        <row r="43">
          <cell r="H43">
            <v>0</v>
          </cell>
        </row>
      </sheetData>
      <sheetData sheetId="2668">
        <row r="43">
          <cell r="H43">
            <v>0</v>
          </cell>
        </row>
      </sheetData>
      <sheetData sheetId="2669">
        <row r="43">
          <cell r="H43">
            <v>0</v>
          </cell>
        </row>
      </sheetData>
      <sheetData sheetId="2670">
        <row r="43">
          <cell r="H43">
            <v>0</v>
          </cell>
        </row>
      </sheetData>
      <sheetData sheetId="2671">
        <row r="43">
          <cell r="H43">
            <v>0</v>
          </cell>
        </row>
      </sheetData>
      <sheetData sheetId="2672">
        <row r="43">
          <cell r="H43">
            <v>0</v>
          </cell>
        </row>
      </sheetData>
      <sheetData sheetId="2673">
        <row r="43">
          <cell r="H43">
            <v>0</v>
          </cell>
        </row>
      </sheetData>
      <sheetData sheetId="2674">
        <row r="43">
          <cell r="H43">
            <v>0</v>
          </cell>
        </row>
      </sheetData>
      <sheetData sheetId="2675">
        <row r="43">
          <cell r="H43">
            <v>0</v>
          </cell>
        </row>
      </sheetData>
      <sheetData sheetId="2676">
        <row r="43">
          <cell r="H43">
            <v>0</v>
          </cell>
        </row>
      </sheetData>
      <sheetData sheetId="2677">
        <row r="43">
          <cell r="H43">
            <v>0</v>
          </cell>
        </row>
      </sheetData>
      <sheetData sheetId="2678">
        <row r="43">
          <cell r="H43">
            <v>0</v>
          </cell>
        </row>
      </sheetData>
      <sheetData sheetId="2679">
        <row r="43">
          <cell r="H43">
            <v>0</v>
          </cell>
        </row>
      </sheetData>
      <sheetData sheetId="2680">
        <row r="43">
          <cell r="H43">
            <v>0</v>
          </cell>
        </row>
      </sheetData>
      <sheetData sheetId="2681">
        <row r="43">
          <cell r="H43">
            <v>0</v>
          </cell>
        </row>
      </sheetData>
      <sheetData sheetId="2682">
        <row r="43">
          <cell r="H43">
            <v>0</v>
          </cell>
        </row>
      </sheetData>
      <sheetData sheetId="2683">
        <row r="43">
          <cell r="H43">
            <v>0</v>
          </cell>
        </row>
      </sheetData>
      <sheetData sheetId="2684">
        <row r="43">
          <cell r="H43">
            <v>0</v>
          </cell>
        </row>
      </sheetData>
      <sheetData sheetId="2685">
        <row r="43">
          <cell r="H43">
            <v>0</v>
          </cell>
        </row>
      </sheetData>
      <sheetData sheetId="2686">
        <row r="43">
          <cell r="H43">
            <v>0</v>
          </cell>
        </row>
      </sheetData>
      <sheetData sheetId="2687">
        <row r="43">
          <cell r="H43">
            <v>0</v>
          </cell>
        </row>
      </sheetData>
      <sheetData sheetId="2688">
        <row r="43">
          <cell r="H43">
            <v>0</v>
          </cell>
        </row>
      </sheetData>
      <sheetData sheetId="2689">
        <row r="43">
          <cell r="H43">
            <v>0</v>
          </cell>
        </row>
      </sheetData>
      <sheetData sheetId="2690">
        <row r="43">
          <cell r="H43">
            <v>0</v>
          </cell>
        </row>
      </sheetData>
      <sheetData sheetId="2691">
        <row r="43">
          <cell r="H43">
            <v>0</v>
          </cell>
        </row>
      </sheetData>
      <sheetData sheetId="2692">
        <row r="43">
          <cell r="H43">
            <v>0</v>
          </cell>
        </row>
      </sheetData>
      <sheetData sheetId="2693">
        <row r="43">
          <cell r="H43">
            <v>0</v>
          </cell>
        </row>
      </sheetData>
      <sheetData sheetId="2694">
        <row r="43">
          <cell r="H43">
            <v>0</v>
          </cell>
        </row>
      </sheetData>
      <sheetData sheetId="2695">
        <row r="43">
          <cell r="H43">
            <v>0</v>
          </cell>
        </row>
      </sheetData>
      <sheetData sheetId="2696">
        <row r="43">
          <cell r="H43">
            <v>0</v>
          </cell>
        </row>
      </sheetData>
      <sheetData sheetId="2697">
        <row r="43">
          <cell r="H43">
            <v>0</v>
          </cell>
        </row>
      </sheetData>
      <sheetData sheetId="2698">
        <row r="43">
          <cell r="H43">
            <v>0</v>
          </cell>
        </row>
      </sheetData>
      <sheetData sheetId="2699">
        <row r="43">
          <cell r="H43">
            <v>0</v>
          </cell>
        </row>
      </sheetData>
      <sheetData sheetId="2700">
        <row r="43">
          <cell r="H43">
            <v>0</v>
          </cell>
        </row>
      </sheetData>
      <sheetData sheetId="2701">
        <row r="43">
          <cell r="H43">
            <v>0</v>
          </cell>
        </row>
      </sheetData>
      <sheetData sheetId="2702">
        <row r="43">
          <cell r="H43">
            <v>0</v>
          </cell>
        </row>
      </sheetData>
      <sheetData sheetId="2703">
        <row r="43">
          <cell r="H43">
            <v>0</v>
          </cell>
        </row>
      </sheetData>
      <sheetData sheetId="2704">
        <row r="43">
          <cell r="H43">
            <v>0</v>
          </cell>
        </row>
      </sheetData>
      <sheetData sheetId="2705">
        <row r="43">
          <cell r="H43">
            <v>0</v>
          </cell>
        </row>
      </sheetData>
      <sheetData sheetId="2706">
        <row r="43">
          <cell r="H43">
            <v>0</v>
          </cell>
        </row>
      </sheetData>
      <sheetData sheetId="2707">
        <row r="43">
          <cell r="H43">
            <v>0</v>
          </cell>
        </row>
      </sheetData>
      <sheetData sheetId="2708">
        <row r="43">
          <cell r="H43">
            <v>0</v>
          </cell>
        </row>
      </sheetData>
      <sheetData sheetId="2709">
        <row r="43">
          <cell r="H43">
            <v>0</v>
          </cell>
        </row>
      </sheetData>
      <sheetData sheetId="2710">
        <row r="43">
          <cell r="H43">
            <v>0</v>
          </cell>
        </row>
      </sheetData>
      <sheetData sheetId="2711">
        <row r="43">
          <cell r="H43">
            <v>0</v>
          </cell>
        </row>
      </sheetData>
      <sheetData sheetId="2712">
        <row r="43">
          <cell r="H43">
            <v>0</v>
          </cell>
        </row>
      </sheetData>
      <sheetData sheetId="2713">
        <row r="43">
          <cell r="H43">
            <v>0</v>
          </cell>
        </row>
      </sheetData>
      <sheetData sheetId="2714">
        <row r="43">
          <cell r="H43">
            <v>0</v>
          </cell>
        </row>
      </sheetData>
      <sheetData sheetId="2715">
        <row r="43">
          <cell r="H43">
            <v>0</v>
          </cell>
        </row>
      </sheetData>
      <sheetData sheetId="2716">
        <row r="43">
          <cell r="H43">
            <v>0</v>
          </cell>
        </row>
      </sheetData>
      <sheetData sheetId="2717">
        <row r="43">
          <cell r="H43">
            <v>0</v>
          </cell>
        </row>
      </sheetData>
      <sheetData sheetId="2718">
        <row r="43">
          <cell r="H43">
            <v>0</v>
          </cell>
        </row>
      </sheetData>
      <sheetData sheetId="2719">
        <row r="43">
          <cell r="H43">
            <v>0</v>
          </cell>
        </row>
      </sheetData>
      <sheetData sheetId="2720">
        <row r="43">
          <cell r="H43">
            <v>0</v>
          </cell>
        </row>
      </sheetData>
      <sheetData sheetId="2721">
        <row r="43">
          <cell r="H43">
            <v>0</v>
          </cell>
        </row>
      </sheetData>
      <sheetData sheetId="2722">
        <row r="43">
          <cell r="H43">
            <v>0</v>
          </cell>
        </row>
      </sheetData>
      <sheetData sheetId="2723">
        <row r="43">
          <cell r="H43">
            <v>0</v>
          </cell>
        </row>
      </sheetData>
      <sheetData sheetId="2724">
        <row r="43">
          <cell r="H43">
            <v>0</v>
          </cell>
        </row>
      </sheetData>
      <sheetData sheetId="2725">
        <row r="43">
          <cell r="H43">
            <v>0</v>
          </cell>
        </row>
      </sheetData>
      <sheetData sheetId="2726">
        <row r="43">
          <cell r="H43">
            <v>0</v>
          </cell>
        </row>
      </sheetData>
      <sheetData sheetId="2727">
        <row r="43">
          <cell r="H43">
            <v>0</v>
          </cell>
        </row>
      </sheetData>
      <sheetData sheetId="2728">
        <row r="43">
          <cell r="H43">
            <v>0</v>
          </cell>
        </row>
      </sheetData>
      <sheetData sheetId="2729">
        <row r="43">
          <cell r="H43">
            <v>0</v>
          </cell>
        </row>
      </sheetData>
      <sheetData sheetId="2730">
        <row r="43">
          <cell r="H43">
            <v>0</v>
          </cell>
        </row>
      </sheetData>
      <sheetData sheetId="2731">
        <row r="43">
          <cell r="H43">
            <v>0</v>
          </cell>
        </row>
      </sheetData>
      <sheetData sheetId="2732">
        <row r="43">
          <cell r="H43">
            <v>0</v>
          </cell>
        </row>
      </sheetData>
      <sheetData sheetId="2733">
        <row r="43">
          <cell r="H43">
            <v>0</v>
          </cell>
        </row>
      </sheetData>
      <sheetData sheetId="2734">
        <row r="43">
          <cell r="H43">
            <v>0</v>
          </cell>
        </row>
      </sheetData>
      <sheetData sheetId="2735">
        <row r="43">
          <cell r="H43">
            <v>0</v>
          </cell>
        </row>
      </sheetData>
      <sheetData sheetId="2736">
        <row r="43">
          <cell r="H43">
            <v>0</v>
          </cell>
        </row>
      </sheetData>
      <sheetData sheetId="2737">
        <row r="43">
          <cell r="H43">
            <v>0</v>
          </cell>
        </row>
      </sheetData>
      <sheetData sheetId="2738">
        <row r="43">
          <cell r="H43">
            <v>0</v>
          </cell>
        </row>
      </sheetData>
      <sheetData sheetId="2739">
        <row r="43">
          <cell r="H43">
            <v>0</v>
          </cell>
        </row>
      </sheetData>
      <sheetData sheetId="2740">
        <row r="43">
          <cell r="H43">
            <v>0</v>
          </cell>
        </row>
      </sheetData>
      <sheetData sheetId="2741">
        <row r="43">
          <cell r="H43">
            <v>0</v>
          </cell>
        </row>
      </sheetData>
      <sheetData sheetId="2742">
        <row r="43">
          <cell r="H43">
            <v>0</v>
          </cell>
        </row>
      </sheetData>
      <sheetData sheetId="2743">
        <row r="43">
          <cell r="H43">
            <v>0</v>
          </cell>
        </row>
      </sheetData>
      <sheetData sheetId="2744">
        <row r="43">
          <cell r="H43">
            <v>0</v>
          </cell>
        </row>
      </sheetData>
      <sheetData sheetId="2745">
        <row r="43">
          <cell r="H43">
            <v>0</v>
          </cell>
        </row>
      </sheetData>
      <sheetData sheetId="2746">
        <row r="43">
          <cell r="H43">
            <v>0</v>
          </cell>
        </row>
      </sheetData>
      <sheetData sheetId="2747">
        <row r="43">
          <cell r="H43">
            <v>0</v>
          </cell>
        </row>
      </sheetData>
      <sheetData sheetId="2748">
        <row r="43">
          <cell r="H43">
            <v>0</v>
          </cell>
        </row>
      </sheetData>
      <sheetData sheetId="2749">
        <row r="43">
          <cell r="H43">
            <v>0</v>
          </cell>
        </row>
      </sheetData>
      <sheetData sheetId="2750">
        <row r="43">
          <cell r="H43">
            <v>0</v>
          </cell>
        </row>
      </sheetData>
      <sheetData sheetId="2751">
        <row r="43">
          <cell r="H43">
            <v>0</v>
          </cell>
        </row>
      </sheetData>
      <sheetData sheetId="2752">
        <row r="43">
          <cell r="H43">
            <v>0</v>
          </cell>
        </row>
      </sheetData>
      <sheetData sheetId="2753">
        <row r="43">
          <cell r="H43">
            <v>0</v>
          </cell>
        </row>
      </sheetData>
      <sheetData sheetId="2754">
        <row r="43">
          <cell r="H43">
            <v>0</v>
          </cell>
        </row>
      </sheetData>
      <sheetData sheetId="2755">
        <row r="43">
          <cell r="H43">
            <v>0</v>
          </cell>
        </row>
      </sheetData>
      <sheetData sheetId="2756">
        <row r="43">
          <cell r="H43">
            <v>0</v>
          </cell>
        </row>
      </sheetData>
      <sheetData sheetId="2757">
        <row r="43">
          <cell r="H43">
            <v>0</v>
          </cell>
        </row>
      </sheetData>
      <sheetData sheetId="2758">
        <row r="43">
          <cell r="H43">
            <v>0</v>
          </cell>
        </row>
      </sheetData>
      <sheetData sheetId="2759">
        <row r="43">
          <cell r="H43">
            <v>0</v>
          </cell>
        </row>
      </sheetData>
      <sheetData sheetId="2760">
        <row r="43">
          <cell r="H43">
            <v>0</v>
          </cell>
        </row>
      </sheetData>
      <sheetData sheetId="2761">
        <row r="43">
          <cell r="H43">
            <v>0</v>
          </cell>
        </row>
      </sheetData>
      <sheetData sheetId="2762">
        <row r="43">
          <cell r="H43">
            <v>0</v>
          </cell>
        </row>
      </sheetData>
      <sheetData sheetId="2763">
        <row r="43">
          <cell r="H43">
            <v>0</v>
          </cell>
        </row>
      </sheetData>
      <sheetData sheetId="2764">
        <row r="43">
          <cell r="H43">
            <v>0</v>
          </cell>
        </row>
      </sheetData>
      <sheetData sheetId="2765">
        <row r="43">
          <cell r="H43">
            <v>0</v>
          </cell>
        </row>
      </sheetData>
      <sheetData sheetId="2766">
        <row r="43">
          <cell r="H43">
            <v>0</v>
          </cell>
        </row>
      </sheetData>
      <sheetData sheetId="2767">
        <row r="43">
          <cell r="H43">
            <v>0</v>
          </cell>
        </row>
      </sheetData>
      <sheetData sheetId="2768">
        <row r="43">
          <cell r="H43">
            <v>0</v>
          </cell>
        </row>
      </sheetData>
      <sheetData sheetId="2769">
        <row r="43">
          <cell r="H43">
            <v>0</v>
          </cell>
        </row>
      </sheetData>
      <sheetData sheetId="2770">
        <row r="43">
          <cell r="H43">
            <v>0</v>
          </cell>
        </row>
      </sheetData>
      <sheetData sheetId="2771">
        <row r="43">
          <cell r="H43">
            <v>0</v>
          </cell>
        </row>
      </sheetData>
      <sheetData sheetId="2772">
        <row r="43">
          <cell r="H43">
            <v>0</v>
          </cell>
        </row>
      </sheetData>
      <sheetData sheetId="2773">
        <row r="43">
          <cell r="H43">
            <v>0</v>
          </cell>
        </row>
      </sheetData>
      <sheetData sheetId="2774">
        <row r="43">
          <cell r="H43">
            <v>0</v>
          </cell>
        </row>
      </sheetData>
      <sheetData sheetId="2775">
        <row r="43">
          <cell r="H43">
            <v>0</v>
          </cell>
        </row>
      </sheetData>
      <sheetData sheetId="2776">
        <row r="43">
          <cell r="H43">
            <v>0</v>
          </cell>
        </row>
      </sheetData>
      <sheetData sheetId="2777">
        <row r="43">
          <cell r="H43">
            <v>0</v>
          </cell>
        </row>
      </sheetData>
      <sheetData sheetId="2778">
        <row r="43">
          <cell r="H43">
            <v>0</v>
          </cell>
        </row>
      </sheetData>
      <sheetData sheetId="2779">
        <row r="43">
          <cell r="H43">
            <v>0</v>
          </cell>
        </row>
      </sheetData>
      <sheetData sheetId="2780">
        <row r="43">
          <cell r="H43">
            <v>0</v>
          </cell>
        </row>
      </sheetData>
      <sheetData sheetId="2781">
        <row r="43">
          <cell r="H43">
            <v>0</v>
          </cell>
        </row>
      </sheetData>
      <sheetData sheetId="2782">
        <row r="43">
          <cell r="H43">
            <v>0</v>
          </cell>
        </row>
      </sheetData>
      <sheetData sheetId="2783">
        <row r="43">
          <cell r="H43">
            <v>0</v>
          </cell>
        </row>
      </sheetData>
      <sheetData sheetId="2784">
        <row r="43">
          <cell r="H43">
            <v>0</v>
          </cell>
        </row>
      </sheetData>
      <sheetData sheetId="2785">
        <row r="43">
          <cell r="H43">
            <v>0</v>
          </cell>
        </row>
      </sheetData>
      <sheetData sheetId="2786">
        <row r="43">
          <cell r="H43">
            <v>0</v>
          </cell>
        </row>
      </sheetData>
      <sheetData sheetId="2787">
        <row r="43">
          <cell r="H43">
            <v>0</v>
          </cell>
        </row>
      </sheetData>
      <sheetData sheetId="2788">
        <row r="43">
          <cell r="H43">
            <v>0</v>
          </cell>
        </row>
      </sheetData>
      <sheetData sheetId="2789">
        <row r="43">
          <cell r="H43">
            <v>0</v>
          </cell>
        </row>
      </sheetData>
      <sheetData sheetId="2790">
        <row r="43">
          <cell r="H43">
            <v>0</v>
          </cell>
        </row>
      </sheetData>
      <sheetData sheetId="2791">
        <row r="43">
          <cell r="H43">
            <v>0</v>
          </cell>
        </row>
      </sheetData>
      <sheetData sheetId="2792">
        <row r="43">
          <cell r="H43">
            <v>0</v>
          </cell>
        </row>
      </sheetData>
      <sheetData sheetId="2793">
        <row r="43">
          <cell r="H43">
            <v>0</v>
          </cell>
        </row>
      </sheetData>
      <sheetData sheetId="2794">
        <row r="43">
          <cell r="H43">
            <v>0</v>
          </cell>
        </row>
      </sheetData>
      <sheetData sheetId="2795">
        <row r="43">
          <cell r="H43">
            <v>0</v>
          </cell>
        </row>
      </sheetData>
      <sheetData sheetId="2796">
        <row r="43">
          <cell r="H43">
            <v>0</v>
          </cell>
        </row>
      </sheetData>
      <sheetData sheetId="2797">
        <row r="43">
          <cell r="H43">
            <v>0</v>
          </cell>
        </row>
      </sheetData>
      <sheetData sheetId="2798">
        <row r="43">
          <cell r="H43">
            <v>0</v>
          </cell>
        </row>
      </sheetData>
      <sheetData sheetId="2799">
        <row r="43">
          <cell r="H43">
            <v>0</v>
          </cell>
        </row>
      </sheetData>
      <sheetData sheetId="2800">
        <row r="43">
          <cell r="H43">
            <v>0</v>
          </cell>
        </row>
      </sheetData>
      <sheetData sheetId="2801">
        <row r="43">
          <cell r="H43">
            <v>0</v>
          </cell>
        </row>
      </sheetData>
      <sheetData sheetId="2802">
        <row r="43">
          <cell r="H43">
            <v>0</v>
          </cell>
        </row>
      </sheetData>
      <sheetData sheetId="2803">
        <row r="43">
          <cell r="H43">
            <v>0</v>
          </cell>
        </row>
      </sheetData>
      <sheetData sheetId="2804">
        <row r="43">
          <cell r="H43">
            <v>0</v>
          </cell>
        </row>
      </sheetData>
      <sheetData sheetId="2805">
        <row r="43">
          <cell r="H43">
            <v>0</v>
          </cell>
        </row>
      </sheetData>
      <sheetData sheetId="2806">
        <row r="43">
          <cell r="H43">
            <v>0</v>
          </cell>
        </row>
      </sheetData>
      <sheetData sheetId="2807">
        <row r="43">
          <cell r="H43">
            <v>0</v>
          </cell>
        </row>
      </sheetData>
      <sheetData sheetId="2808">
        <row r="43">
          <cell r="H43">
            <v>0</v>
          </cell>
        </row>
      </sheetData>
      <sheetData sheetId="2809">
        <row r="43">
          <cell r="H43">
            <v>0</v>
          </cell>
        </row>
      </sheetData>
      <sheetData sheetId="2810">
        <row r="43">
          <cell r="H43">
            <v>0</v>
          </cell>
        </row>
      </sheetData>
      <sheetData sheetId="2811">
        <row r="43">
          <cell r="H43">
            <v>0</v>
          </cell>
        </row>
      </sheetData>
      <sheetData sheetId="2812">
        <row r="43">
          <cell r="H43">
            <v>0</v>
          </cell>
        </row>
      </sheetData>
      <sheetData sheetId="2813">
        <row r="43">
          <cell r="H43">
            <v>0</v>
          </cell>
        </row>
      </sheetData>
      <sheetData sheetId="2814">
        <row r="43">
          <cell r="H43">
            <v>0</v>
          </cell>
        </row>
      </sheetData>
      <sheetData sheetId="2815">
        <row r="43">
          <cell r="H43">
            <v>0</v>
          </cell>
        </row>
      </sheetData>
      <sheetData sheetId="2816">
        <row r="43">
          <cell r="H43">
            <v>0</v>
          </cell>
        </row>
      </sheetData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>
        <row r="43">
          <cell r="H43">
            <v>0</v>
          </cell>
        </row>
      </sheetData>
      <sheetData sheetId="2826">
        <row r="43">
          <cell r="H43">
            <v>0</v>
          </cell>
        </row>
      </sheetData>
      <sheetData sheetId="2827">
        <row r="43">
          <cell r="H43">
            <v>0</v>
          </cell>
        </row>
      </sheetData>
      <sheetData sheetId="2828">
        <row r="43">
          <cell r="H43">
            <v>0</v>
          </cell>
        </row>
      </sheetData>
      <sheetData sheetId="2829">
        <row r="43">
          <cell r="H43">
            <v>0</v>
          </cell>
        </row>
      </sheetData>
      <sheetData sheetId="2830">
        <row r="43">
          <cell r="H43">
            <v>0</v>
          </cell>
        </row>
      </sheetData>
      <sheetData sheetId="2831">
        <row r="43">
          <cell r="H43">
            <v>0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>
        <row r="43">
          <cell r="H43">
            <v>0</v>
          </cell>
        </row>
      </sheetData>
      <sheetData sheetId="2896">
        <row r="43">
          <cell r="H43">
            <v>0</v>
          </cell>
        </row>
      </sheetData>
      <sheetData sheetId="2897">
        <row r="43">
          <cell r="H43">
            <v>0</v>
          </cell>
        </row>
      </sheetData>
      <sheetData sheetId="2898">
        <row r="43">
          <cell r="H43">
            <v>0</v>
          </cell>
        </row>
      </sheetData>
      <sheetData sheetId="2899">
        <row r="43">
          <cell r="H43">
            <v>0</v>
          </cell>
        </row>
      </sheetData>
      <sheetData sheetId="2900">
        <row r="43">
          <cell r="H43">
            <v>0</v>
          </cell>
        </row>
      </sheetData>
      <sheetData sheetId="2901">
        <row r="43">
          <cell r="H43">
            <v>0</v>
          </cell>
        </row>
      </sheetData>
      <sheetData sheetId="2902">
        <row r="43">
          <cell r="H43">
            <v>0</v>
          </cell>
        </row>
      </sheetData>
      <sheetData sheetId="2903">
        <row r="43">
          <cell r="H43">
            <v>0</v>
          </cell>
        </row>
      </sheetData>
      <sheetData sheetId="2904">
        <row r="43">
          <cell r="H43">
            <v>0</v>
          </cell>
        </row>
      </sheetData>
      <sheetData sheetId="2905">
        <row r="43">
          <cell r="H43">
            <v>0</v>
          </cell>
        </row>
      </sheetData>
      <sheetData sheetId="2906">
        <row r="43">
          <cell r="H43">
            <v>0</v>
          </cell>
        </row>
      </sheetData>
      <sheetData sheetId="2907">
        <row r="43">
          <cell r="H43">
            <v>0</v>
          </cell>
        </row>
      </sheetData>
      <sheetData sheetId="2908" refreshError="1"/>
      <sheetData sheetId="2909" refreshError="1"/>
      <sheetData sheetId="2910" refreshError="1"/>
      <sheetData sheetId="2911" refreshError="1"/>
      <sheetData sheetId="2912"/>
      <sheetData sheetId="2913">
        <row r="43">
          <cell r="H43">
            <v>0</v>
          </cell>
        </row>
      </sheetData>
      <sheetData sheetId="2914">
        <row r="43">
          <cell r="H43">
            <v>0</v>
          </cell>
        </row>
      </sheetData>
      <sheetData sheetId="2915">
        <row r="43">
          <cell r="H43">
            <v>0</v>
          </cell>
        </row>
      </sheetData>
      <sheetData sheetId="2916">
        <row r="43">
          <cell r="H43">
            <v>0</v>
          </cell>
        </row>
      </sheetData>
      <sheetData sheetId="2917">
        <row r="43">
          <cell r="H43">
            <v>0</v>
          </cell>
        </row>
      </sheetData>
      <sheetData sheetId="2918">
        <row r="43">
          <cell r="H43">
            <v>0</v>
          </cell>
        </row>
      </sheetData>
      <sheetData sheetId="2919">
        <row r="43">
          <cell r="H43">
            <v>0</v>
          </cell>
        </row>
      </sheetData>
      <sheetData sheetId="2920">
        <row r="43">
          <cell r="H43">
            <v>0</v>
          </cell>
        </row>
      </sheetData>
      <sheetData sheetId="2921">
        <row r="43">
          <cell r="H43">
            <v>0</v>
          </cell>
        </row>
      </sheetData>
      <sheetData sheetId="2922">
        <row r="43">
          <cell r="H43">
            <v>0</v>
          </cell>
        </row>
      </sheetData>
      <sheetData sheetId="2923">
        <row r="43">
          <cell r="H43">
            <v>0</v>
          </cell>
        </row>
      </sheetData>
      <sheetData sheetId="2924"/>
      <sheetData sheetId="2925"/>
      <sheetData sheetId="2926">
        <row r="43">
          <cell r="H43">
            <v>0</v>
          </cell>
        </row>
      </sheetData>
      <sheetData sheetId="2927"/>
      <sheetData sheetId="2928">
        <row r="43">
          <cell r="H43">
            <v>0</v>
          </cell>
        </row>
      </sheetData>
      <sheetData sheetId="2929">
        <row r="43">
          <cell r="H43">
            <v>0</v>
          </cell>
        </row>
      </sheetData>
      <sheetData sheetId="2930">
        <row r="43">
          <cell r="H43">
            <v>0</v>
          </cell>
        </row>
      </sheetData>
      <sheetData sheetId="2931">
        <row r="43">
          <cell r="H43">
            <v>0</v>
          </cell>
        </row>
      </sheetData>
      <sheetData sheetId="2932">
        <row r="43">
          <cell r="H43">
            <v>0</v>
          </cell>
        </row>
      </sheetData>
      <sheetData sheetId="2933"/>
      <sheetData sheetId="2934"/>
      <sheetData sheetId="2935"/>
      <sheetData sheetId="2936"/>
      <sheetData sheetId="2937"/>
      <sheetData sheetId="2938"/>
      <sheetData sheetId="2939">
        <row r="43">
          <cell r="H43">
            <v>0</v>
          </cell>
        </row>
      </sheetData>
      <sheetData sheetId="2940">
        <row r="43">
          <cell r="H43">
            <v>0</v>
          </cell>
        </row>
      </sheetData>
      <sheetData sheetId="2941">
        <row r="43">
          <cell r="H43">
            <v>0</v>
          </cell>
        </row>
      </sheetData>
      <sheetData sheetId="2942">
        <row r="43">
          <cell r="H43">
            <v>0</v>
          </cell>
        </row>
      </sheetData>
      <sheetData sheetId="2943">
        <row r="43">
          <cell r="H43">
            <v>0</v>
          </cell>
        </row>
      </sheetData>
      <sheetData sheetId="2944">
        <row r="43">
          <cell r="H43">
            <v>0</v>
          </cell>
        </row>
      </sheetData>
      <sheetData sheetId="2945">
        <row r="43">
          <cell r="H43">
            <v>0</v>
          </cell>
        </row>
      </sheetData>
      <sheetData sheetId="2946">
        <row r="43">
          <cell r="H43">
            <v>0</v>
          </cell>
        </row>
      </sheetData>
      <sheetData sheetId="2947">
        <row r="43">
          <cell r="H43">
            <v>0</v>
          </cell>
        </row>
      </sheetData>
      <sheetData sheetId="2948">
        <row r="43">
          <cell r="H43">
            <v>0</v>
          </cell>
        </row>
      </sheetData>
      <sheetData sheetId="2949">
        <row r="43">
          <cell r="H43">
            <v>0</v>
          </cell>
        </row>
      </sheetData>
      <sheetData sheetId="2950">
        <row r="43">
          <cell r="H43">
            <v>0</v>
          </cell>
        </row>
      </sheetData>
      <sheetData sheetId="2951">
        <row r="43">
          <cell r="H43">
            <v>0</v>
          </cell>
        </row>
      </sheetData>
      <sheetData sheetId="2952">
        <row r="43">
          <cell r="H43">
            <v>0</v>
          </cell>
        </row>
      </sheetData>
      <sheetData sheetId="2953">
        <row r="43">
          <cell r="H43">
            <v>0</v>
          </cell>
        </row>
      </sheetData>
      <sheetData sheetId="2954">
        <row r="43">
          <cell r="H43">
            <v>0</v>
          </cell>
        </row>
      </sheetData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>
        <row r="43">
          <cell r="H43">
            <v>0</v>
          </cell>
        </row>
      </sheetData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>
        <row r="43">
          <cell r="H43">
            <v>0</v>
          </cell>
        </row>
      </sheetData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>
        <row r="43">
          <cell r="H43">
            <v>0</v>
          </cell>
        </row>
      </sheetData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>
        <row r="43">
          <cell r="H43">
            <v>0</v>
          </cell>
        </row>
      </sheetData>
      <sheetData sheetId="3052"/>
      <sheetData sheetId="3053"/>
      <sheetData sheetId="3054"/>
      <sheetData sheetId="3055">
        <row r="43">
          <cell r="H43">
            <v>0</v>
          </cell>
        </row>
      </sheetData>
      <sheetData sheetId="3056">
        <row r="43">
          <cell r="H43">
            <v>0</v>
          </cell>
        </row>
      </sheetData>
      <sheetData sheetId="3057">
        <row r="43">
          <cell r="H43">
            <v>0</v>
          </cell>
        </row>
      </sheetData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>
        <row r="43">
          <cell r="H43">
            <v>0</v>
          </cell>
        </row>
      </sheetData>
      <sheetData sheetId="3294"/>
      <sheetData sheetId="3295"/>
      <sheetData sheetId="3296"/>
      <sheetData sheetId="3297"/>
      <sheetData sheetId="3298">
        <row r="43">
          <cell r="H43">
            <v>0</v>
          </cell>
        </row>
      </sheetData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>
        <row r="43">
          <cell r="H43">
            <v>0</v>
          </cell>
        </row>
      </sheetData>
      <sheetData sheetId="3490" refreshError="1"/>
      <sheetData sheetId="3491" refreshError="1"/>
      <sheetData sheetId="3492" refreshError="1"/>
      <sheetData sheetId="3493" refreshError="1"/>
      <sheetData sheetId="3494">
        <row r="43">
          <cell r="H43">
            <v>0</v>
          </cell>
        </row>
      </sheetData>
      <sheetData sheetId="3495">
        <row r="43">
          <cell r="H43">
            <v>0</v>
          </cell>
        </row>
      </sheetData>
      <sheetData sheetId="3496">
        <row r="43">
          <cell r="H43">
            <v>0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Earthwork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2"/>
      <sheetName val="Sheet3"/>
      <sheetName val="BQ_TIMAHR1"/>
      <sheetName val="Goc CC"/>
      <sheetName val="???????-BLDG"/>
      <sheetName val="_______-BLDG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FitOutConfCentre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SEX"/>
      <sheetName val="tifico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A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노임단가"/>
      <sheetName val="PNT-QUOT-#3"/>
      <sheetName val="COAT&amp;WRAP-QIOT-#3"/>
      <sheetName val="??-BLDG"/>
      <sheetName val="Chi tiet"/>
      <sheetName val="XL4Poppy"/>
      <sheetName val="List"/>
      <sheetName val="Chiet tinh dz35"/>
      <sheetName val="INPUT"/>
      <sheetName val="KSG03"/>
      <sheetName val="__-BLDG"/>
      <sheetName val="THVT"/>
      <sheetName val="Sàn T1"/>
      <sheetName val="Lỗ thông gió"/>
      <sheetName val="Danh mục"/>
      <sheetName val="Bia"/>
      <sheetName val="B1.1Giatri theo HD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THQT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ổng Hợp giá trị theo tháng"/>
      <sheetName val="INFOR-ST"/>
      <sheetName val="質疑回答書"/>
      <sheetName val="入力作成表"/>
      <sheetName val="NOTE"/>
      <sheetName val="Chiet_tinh_dz35"/>
      <sheetName val="Danh_mục"/>
      <sheetName val="B1_1Giatri_theo_HD"/>
      <sheetName val="Sàn_T1"/>
      <sheetName val="Lỗ_thông_gió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TB-07-A标前成本测算分析表（直接费）"/>
      <sheetName val="gia cong tac"/>
      <sheetName val="264"/>
      <sheetName val="General Schedule"/>
      <sheetName val="BXLDL"/>
      <sheetName val="Kingpost"/>
      <sheetName val="SPS"/>
      <sheetName val="집계표"/>
      <sheetName val="6MONTHS"/>
      <sheetName val="KTXD-TQT, PS"/>
      <sheetName val="TH SKL"/>
      <sheetName val="침하계"/>
      <sheetName val="토공"/>
      <sheetName val="RATE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Div26 - Elect"/>
      <sheetName val="VCV-BE-TONG"/>
      <sheetName val="GIÁ VẬT TƯ"/>
      <sheetName val="Data 01"/>
      <sheetName val="Data Phat"/>
      <sheetName val="갑지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MTO REV.2(ARMOR)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Đơn Giá "/>
      <sheetName val="LEGEND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Tongke"/>
      <sheetName val="HẠNG MỤC"/>
      <sheetName val="GIÁM SÁT"/>
      <sheetName val="2.HĐ MÁY + NHÂN LỰC"/>
      <sheetName val="CAP NHAT GIA VL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Material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Currency Rate"/>
      <sheetName val="atap"/>
      <sheetName val="TOWN"/>
      <sheetName val="B _ Norelec"/>
      <sheetName val="villa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Pipe"/>
      <sheetName val="CONS."/>
      <sheetName val="Duc-3"/>
      <sheetName val="January 2015"/>
      <sheetName val="SAT-BHN"/>
      <sheetName val="Basic Price"/>
      <sheetName val="plumbing"/>
      <sheetName val="Cover"/>
      <sheetName val="HARGA MATERIAL"/>
      <sheetName val="BQ ARS"/>
      <sheetName val="Steel-Twr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Analisa Harga"/>
      <sheetName val="Bahan"/>
      <sheetName val="#REF!"/>
      <sheetName val="Analisa Gabungan"/>
      <sheetName val="Sub"/>
      <sheetName val="304-06"/>
      <sheetName val="BOQ"/>
      <sheetName val="CH"/>
      <sheetName val="Duc_3"/>
      <sheetName val="bahan "/>
      <sheetName val="PKK"/>
      <sheetName val="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Summary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Key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TX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조명시설"/>
      <sheetName val="LKVL-CK-HT-GD1"/>
      <sheetName val="Chiet tinh dz22"/>
      <sheetName val="Sàn tầng 01 ( old )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4-Collection"/>
      <sheetName val="Btra"/>
      <sheetName val="CPC"/>
      <sheetName val="MAIN GATE HOUSE"/>
      <sheetName val="TONG HOP VL-NC"/>
      <sheetName val="TONGKE3p "/>
      <sheetName val="TH VL, NC, DDHT Thanhphuoc"/>
      <sheetName val="TNHCHINH"/>
      <sheetName val="GOC-KO IN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B19-Others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KL THÉP MÓNG,DẦM, SÀN, CỘT B2"/>
      <sheetName val="THKLTT THÉP B2"/>
      <sheetName val="Detail RAM DỐC B1-L1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019-06-07"/>
      <sheetName val="제출계산서"/>
      <sheetName val="LCR.BOQ.TENDER"/>
      <sheetName val="Blk-Mnl"/>
      <sheetName val="Klm-Mnl"/>
      <sheetName val="PC"/>
      <sheetName val="FINISHING"/>
      <sheetName val="Daftar Upah"/>
      <sheetName val="Pt"/>
      <sheetName val="Rekap Prelim"/>
      <sheetName val="DAF-2"/>
      <sheetName val="L-Mechanical"/>
      <sheetName val="EE-PROP"/>
      <sheetName val="BL"/>
      <sheetName val="perkerasan rigid"/>
      <sheetName val="10"/>
      <sheetName val="5"/>
      <sheetName val="UPH,BHN,ALT"/>
      <sheetName val="Analis harga"/>
      <sheetName val="Unit Rate"/>
      <sheetName val="Electrikal"/>
      <sheetName val="Elektronik"/>
      <sheetName val="Fire Fighting"/>
      <sheetName val="Item Kompensasi"/>
      <sheetName val="LOADDAT"/>
      <sheetName val="W"/>
      <sheetName val="NP (4)"/>
      <sheetName val="REKAP_PROGRES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lat"/>
      <sheetName val="RAP1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EP MONG +VACH HO PIT"/>
      <sheetName val="THEP SAN"/>
      <sheetName val="THEP MONG CAU THAP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BVL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Ldauvao"/>
      <sheetName val="gvl"/>
      <sheetName val="MTL$-INTER"/>
      <sheetName val="6.External works-R18"/>
      <sheetName val="Data-Tender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TONG_HOP_VL-NC"/>
      <sheetName val="TONGKE3p_"/>
      <sheetName val="TH_VL,_NC,_DDHT_Thanhphuoc"/>
      <sheetName val="GOC-KO_IN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Phan tho"/>
      <sheetName val="2001"/>
      <sheetName val="156nhap01"/>
      <sheetName val="CT00"/>
      <sheetName val="CT99"/>
      <sheetName val="MTP"/>
      <sheetName val="INPUT DATA HERE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KL Chi tiết"/>
      <sheetName val="BB lay mau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Lat_gach_san_nha9"/>
      <sheetName val="RAB_AR_STR8"/>
      <sheetName val="01_THGTTT7"/>
      <sheetName val="HD_151227"/>
      <sheetName val="CV_CHAO_GIA_27"/>
      <sheetName val="GT_Bieu_hanh_lang7"/>
      <sheetName val="Goc_CC7"/>
      <sheetName val="COMMON_AREA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B1_1Giatri_theo_HD5"/>
      <sheetName val="Chiet_tinh_dz355"/>
      <sheetName val="TONG_HOP_STK_NHA_CUNG_CAP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3"/>
      <sheetName val="Div26_-_Elect3"/>
      <sheetName val="MTO_REV_2(ARMOR)3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Thiet_Bi2"/>
      <sheetName val="Phan_tich2"/>
      <sheetName val="TH_Vat_tu2"/>
      <sheetName val="TH_Kinh_phi2"/>
      <sheetName val="TH_MTC2"/>
      <sheetName val="TH_N_Cong2"/>
      <sheetName val="KL_chi_tiet2"/>
      <sheetName val="KL_tong_hop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TONG_HOP_VL-NC1"/>
      <sheetName val="TONGKE3p_1"/>
      <sheetName val="TH_VL,_NC,_DDHT_Thanhphuoc1"/>
      <sheetName val="GOC-KO_IN1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B4-C_A,C_B,C1,_C1-A"/>
      <sheetName val="B6-D2_to_D2C_"/>
      <sheetName val="B19-Beach_Club"/>
      <sheetName val="MAIN_GATE_HOUSE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Tai_trong"/>
      <sheetName val="KT(C-C)_DAT"/>
      <sheetName val="Bang_tt_mot_so_chi_tiet"/>
      <sheetName val="NKHSTT_TVQL"/>
      <sheetName val="2_TH-GTrị"/>
      <sheetName val="5_TH-ĐHTG"/>
      <sheetName val="MTO_REV_0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1_R18_BF"/>
      <sheetName val="LCR_BOQ_TENDER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TÍNH_TOÁN_KHỐI_LƯỢNG_P6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Piling_work"/>
      <sheetName val="Steel_work"/>
      <sheetName val="Finishing_work"/>
      <sheetName val="External_work"/>
      <sheetName val="Budget_control_Rev6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THEP_MONG_+VACH_HO_PIT"/>
      <sheetName val="THEP_SAN"/>
      <sheetName val="THEP_MONG_CAU_THA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6_External_works-R18"/>
      <sheetName val="Detail_RAM_DỐC_B1-L1"/>
      <sheetName val="KL_THÉP_MÓNG,DẦM,_SÀN,_CỘT_B2"/>
      <sheetName val="THKLTT_THÉP_B2"/>
      <sheetName val="Tổng_hợp"/>
      <sheetName val="Tòa_R1"/>
      <sheetName val="Tòa_R2"/>
      <sheetName val="Tòa_R3"/>
      <sheetName val="Tòa_R4"/>
      <sheetName val="Tòa_R5"/>
      <sheetName val="Tòa_R6"/>
      <sheetName val="Daftar_Upah"/>
      <sheetName val="Rekap_Prelim"/>
      <sheetName val="perkerasan_rigid"/>
      <sheetName val="Analis_harga"/>
      <sheetName val="Unit_Rate"/>
      <sheetName val="Fire_Fighting"/>
      <sheetName val="Item_Kompensasi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COST SUM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HARGA ALAT"/>
      <sheetName val="UMUM"/>
      <sheetName val="BASIC"/>
      <sheetName val="anal"/>
      <sheetName val="Eng_Hrs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ฝ่ายบัญชี"/>
      <sheetName val="6PILE  (돌출)"/>
      <sheetName val="TONG HOP HM"/>
      <sheetName val="NHA XUONG"/>
      <sheetName val="Data Validation"/>
      <sheetName val="Annex B"/>
      <sheetName val="INPUT_DATA_HERE"/>
      <sheetName val="TTTram"/>
      <sheetName val="electrical"/>
      <sheetName val="harmony_done"/>
      <sheetName val="TT04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Daftar_Upah1"/>
      <sheetName val="Rekap_Prelim1"/>
      <sheetName val="perkerasan_rigid1"/>
      <sheetName val="Analis_harga1"/>
      <sheetName val="Unit_Rate1"/>
      <sheetName val="Fire_Fighting1"/>
      <sheetName val="Item_Kompensasi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HARGA_ALAT"/>
      <sheetName val="Annex_B"/>
      <sheetName val="Ts"/>
      <sheetName val="Gld"/>
      <sheetName val="Gxd"/>
      <sheetName val="QD957"/>
      <sheetName val="PTDG"/>
      <sheetName val="共機計算"/>
      <sheetName val="共機J"/>
      <sheetName val="Danh mục VT"/>
      <sheetName val="Annual_CFs_Asset"/>
      <sheetName val="BANRA"/>
      <sheetName val="MUAVAO"/>
      <sheetName val="XNT"/>
      <sheetName val="MA K HANG"/>
      <sheetName val="Phan tich DG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Kolom UT"/>
      <sheetName val="ALAT-1"/>
      <sheetName val="index"/>
      <sheetName val="Pasir Panjang 100J"/>
      <sheetName val="THKP coc"/>
      <sheetName val="Bang PTVT"/>
      <sheetName val="04. TheoDoiChiPhiB"/>
      <sheetName val="6.TVBH"/>
      <sheetName val="THEP TAM"/>
      <sheetName val="THEP HÌNH"/>
      <sheetName val="THEP HINH"/>
      <sheetName val="XA GO"/>
      <sheetName val="BANG TRA"/>
      <sheetName val="TH May TC"/>
      <sheetName val="KLDT DIEN"/>
      <sheetName val="PTVT DIEN"/>
      <sheetName val="Thong ke thiet bi"/>
      <sheetName val="Draft"/>
      <sheetName val="Elemental Breakdown+20%"/>
      <sheetName val="Chenh lech vat tu"/>
      <sheetName val="details"/>
      <sheetName val="VIN_Index"/>
      <sheetName val="물량표(신)"/>
      <sheetName val=" "/>
      <sheetName val="List tình trạng"/>
      <sheetName val="149-2"/>
      <sheetName val="Cash Flow"/>
      <sheetName val="Yield"/>
      <sheetName val="TH_CPTB"/>
      <sheetName val="CP Khac cuoc VC"/>
      <sheetName val="TH thiet bi"/>
      <sheetName val="C5-BEAM"/>
      <sheetName val="Sum(rev)"/>
      <sheetName val="Archi"/>
      <sheetName val="入力"/>
      <sheetName val="Vat Lieu HD"/>
      <sheetName val="설계내역서"/>
      <sheetName val="현장별"/>
      <sheetName val="Vat lieu Canh"/>
      <sheetName val="74"/>
      <sheetName val="KHO"/>
      <sheetName val="CS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AR&amp;STR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3-DIV4"/>
      <sheetName val="RAB"/>
      <sheetName val="B-PRICE"/>
      <sheetName val="Div.7.2"/>
      <sheetName val="WT-LIST"/>
      <sheetName val="HRG-DASAR"/>
      <sheetName val="pricing"/>
      <sheetName val="hargaDC"/>
      <sheetName val="Div2"/>
      <sheetName val="bd"/>
      <sheetName val="hardas"/>
      <sheetName val="Manpower"/>
      <sheetName val="Equipt,Tools&amp;Cons"/>
      <sheetName val="ARP-10"/>
      <sheetName val="arp-3a"/>
      <sheetName val="DIV7-BM"/>
      <sheetName val="F ALARM"/>
      <sheetName val="FAK"/>
      <sheetName val="SAT-DAS"/>
      <sheetName val="H.Upah"/>
      <sheetName val="Form A"/>
      <sheetName val="3-DIV5"/>
      <sheetName val="MAPDC"/>
      <sheetName val="dasar"/>
      <sheetName val="Por"/>
      <sheetName val="3-DIV2"/>
      <sheetName val="Perm. Test"/>
      <sheetName val="3-DIV3"/>
      <sheetName val="Fin-Bengkel"/>
      <sheetName val="Fin-Showroom"/>
      <sheetName val="Hal_Pagar"/>
      <sheetName val="Str-Bengkel"/>
      <sheetName val="Str-Showroom"/>
      <sheetName val="HU&amp;B"/>
      <sheetName val="BQ1"/>
      <sheetName val="AHSbj"/>
      <sheetName val="HB"/>
      <sheetName val="Harga"/>
      <sheetName val="Analisa ME"/>
      <sheetName val="PRICE"/>
      <sheetName val="struktur"/>
      <sheetName val="TE TS FA LAN MATV"/>
      <sheetName val="Kuantitas &amp; Harga"/>
      <sheetName val="CAB 2"/>
      <sheetName val="EI (3-)"/>
      <sheetName val="REKAP WIL"/>
      <sheetName val="Hrg.Dasar"/>
      <sheetName val="L-4a,b"/>
      <sheetName val="SchA"/>
      <sheetName val="SchC"/>
      <sheetName val="SewAlat"/>
      <sheetName val="ocean voyage"/>
      <sheetName val="BQawal"/>
      <sheetName val="lap-bulan"/>
      <sheetName val="TYPE-A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Cash Flow bulanan"/>
      <sheetName val="21"/>
      <sheetName val="PL2"/>
      <sheetName val="PL3"/>
      <sheetName val="PL4"/>
      <sheetName val="PL1"/>
      <sheetName val="REQDELTA"/>
      <sheetName val="BAG-III"/>
      <sheetName val="G_SUMMARY"/>
      <sheetName val="DIV 3"/>
      <sheetName val="BOOQ"/>
      <sheetName val="rekap mekanikal"/>
      <sheetName val="ANAL-str2"/>
      <sheetName val="RAB-LANSEKAP"/>
      <sheetName val="daf-3(OK)"/>
      <sheetName val="daf-7(OK)"/>
      <sheetName val="MAT"/>
      <sheetName val="sai"/>
      <sheetName val="Loan Schedules"/>
      <sheetName val="M.Pekerjaan"/>
      <sheetName val="Div3"/>
      <sheetName val="K-2007"/>
      <sheetName val="DataTeknis"/>
      <sheetName val="Rekap "/>
      <sheetName val="Prelim"/>
      <sheetName val="Rekapitulasi"/>
      <sheetName val="Additional"/>
      <sheetName val="NP"/>
      <sheetName val="NP (2)"/>
      <sheetName val="41_9_36_3"/>
      <sheetName val="Progress"/>
      <sheetName val="brd2"/>
      <sheetName val="대비표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一発シート"/>
      <sheetName val="UNIT PRICE LIST"/>
      <sheetName val="DLDTLN"/>
      <sheetName val="04 PLUMBING"/>
      <sheetName val="Takeoff"/>
      <sheetName val="1.1.1（土建6#楼）"/>
      <sheetName val="SUM-AIR-Submit"/>
      <sheetName val="電気設備表"/>
      <sheetName val="BQ_Kantor&amp;Pabrik(beton_x0000__x0000_"/>
      <sheetName val="HD THI CONG 2020"/>
      <sheetName val="tra_vat_lieu"/>
      <sheetName val="1_MV"/>
      <sheetName val="B03-MEP"/>
      <sheetName val="B02-Main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BQ_Kantor&amp;Pabrik(beton"/>
      <sheetName val="Detail"/>
      <sheetName val="¥ "/>
      <sheetName val="PT.Vua"/>
      <sheetName val="Bang gia cuoc"/>
      <sheetName val="Bu nhien lieu"/>
      <sheetName val="1"/>
      <sheetName val="주식"/>
      <sheetName val="GACH,CAT,DA"/>
      <sheetName val="DANH SÁCH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CF_DT"/>
      <sheetName val="Window Door schedule"/>
      <sheetName val="Heso"/>
      <sheetName val="CTDZTA(5)"/>
      <sheetName val="THONG SO"/>
      <sheetName val="Đơn giá chi tiết TN 39"/>
      <sheetName val="유림골조"/>
      <sheetName val="Tinh toan"/>
      <sheetName val="TTL"/>
      <sheetName val="Thép ga TNM 0108"/>
      <sheetName val="EQT-ESTN"/>
      <sheetName val="SP10"/>
      <sheetName val="Joinery works"/>
      <sheetName val="mã "/>
      <sheetName val="Utilities"/>
      <sheetName val="Civil_B1"/>
      <sheetName val="Civil_B4"/>
      <sheetName val="tong du toan"/>
      <sheetName val="MOS"/>
      <sheetName val="BQ_Kantor&amp;Pabrik(beton_x0012__x0000_"/>
      <sheetName val="_x0000__x0009__x0000__x0008__x0000__x000f__x0000__x0009__x0000__x0010__x0000__x0013_"/>
      <sheetName val="Bill rekap"/>
      <sheetName val="Bill of Qty"/>
      <sheetName val="BQ_Kantor&amp;Pabrik(beton_x0012_"/>
      <sheetName val="_x0000_ _x0000__x0008__x0000__x000f__x0000_ _x0000__x0010__x0000__x0013_"/>
      <sheetName val="Pesanan"/>
      <sheetName val="Penjualan"/>
      <sheetName val="Analisa-Harga"/>
      <sheetName val="schbhn"/>
      <sheetName val="schalt"/>
      <sheetName val="schtng"/>
      <sheetName val="rap rinci"/>
      <sheetName val="AHSAT"/>
      <sheetName val="ERCN"/>
      <sheetName val="FABCOST"/>
      <sheetName val="TYPE D"/>
      <sheetName val="Steel Material List "/>
      <sheetName val="PAINT"/>
      <sheetName val="K"/>
      <sheetName val="Upah&amp;Bahan"/>
      <sheetName val="DAF.HRG"/>
      <sheetName val="REKAP ESKALASI"/>
      <sheetName val="SKEDULmaterial"/>
      <sheetName val="Hsatuan-OK"/>
      <sheetName val="hrg_sat"/>
      <sheetName val="HRG SAT"/>
      <sheetName val="8410(Kerb)"/>
      <sheetName val="5-ALAT(1)"/>
      <sheetName val="plant"/>
      <sheetName val="lamp 9"/>
      <sheetName val="Agregat Halus &amp; Kasar"/>
      <sheetName val="BQMPALOC"/>
      <sheetName val="Indirect Cost"/>
      <sheetName val="4-Basic Price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TJ1Q47"/>
      <sheetName val="Harga Satuan"/>
      <sheetName val="BEFORE ALLOCATION"/>
      <sheetName val="property Investasi sd juni 2020"/>
      <sheetName val="HS_TRG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BILL"/>
      <sheetName val="RAB2"/>
      <sheetName val="Analis"/>
      <sheetName val="URAIAN "/>
      <sheetName val="LS-Rutin"/>
      <sheetName val="pivot2"/>
      <sheetName val="pivot1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금융"/>
      <sheetName val="B15"/>
      <sheetName val="B16"/>
      <sheetName val="B17"/>
      <sheetName val="B4-D3"/>
      <sheetName val="B8"/>
      <sheetName val="Toan_DA"/>
      <sheetName val="11.1(10)"/>
      <sheetName val="calc-2"/>
      <sheetName val="Airside"/>
      <sheetName val="CD2000"/>
      <sheetName val="DGKL BTCT TAI CHO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Lat_gach_san_nha13"/>
      <sheetName val="01_THGTTT11"/>
      <sheetName val="HD_1512211"/>
      <sheetName val="COMMON_AREA11"/>
      <sheetName val="GT_Bieu_hanh_lang11"/>
      <sheetName val="CV_CHAO_GIA_211"/>
      <sheetName val="Goc_CC11"/>
      <sheetName val="MA_NS10"/>
      <sheetName val="Bill_No_6_Koord_&amp;_Attendance9"/>
      <sheetName val="BQ_Kantor&amp;Pabrik(beton)9"/>
      <sheetName val="AnalisaSIPIL_RIIL9"/>
      <sheetName val="Isolasi_Luar_Dalam9"/>
      <sheetName val="Isolasi_Luar9"/>
      <sheetName val="analis_azaa9"/>
      <sheetName val="Analisa_ARS9"/>
      <sheetName val="01A-_RAB9"/>
      <sheetName val="rekap_c9"/>
      <sheetName val="HRG_BHN9"/>
      <sheetName val="Urai__Resap_pengikat9"/>
      <sheetName val="H_Satuan9"/>
      <sheetName val="Chi_tiet9"/>
      <sheetName val="Sàn_T19"/>
      <sheetName val="Lỗ_thông_gió9"/>
      <sheetName val="Danh_mục9"/>
      <sheetName val="Chiet_tinh_dz359"/>
      <sheetName val="B1_1Giatri_theo_HD9"/>
      <sheetName val="TONG_HOP_STK_NHA_CUNG_CAP9"/>
      <sheetName val="SS_Coc_Khoan_Nhoi8"/>
      <sheetName val="Tổng_Hợp_giá_trị_theo_tháng8"/>
      <sheetName val="gia_cong_tac7"/>
      <sheetName val="04_-_XUONG_DET_B8"/>
      <sheetName val="Data_(2)8"/>
      <sheetName val="KTXD-TQT,_PS8"/>
      <sheetName val="TH_SKL8"/>
      <sheetName val="DIEN_GIAI_KLCV_NHA_LAP_RAP7"/>
      <sheetName val="KL_THEP_NHA_LAP_RAP7"/>
      <sheetName val="Du_tru_CP-Bieu_017"/>
      <sheetName val="Luong_khoan_BĐH7"/>
      <sheetName val="NHAP_SL7"/>
      <sheetName val="General_Schedule7"/>
      <sheetName val="Div26_-_Elect7"/>
      <sheetName val="GIÁ_VẬT_TƯ7"/>
      <sheetName val="Data_017"/>
      <sheetName val="Eq__Mobilization7"/>
      <sheetName val="Data_Phat7"/>
      <sheetName val="MTO_REV_2(ARMOR)7"/>
      <sheetName val="dongia_(2)6"/>
      <sheetName val="THPDMoi__(2)6"/>
      <sheetName val="DON_GIA6"/>
      <sheetName val="t-h_HA_THE6"/>
      <sheetName val="CHITIET_VL-NC-TT_-1p6"/>
      <sheetName val="TONG_HOP_VL-NC_TT6"/>
      <sheetName val="TH_XL6"/>
      <sheetName val="CHITIET_VL-NC-TT-3p6"/>
      <sheetName val="KPVC-BD_6"/>
      <sheetName val="CHITIET_VL-NC6"/>
      <sheetName val="Đơn_Giá_6"/>
      <sheetName val="2_HĐ_MÁY_+_NHÂN_LỰC6"/>
      <sheetName val="HẠNG_MỤC6"/>
      <sheetName val="GIÁM_SÁT6"/>
      <sheetName val="CAP_NHAT_GIA_VL6"/>
      <sheetName val="Thiet_Bi6"/>
      <sheetName val="Phan_tich6"/>
      <sheetName val="TH_Vat_tu6"/>
      <sheetName val="TH_Kinh_phi6"/>
      <sheetName val="TH_MTC6"/>
      <sheetName val="TH_N_Cong6"/>
      <sheetName val="Dinh_muc_CP_KTCB_khac6"/>
      <sheetName val="KL_chi_tiet6"/>
      <sheetName val="KL_tong_hop6"/>
      <sheetName val="D_&amp;_W_sizes9"/>
      <sheetName val="Cover_Daf-29"/>
      <sheetName val="Analisa_HS9"/>
      <sheetName val="mat-me_pipa9"/>
      <sheetName val="Currency_Rate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B_-_Norelec8"/>
      <sheetName val="DAFT_ALAT,UPAH_&amp;_MAT8"/>
      <sheetName val="Harga_ME_8"/>
      <sheetName val="CONS_8"/>
      <sheetName val="January_20158"/>
      <sheetName val="Basic_Price8"/>
      <sheetName val="HARGA_MATERIAL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bahan_7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nalisa_&amp;_Upah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Sàn_tầng_01_(_old_)5"/>
      <sheetName val="B4-C_A,C_B,C1,_C1-A4"/>
      <sheetName val="B6-D2_to_D2C_4"/>
      <sheetName val="B19-Beach_Club4"/>
      <sheetName val="MAIN_GATE_HOUSE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TONG_HOP_VL-NC5"/>
      <sheetName val="TONGKE3p_5"/>
      <sheetName val="TH_VL,_NC,_DDHT_Thanhphuoc5"/>
      <sheetName val="GOC-KO_IN5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Tai_trong4"/>
      <sheetName val="KT(C-C)_DAT4"/>
      <sheetName val="Bang_tt_mot_so_chi_tiet4"/>
      <sheetName val="NKHSTT_TVQL4"/>
      <sheetName val="2_TH-GTrị4"/>
      <sheetName val="5_TH-ĐHTG4"/>
      <sheetName val="1_R18_BF4"/>
      <sheetName val="LCR_BOQ_TENDER4"/>
      <sheetName val="Piling_work4"/>
      <sheetName val="Steel_work4"/>
      <sheetName val="Finishing_work4"/>
      <sheetName val="External_work4"/>
      <sheetName val="Budget_control_Rev64"/>
      <sheetName val="Daftar_Upah4"/>
      <sheetName val="Rekap_Prelim4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KL_THÉP_MÓNG,DẦM,_SÀN,_CỘT_B24"/>
      <sheetName val="THKLTT_THÉP_B24"/>
      <sheetName val="Detail_RAM_DỐC_B1-L1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THEP_MONG_+VACH_HO_PIT4"/>
      <sheetName val="THEP_SAN4"/>
      <sheetName val="THEP_MONG_CAU_THA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6_External_works-R18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INPUT_DATA_HERE4"/>
      <sheetName val="Phan_tho3"/>
      <sheetName val="KL_Chi_tiết3"/>
      <sheetName val="items_left3"/>
      <sheetName val="May_TC3"/>
      <sheetName val="Nhan_cong3"/>
      <sheetName val="Vat_tu3"/>
      <sheetName val="Bang_KL3"/>
      <sheetName val="DM_ChiPhi3"/>
      <sheetName val="BB_lay_mau3"/>
      <sheetName val="Thuc_thanh3"/>
      <sheetName val="COST_SUM3"/>
      <sheetName val="HARGA_ALAT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Kolom_UT2"/>
      <sheetName val="Chenh_lech_vat_tu2"/>
      <sheetName val="Elemental_Breakdown+20%2"/>
      <sheetName val="TONG_HOP_HM2"/>
      <sheetName val="NHA_XUONG2"/>
      <sheetName val="List_tình_trạng1"/>
      <sheetName val="_2"/>
      <sheetName val="Cash_Flow1"/>
      <sheetName val="CP_Khac_cuoc_VC1"/>
      <sheetName val="TH_thiet_bi1"/>
      <sheetName val="THEP_TAM2"/>
      <sheetName val="THEP_HÌNH2"/>
      <sheetName val="THEP_HINH2"/>
      <sheetName val="XA_GO2"/>
      <sheetName val="BANG_TRA2"/>
      <sheetName val="Vat_Lieu_HD1"/>
      <sheetName val="Vat_lieu_Canh1"/>
      <sheetName val="04_PLUMBING"/>
      <sheetName val="UNIT_PRICE_LIST"/>
      <sheetName val="Div_7_2"/>
      <sheetName val="F_ALARM"/>
      <sheetName val="H_Upah"/>
      <sheetName val="Form_A"/>
      <sheetName val="Perm__Test"/>
      <sheetName val="Analisa_ME"/>
      <sheetName val="TE_TS_FA_LAN_MATV"/>
      <sheetName val="Kuantitas_&amp;_Harga"/>
      <sheetName val="CAB_2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rekap_mekanikal"/>
      <sheetName val="Loan_Schedules"/>
      <sheetName val="M_Pekerjaan"/>
      <sheetName val="Rekap_"/>
      <sheetName val="NP_(2)"/>
      <sheetName val="HD_THI_CONG_2020"/>
      <sheetName val="CORE_DATA"/>
      <sheetName val="Lintel_data"/>
      <sheetName val="core_wall_data"/>
      <sheetName val="1_1_1（土建6#楼）"/>
      <sheetName val="¥_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Móng, nền "/>
      <sheetName val="rab lt 2 bo"/>
      <sheetName val="개산공사비"/>
      <sheetName val="TinhToan"/>
      <sheetName val="PHẦN KIẾN TRÚC"/>
      <sheetName val="Bang khoi luong"/>
      <sheetName val="gia vt"/>
      <sheetName val="1.BILL MOI THAU CAN THUONG"/>
      <sheetName val="BRAVO"/>
      <sheetName val="Info"/>
      <sheetName val="Package1"/>
      <sheetName val="Weight Bridge"/>
      <sheetName val="Ｎｏ.13"/>
      <sheetName val="공통부대비"/>
      <sheetName val="PTdam"/>
      <sheetName val="2"/>
      <sheetName val="Building T1,2,3,4,5 (2)"/>
      <sheetName val="SiteWorks"/>
      <sheetName val="Bang gia NC "/>
      <sheetName val="HS_957"/>
      <sheetName val="MDCMEN"/>
      <sheetName val="PIPE-HOT"/>
      <sheetName val="TEN CONG TRINH"/>
      <sheetName val="THONG SO KICH THUOC"/>
      <sheetName val="Sum_sanitary ware"/>
      <sheetName val="summary_ceiling_wall_floor_1_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KHOAN DẪN"/>
      <sheetName val="Bang tong hop detail"/>
      <sheetName val="P"/>
      <sheetName val="Bieu TH"/>
      <sheetName val="KUNGDEVI"/>
      <sheetName val="Mau 02"/>
      <sheetName val="갑지(추정)"/>
      <sheetName val="Piano Montaggio PO-02 bozza2"/>
      <sheetName val="Gia VLNCMTC"/>
      <sheetName val="Thoat nuoc"/>
      <sheetName val="tonghop"/>
      <sheetName val="Buy vs. Lease Car"/>
      <sheetName val="전기"/>
      <sheetName val="대비"/>
      <sheetName val="경비2내역"/>
      <sheetName val=" 견적서"/>
      <sheetName val="[BQ_x0008_TIM_x0014_HR1_x0000_xlsÿAT_Ü6_x0000_"/>
      <sheetName val="[BQ_x0008_TIM_x0014_HR1"/>
      <sheetName val="BGIA"/>
      <sheetName val="WORKSHOP"/>
      <sheetName val="VE Estimate"/>
      <sheetName val="기성내역"/>
      <sheetName val="부산제일극장"/>
      <sheetName val="tu"/>
      <sheetName val="ThongSo"/>
      <sheetName val="THKP"/>
      <sheetName val="Bill_rekap"/>
      <sheetName val="Bill_of_Qty"/>
      <sheetName val="Joinery_works"/>
      <sheetName val="  "/>
      <sheetName val="banggia1"/>
      <sheetName val="MBW"/>
      <sheetName val="Bù giá CM"/>
      <sheetName val="Object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H_Upah1"/>
      <sheetName val="Form_A1"/>
      <sheetName val="Perm__Test1"/>
      <sheetName val="Analisa_ME1"/>
      <sheetName val="TE_TS_FA_LAN_MATV1"/>
      <sheetName val="Kuantitas_&amp;_Harga1"/>
      <sheetName val="CAB_2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rekap_mekanikal1"/>
      <sheetName val="Loan_Schedules1"/>
      <sheetName val="M_Pekerjaan1"/>
      <sheetName val="Rekap_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Thép_ga_TNM_01081"/>
      <sheetName val="rap_rinci"/>
      <sheetName val="TYPE_D"/>
      <sheetName val="Steel_Material_List_"/>
      <sheetName val="DAF_HRG"/>
      <sheetName val="REKAP_ESKALASI"/>
      <sheetName val="lamp_9"/>
      <sheetName val="Agregat_Halus_&amp;_Kasar"/>
      <sheetName val="Indirect_Cost"/>
      <sheetName val="4-Basic_Price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Harga_Satuan"/>
      <sheetName val="BEFORE_ALLOCATION"/>
      <sheetName val="property_Investasi_sd_juni_2020"/>
      <sheetName val="PERALATAN_"/>
      <sheetName val="AN__TAMPL"/>
      <sheetName val="Master_1_0"/>
      <sheetName val="7_PEK-STRUKTUR"/>
      <sheetName val="AHS_Aspal"/>
      <sheetName val="URAIAN_"/>
      <sheetName val="Analisa_Quarry"/>
      <sheetName val="bekesting_m2__2_"/>
      <sheetName val="rekap_harga_satuan_pek"/>
      <sheetName val="cat_baja_waterproofing"/>
      <sheetName val="HPS_PC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Weight_Bridge"/>
      <sheetName val="Ｎｏ_13"/>
      <sheetName val="Bang_khoi_luong"/>
      <sheetName val="PHẦN_KIẾN_TRÚC"/>
      <sheetName val="Exe_Sum"/>
      <sheetName val="11_1(10)"/>
      <sheetName val="VL-T8.12"/>
      <sheetName val="bang tien luong"/>
      <sheetName val="sheet6"/>
      <sheetName val="SRC-B3U2"/>
      <sheetName val="Chenh lech ca may"/>
      <sheetName val="TLg CN&amp;Laixe"/>
      <sheetName val="TLg CN&amp;Laixe (2)"/>
      <sheetName val="TLg Laitau"/>
      <sheetName val="TLg Laitau (2)"/>
      <sheetName val="02. PHAN TICH"/>
      <sheetName val="03. NGAN SACH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입찰내역 발주처 양식"/>
      <sheetName val="DL danh sách"/>
      <sheetName val="TVLIEU"/>
      <sheetName val="B.2 - Tinh CPVC"/>
      <sheetName val="CFS3"/>
      <sheetName val="음료실행"/>
      <sheetName val="NVL"/>
      <sheetName val="A.KL CHI TIET-MT"/>
      <sheetName val="B.KL CHI TIET-BS"/>
      <sheetName val="Tong_hop"/>
      <sheetName val="Bảng dung trọng"/>
      <sheetName val="Tổng kê"/>
      <sheetName val="Huong dan"/>
      <sheetName val="CTG"/>
      <sheetName val="01.KC - COC NHOI, TUONG VAY"/>
      <sheetName val="Tax T3+chi phi dot 2"/>
      <sheetName val="8521"/>
      <sheetName val="Hệ số"/>
      <sheetName val="Động cơ"/>
      <sheetName val="110 cs EW"/>
      <sheetName val="BC-TH"/>
      <sheetName val="9-1차이내역"/>
      <sheetName val="ThongKe GĐ1"/>
      <sheetName val="HT"/>
      <sheetName val="M&amp;E list (E)"/>
      <sheetName val=" _x0008__x000f_ _x0010__x0013_"/>
      <sheetName val="[BQ_x0008_TIM_x0014_HR1xlsÿAT_Ü6"/>
      <sheetName val="Piano_Montaggio_PO-02_bozza2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DATE"/>
      <sheetName val="예총"/>
      <sheetName val="RFQ"/>
      <sheetName val="KL Chi tiết BV dự thầu"/>
      <sheetName val="KL chi tiết BV thi công"/>
      <sheetName val="Đo bóc KL"/>
      <sheetName val="CT Thang Mo"/>
      <sheetName val="xe"/>
      <sheetName val="Resort &amp; Compare"/>
      <sheetName val="PL Vua"/>
      <sheetName val="Bảng nhân công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anls space frame"/>
      <sheetName val="BHN"/>
      <sheetName val="ALT"/>
      <sheetName val="UPH"/>
      <sheetName val="Mall"/>
      <sheetName val="Harga Bahan &amp; Upah "/>
      <sheetName val="Fill this out first..."/>
      <sheetName val="MTP1"/>
      <sheetName val="Thong tin chung"/>
      <sheetName val="프랜트면허"/>
      <sheetName val="토목주소"/>
      <sheetName val="Phân bổ ĐG để ký với XP"/>
      <sheetName val="Giai trinh"/>
      <sheetName val="Unit price(Updateting)"/>
      <sheetName val="HeSoDT"/>
      <sheetName val="THDuToan"/>
      <sheetName val="금융비용"/>
      <sheetName val="PNTEXT"/>
      <sheetName val="ERECIN"/>
      <sheetName val="SOLUONGCAN"/>
      <sheetName val="S50 "/>
      <sheetName val="AN_kusen19"/>
      <sheetName val="AN_beton19"/>
      <sheetName val="upah_bahan19"/>
      <sheetName val="RAB_BONGKARAN19"/>
      <sheetName val="bq_tam-penghub19"/>
      <sheetName val="RAB_AR&amp;STR19"/>
      <sheetName val="RAB_M&amp;E19"/>
      <sheetName val="Lat_gach_san_nha19"/>
      <sheetName val="RAB_AR_STR18"/>
      <sheetName val="01_THGTTT17"/>
      <sheetName val="HD_1512217"/>
      <sheetName val="CV_CHAO_GIA_217"/>
      <sheetName val="GT_Bieu_hanh_lang17"/>
      <sheetName val="COMMON_AREA17"/>
      <sheetName val="Goc_CC17"/>
      <sheetName val="MA_NS16"/>
      <sheetName val="Bill_No_6_Koord_&amp;_Attendance15"/>
      <sheetName val="BQ_Kantor&amp;Pabrik(beton)15"/>
      <sheetName val="AnalisaSIPIL_RIIL15"/>
      <sheetName val="Isolasi_Luar_Dalam15"/>
      <sheetName val="Isolasi_Luar15"/>
      <sheetName val="analis_azaa15"/>
      <sheetName val="Analisa_ARS15"/>
      <sheetName val="01A-_RAB15"/>
      <sheetName val="rekap_c15"/>
      <sheetName val="HRG_BHN15"/>
      <sheetName val="Urai__Resap_pengikat15"/>
      <sheetName val="H_Satuan15"/>
      <sheetName val="Chi_tiet15"/>
      <sheetName val="Danh_mục15"/>
      <sheetName val="Chiet_tinh_dz3515"/>
      <sheetName val="B1_1Giatri_theo_HD15"/>
      <sheetName val="Sàn_T115"/>
      <sheetName val="Lỗ_thông_gió15"/>
      <sheetName val="TONG_HOP_STK_NHA_CUNG_CAP15"/>
      <sheetName val="Tổng_Hợp_giá_trị_theo_tháng14"/>
      <sheetName val="SS_Coc_Khoan_Nhoi14"/>
      <sheetName val="04_-_XUONG_DET_B14"/>
      <sheetName val="Data_(2)14"/>
      <sheetName val="KTXD-TQT,_PS14"/>
      <sheetName val="TH_SKL14"/>
      <sheetName val="DIEN_GIAI_KLCV_NHA_LAP_RAP13"/>
      <sheetName val="KL_THEP_NHA_LAP_RAP13"/>
      <sheetName val="Du_tru_CP-Bieu_0113"/>
      <sheetName val="Luong_khoan_BĐH13"/>
      <sheetName val="NHAP_SL13"/>
      <sheetName val="gia_cong_tac13"/>
      <sheetName val="GIÁ_VẬT_TƯ13"/>
      <sheetName val="Data_0113"/>
      <sheetName val="General_Schedule13"/>
      <sheetName val="Data_Phat13"/>
      <sheetName val="Div26_-_Elect13"/>
      <sheetName val="MTO_REV_2(ARMOR)13"/>
      <sheetName val="Eq__Mobilization13"/>
      <sheetName val="Đơn_Giá_12"/>
      <sheetName val="2_HĐ_MÁY_+_NHÂN_LỰC12"/>
      <sheetName val="CAP_NHAT_GIA_VL12"/>
      <sheetName val="HẠNG_MỤC12"/>
      <sheetName val="GIÁM_SÁT12"/>
      <sheetName val="Dinh_muc_CP_KTCB_khac12"/>
      <sheetName val="dongia_(2)12"/>
      <sheetName val="THPDMoi__(2)12"/>
      <sheetName val="DON_GIA12"/>
      <sheetName val="t-h_HA_THE12"/>
      <sheetName val="CHITIET_VL-NC-TT_-1p12"/>
      <sheetName val="TONG_HOP_VL-NC_TT12"/>
      <sheetName val="TH_XL12"/>
      <sheetName val="CHITIET_VL-NC-TT-3p12"/>
      <sheetName val="KPVC-BD_12"/>
      <sheetName val="CHITIET_VL-NC12"/>
      <sheetName val="Thiet_Bi12"/>
      <sheetName val="Phan_tich12"/>
      <sheetName val="TH_Vat_tu12"/>
      <sheetName val="TH_Kinh_phi12"/>
      <sheetName val="TH_MTC12"/>
      <sheetName val="TH_N_Cong12"/>
      <sheetName val="KL_chi_tiet12"/>
      <sheetName val="KL_tong_hop12"/>
      <sheetName val="D_&amp;_W_sizes15"/>
      <sheetName val="Cover_Daf-215"/>
      <sheetName val="Analisa_HS15"/>
      <sheetName val="mat-me_pipa15"/>
      <sheetName val="Currency_Rate15"/>
      <sheetName val="B___Norelec15"/>
      <sheetName val="Rekap_Direct_Cost15"/>
      <sheetName val="Bill_No_6_Koord___Attendance15"/>
      <sheetName val="Cac_HS_hieu_chinh14"/>
      <sheetName val="2-Genset_print14"/>
      <sheetName val="MOW_45%14"/>
      <sheetName val="MOS_55%14"/>
      <sheetName val="_UPAH14"/>
      <sheetName val="B_-_Norelec14"/>
      <sheetName val="DAFT_ALAT,UPAH_&amp;_MAT14"/>
      <sheetName val="Harga_ME_14"/>
      <sheetName val="CONS_14"/>
      <sheetName val="January_201514"/>
      <sheetName val="Basic_Price14"/>
      <sheetName val="HARGA_MATERIAL14"/>
      <sheetName val="BQ_ARS14"/>
      <sheetName val="DETAIL_RAP14"/>
      <sheetName val="BQ_PENGURANGAN_SALURAN14"/>
      <sheetName val="Week9-Feb____14"/>
      <sheetName val="D_HARGA14"/>
      <sheetName val="Analisa_Harga14"/>
      <sheetName val="Analisa_Gabungan14"/>
      <sheetName val="bahan_13"/>
      <sheetName val="Pln_Pdt13"/>
      <sheetName val="Steel_Pipe13"/>
      <sheetName val="External_PVC,_PPR,_HDPE13"/>
      <sheetName val="Internal_PVC,_PPR,_HDPE13"/>
      <sheetName val="GI_Sheet13"/>
      <sheetName val="BQ_(by_owner)13"/>
      <sheetName val="rab_me_(fisik)13"/>
      <sheetName val="rab_me_(by_owner)_13"/>
      <sheetName val="Form_I13"/>
      <sheetName val="Cover_Daf_213"/>
      <sheetName val="B1form_(2)13"/>
      <sheetName val="2_213"/>
      <sheetName val="Analisa_Upah_&amp;_Bahan_Plum13"/>
      <sheetName val="Analisa_&amp;_Upah13"/>
      <sheetName val="AT_213"/>
      <sheetName val="HB_13"/>
      <sheetName val="ANAL_BOW13"/>
      <sheetName val="Project_Data13"/>
      <sheetName val="MEP_SUM12"/>
      <sheetName val="TINH_GIA_-_SAN_XUAT_Vertico12"/>
      <sheetName val="05__Data_Cash_Flow12"/>
      <sheetName val="MTO_REV_2_ARMOR_12"/>
      <sheetName val="NSA_fr_Revit12"/>
      <sheetName val="Thông_tin_ban_đầu12"/>
      <sheetName val="Chiet_tinh_dz2211"/>
      <sheetName val="CHÀO_GIÁ_KL_CÁC_TUYẾN_CÒN_LẠI11"/>
      <sheetName val="_TNT_K_Lượng_các_tuyến_còn_lạ11"/>
      <sheetName val="KL_TNT_Khu_thấp_tầng11"/>
      <sheetName val="KL__HG_ĐIỆN_còn_lại11"/>
      <sheetName val="KHỐI_LƯỢNG_HỐ_VAN11"/>
      <sheetName val="Sàn_tầng_01_(_old_)11"/>
      <sheetName val="3_1_111"/>
      <sheetName val="3_1_411"/>
      <sheetName val="2_5_111"/>
      <sheetName val="4_1_111"/>
      <sheetName val="4_3_211"/>
      <sheetName val="2_3_311"/>
      <sheetName val="5_3_111"/>
      <sheetName val="2_4_311"/>
      <sheetName val="CU_Bơm_Van11"/>
      <sheetName val="NHAT_KY_HO_SO_THANH_TOAN11"/>
      <sheetName val="1_GTTT_VAT_TU11"/>
      <sheetName val="2_GTKL_vattu11"/>
      <sheetName val="3_THKL_vat_tu11"/>
      <sheetName val="4_KLVT11"/>
      <sheetName val="Tinh_tole_ngay_11"/>
      <sheetName val="6_TUHĐ11"/>
      <sheetName val="TONG_HOP_VL-NC11"/>
      <sheetName val="TONGKE3p_11"/>
      <sheetName val="TH_VL,_NC,_DDHT_Thanhphuoc11"/>
      <sheetName val="GOC-KO_IN11"/>
      <sheetName val="B4-C_A,C_B,C1,_C1-A10"/>
      <sheetName val="B6-D2_to_D2C_10"/>
      <sheetName val="B19-Beach_Club10"/>
      <sheetName val="MTO_REV_010"/>
      <sheetName val="MAIN_GATE_HOUSE10"/>
      <sheetName val="Tai_trong10"/>
      <sheetName val="KT(C-C)_DAT10"/>
      <sheetName val="Bang_tt_mot_so_chi_tiet10"/>
      <sheetName val="1__HT_Điện_-_R110"/>
      <sheetName val="2__HT_Máy_Phát_Điện_-_R110"/>
      <sheetName val="3_HT_ĐHKK_-_R210"/>
      <sheetName val="4_HT_Cấp_Thoát_Nước10"/>
      <sheetName val="5_HT_PCCC10"/>
      <sheetName val="6__Thiết_bị_chính10"/>
      <sheetName val="Các_Hạng_mục_Thay_đổi10"/>
      <sheetName val="PL_Dieu_chinh10"/>
      <sheetName val="KLHT-02_110"/>
      <sheetName val="KLT_MONG,CỔ_CỘT10"/>
      <sheetName val="KLT_SAN_ZONE2,310"/>
      <sheetName val="KLT_NEN10"/>
      <sheetName val="KLT_COT10"/>
      <sheetName val="KLT_DAM10"/>
      <sheetName val="T_LANH_TO10"/>
      <sheetName val="THANG_+LANH_TO10"/>
      <sheetName val="BE_NƯƠC10"/>
      <sheetName val="Doi_so10"/>
      <sheetName val="CT_ĐẤT10"/>
      <sheetName val="CT_BE_TONG10"/>
      <sheetName val="CT_VAN_KHUON10"/>
      <sheetName val="CT_KHAC10"/>
      <sheetName val="2_TH_Giá_Trị10"/>
      <sheetName val="Lập_là10"/>
      <sheetName val="Xây_thang_bộ,_tam_cấp10"/>
      <sheetName val="DATA_CUA_A310"/>
      <sheetName val="DATA_LANH_TO_A310"/>
      <sheetName val="Trat_trong10"/>
      <sheetName val="Trat_ngoài10"/>
      <sheetName val="Cán_nền10"/>
      <sheetName val="Sơn_trong10"/>
      <sheetName val="Sơn_ngoài10"/>
      <sheetName val="Chống_thấm_A35710"/>
      <sheetName val="Bê_Tông_bù_mái10"/>
      <sheetName val="Trần_thạch_cao_A310"/>
      <sheetName val="CỦA_NHOM_KINH_A310"/>
      <sheetName val="ĐCKL_THÉP10"/>
      <sheetName val="THVL_CĐT_CẤP10"/>
      <sheetName val="4_TK_CẨU_THÙNG10"/>
      <sheetName val="CV_PHAT10"/>
      <sheetName val="TH-VT_CĐT_cấp10"/>
      <sheetName val="DG-VT_nhập_CT10"/>
      <sheetName val="Nhat_ky_TT10"/>
      <sheetName val="D_muc_KL10"/>
      <sheetName val="D_muc_checklist10"/>
      <sheetName val="THKL_B310"/>
      <sheetName val="Báo_cháy_B410"/>
      <sheetName val="D_muc_checklist_(2)10"/>
      <sheetName val="Dien_thong_tin10"/>
      <sheetName val="BB_Tham_dinh10"/>
      <sheetName val="Khau_tru-0110"/>
      <sheetName val="Khau_tru-0210"/>
      <sheetName val="Khau_tru-0310"/>
      <sheetName val="tính_tole10"/>
      <sheetName val="Công_thức_ống_gió10"/>
      <sheetName val="NKHSTT_TVQL10"/>
      <sheetName val="2_TH-GTrị10"/>
      <sheetName val="5_TH-ĐHTG10"/>
      <sheetName val="1_R18_BF10"/>
      <sheetName val="LCR_BOQ_TENDER10"/>
      <sheetName val="1__Bìa_10"/>
      <sheetName val="2_Mucluc_10"/>
      <sheetName val="3_NTGD10"/>
      <sheetName val="DS_(2)10"/>
      <sheetName val="02A_ĐNTT_HĐ10"/>
      <sheetName val="03A_DGKL_HĐ10"/>
      <sheetName val="ĐỀ_NGHỊ_TT_TIẾN_DUNG10"/>
      <sheetName val="TT_TIẾN_DUNG10"/>
      <sheetName val="ĐỀ_NGHỊ_TT_ANH_DU10"/>
      <sheetName val="TT_ANH_DU10"/>
      <sheetName val="XE_VẬN_CHUYỂN_TIẾN_DUNG_+_A_D10"/>
      <sheetName val="Máy_đào_Tiến_Dung10"/>
      <sheetName val="ĐỀ_NGHỊ_TT_ANH_DU_(Lần_2)10"/>
      <sheetName val="TT_ANH_DU_(Lần_2)10"/>
      <sheetName val="Xe_vận_chuyển_anh_Du_tiếp10"/>
      <sheetName val="PLHĐ_0110"/>
      <sheetName val="TÍNH_TOÁN_KHỐI_LƯỢNG_P610"/>
      <sheetName val="hỢP_ĐỒNG10"/>
      <sheetName val="NK_HSTT10"/>
      <sheetName val="BB_thẩm_định10"/>
      <sheetName val="đọc_số10"/>
      <sheetName val="Khấu_trừ-0310"/>
      <sheetName val="Dự_trù_thanh_toán10"/>
      <sheetName val="Chi_tiết_dự_trù10"/>
      <sheetName val="Tổng_hợp_kl_dự_kiến_tháng_10_10"/>
      <sheetName val="Bảng_thống_kê_(2)10"/>
      <sheetName val="DGKL_TT4-10(1-7)10"/>
      <sheetName val="DGKL_TT4-10(8-13)10"/>
      <sheetName val="DGKL_TT4-11(1-6)10"/>
      <sheetName val="DGKL_TT4-11(7-12)10"/>
      <sheetName val="thep_TT4-10(1-7)10"/>
      <sheetName val="thep_TT4-11(1-6)10"/>
      <sheetName val="thep_TT4-10(8-13)10"/>
      <sheetName val="thep_TT4-11(7-12)_10"/>
      <sheetName val="ĐƠN_TRỌNG10"/>
      <sheetName val="gọi_thép10"/>
      <sheetName val="Piling_work10"/>
      <sheetName val="Steel_work10"/>
      <sheetName val="Finishing_work10"/>
      <sheetName val="External_work10"/>
      <sheetName val="Budget_control_Rev610"/>
      <sheetName val="NT(VAI_DIA)10"/>
      <sheetName val="NT(TUOI_NHUA)_10"/>
      <sheetName val="NT(THAM_BTN)10"/>
      <sheetName val="CT_PhatQuang_(N76-ĐG)TT10"/>
      <sheetName val="CĐ_hiện_trạng_(N76-ĐG_PT)10"/>
      <sheetName val="CT_đào_khuôn_(N76-ĐG)PT10"/>
      <sheetName val="CĐ_ĐÀO_(N76-ĐG_PT)10"/>
      <sheetName val="Đắp_cát_K95-L2__(ĐNP)10"/>
      <sheetName val="c_độ_đỉnh_k95)__(ĐNP)10"/>
      <sheetName val="CT_Đắp_cát_K98_L2_(ĐNP)10"/>
      <sheetName val="c_độ_đỉnh_k98_L1_(ĐNP)10"/>
      <sheetName val="Vải_địa__(ĐNP)10"/>
      <sheetName val="cpdd_II__(ĐNP)_(L2)10"/>
      <sheetName val="c_độ_cpdd_II_(ĐNP)10"/>
      <sheetName val="cpdd_I_(L1)_(ĐNP)10"/>
      <sheetName val="c_độ_cpdd_I_(1-14)_(ĐNP)10"/>
      <sheetName val="tưới_nhựa_(ĐNP)10"/>
      <sheetName val="BTN_h_trung_(ĐNP)10"/>
      <sheetName val="THEP_MONG_+VACH_HO_PIT10"/>
      <sheetName val="THEP_SAN10"/>
      <sheetName val="THEP_MONG_CAU_THAP10"/>
      <sheetName val="Bill_1-_Prelim10"/>
      <sheetName val="DT_TH10"/>
      <sheetName val="Bill_01-Prelims(ham)10"/>
      <sheetName val="Bill_05_-_Prelims_(than)10"/>
      <sheetName val="_Bill_02_-_BPTC10"/>
      <sheetName val="Bill_03-Basement10"/>
      <sheetName val="Bill_04_-_MEP10"/>
      <sheetName val="Bill_06_-_ketcauthan10"/>
      <sheetName val="Bill_07_-_chong_tham10"/>
      <sheetName val="Bill_08_-_Xay_tho10"/>
      <sheetName val="Bill_09_-_HT_tho10"/>
      <sheetName val="Bill_10-Ngoai_troi10"/>
      <sheetName val="Bill_11_-_Other10"/>
      <sheetName val="DT_rút_gọn10"/>
      <sheetName val="Danh_sach_VT10"/>
      <sheetName val="Định_mức10"/>
      <sheetName val="TH_NC10"/>
      <sheetName val="1__VT_chính10"/>
      <sheetName val="2__VT_phụ10"/>
      <sheetName val="3__Thầu_phụ10"/>
      <sheetName val="4__Nhân_công10"/>
      <sheetName val="4a_NS_NC10"/>
      <sheetName val="5_Thiết_bị_thi_công10"/>
      <sheetName val="6_Chi_phí_khác10"/>
      <sheetName val="Dàn_giáo_bao_che10"/>
      <sheetName val="Cofa_dầm,_sàn,_cột,_vách10"/>
      <sheetName val="6_External_works-R1810"/>
      <sheetName val="Detail_RAM_DỐC_B1-L110"/>
      <sheetName val="KL_THÉP_MÓNG,DẦM,_SÀN,_CỘT_B210"/>
      <sheetName val="THKLTT_THÉP_B210"/>
      <sheetName val="Tổng_hợp10"/>
      <sheetName val="Tòa_R110"/>
      <sheetName val="Tòa_R210"/>
      <sheetName val="Tòa_R310"/>
      <sheetName val="Tòa_R410"/>
      <sheetName val="Tòa_R510"/>
      <sheetName val="Tòa_R610"/>
      <sheetName val="worker_camp10"/>
      <sheetName val="1-_Prelim10"/>
      <sheetName val="2-Doors_&amp;_Windows10"/>
      <sheetName val="3-Finishing_works,_CM110"/>
      <sheetName val="4-Finishing_works,_CM210"/>
      <sheetName val="5-_Miscellaneous_works10"/>
      <sheetName val="Daftar_Upah10"/>
      <sheetName val="Rekap_Prelim10"/>
      <sheetName val="perkerasan_rigid10"/>
      <sheetName val="Analis_harga10"/>
      <sheetName val="Unit_Rate10"/>
      <sheetName val="Fire_Fighting10"/>
      <sheetName val="Item_Kompensasi10"/>
      <sheetName val="NP_(4)10"/>
      <sheetName val="Bore_Pile10"/>
      <sheetName val="taking_of10"/>
      <sheetName val="SUM_PROG_ACT10"/>
      <sheetName val="KURVA_S_PLAN10"/>
      <sheetName val="KURVA_S_ACT10"/>
      <sheetName val="M1_PROGRES_10"/>
      <sheetName val="M1_KURVA_S10"/>
      <sheetName val="M2_KURVA_S10"/>
      <sheetName val="M3_KURVA_S10"/>
      <sheetName val="M4_KURVA_S10"/>
      <sheetName val="M5_KURVA_S10"/>
      <sheetName val="M6_KURVA_S10"/>
      <sheetName val="M7_KURVA_S10"/>
      <sheetName val="M8_KURVA_S10"/>
      <sheetName val="M9_KURVA_S10"/>
      <sheetName val="Div_C10"/>
      <sheetName val="Contractor_letter10"/>
      <sheetName val="Final_Summary10"/>
      <sheetName val="Main_Summary10"/>
      <sheetName val="Bill_1_Preliminaries10"/>
      <sheetName val="Bill_2_PS&amp;PC_Sums10"/>
      <sheetName val="Bill_3_Summary10"/>
      <sheetName val="Div_E10"/>
      <sheetName val="Div__110"/>
      <sheetName val="Div_210"/>
      <sheetName val="Div_310"/>
      <sheetName val="Div_H10"/>
      <sheetName val="Div_J10"/>
      <sheetName val="Div_410"/>
      <sheetName val="Div_510"/>
      <sheetName val="Div_610"/>
      <sheetName val="Div_710"/>
      <sheetName val="Div_810"/>
      <sheetName val="VO_Summary10"/>
      <sheetName val="Div_R10"/>
      <sheetName val="DIV_W(_Not_Print)10"/>
      <sheetName val="INPUT_DATA_HERE10"/>
      <sheetName val="1_DATE9"/>
      <sheetName val="Du_toan9"/>
      <sheetName val="Nuoc_kho_lanh9"/>
      <sheetName val="BB_lay_mau9"/>
      <sheetName val="Phan_tho9"/>
      <sheetName val="items_left9"/>
      <sheetName val="May_TC9"/>
      <sheetName val="Nhan_cong9"/>
      <sheetName val="Vat_tu9"/>
      <sheetName val="Bang_KL9"/>
      <sheetName val="DM_ChiPhi9"/>
      <sheetName val="KL_Chi_tiết9"/>
      <sheetName val="HARGA_ALAT9"/>
      <sheetName val="Thuc_thanh9"/>
      <sheetName val="COST_SUM9"/>
      <sheetName val="Bill_1_CPC9"/>
      <sheetName val="Bill_2_BoQ9"/>
      <sheetName val="Bill_3_PL9"/>
      <sheetName val="Bill_4_Do_boc_KL9"/>
      <sheetName val="Bill5__VT_CDT_cap9"/>
      <sheetName val="II_6_119"/>
      <sheetName val="BẢNG_TH_CỬA_CC9"/>
      <sheetName val="BẢNG_TH_PHU_KIEN9"/>
      <sheetName val="Goi_thau9"/>
      <sheetName val="Bill_2_BoQ__(2)9"/>
      <sheetName val="Bảng_TH_PK9"/>
      <sheetName val="Chi_tiết9"/>
      <sheetName val="I_19"/>
      <sheetName val="I_29"/>
      <sheetName val="I_39"/>
      <sheetName val="I_49"/>
      <sheetName val="I_59"/>
      <sheetName val="KL_san_lap9"/>
      <sheetName val="6PILE__(돌출)9"/>
      <sheetName val="Annex_B9"/>
      <sheetName val="Danh_mục_VT8"/>
      <sheetName val="Data_Validation9"/>
      <sheetName val="MA_K_HANG8"/>
      <sheetName val="Phan_tich_DG8"/>
      <sheetName val="Pasir_Panjang_100J8"/>
      <sheetName val="THKP_coc8"/>
      <sheetName val="Bang_PTVT8"/>
      <sheetName val="04__TheoDoiChiPhiB8"/>
      <sheetName val="6_TVBH8"/>
      <sheetName val="Kolom_UT8"/>
      <sheetName val="Chenh_lech_vat_tu8"/>
      <sheetName val="TH_May_TC8"/>
      <sheetName val="KLDT_DIEN8"/>
      <sheetName val="PTVT_DIEN8"/>
      <sheetName val="Thong_ke_thiet_bi8"/>
      <sheetName val="Elemental_Breakdown+20%8"/>
      <sheetName val="TONG_HOP_HM8"/>
      <sheetName val="NHA_XUONG8"/>
      <sheetName val="List_tình_trạng8"/>
      <sheetName val="Cash_Flow8"/>
      <sheetName val="CP_Khac_cuoc_VC8"/>
      <sheetName val="TH_thiet_bi8"/>
      <sheetName val="THEP_TAM8"/>
      <sheetName val="THEP_HÌNH8"/>
      <sheetName val="THEP_HINH8"/>
      <sheetName val="XA_GO8"/>
      <sheetName val="BANG_TRA8"/>
      <sheetName val="_8"/>
      <sheetName val="Vat_Lieu_HD8"/>
      <sheetName val="04_PLUMBING7"/>
      <sheetName val="Vat_lieu_Canh7"/>
      <sheetName val="UNIT_PRICE_LIST7"/>
      <sheetName val="HD_THI_CONG_20207"/>
      <sheetName val="Div_7_27"/>
      <sheetName val="F_ALARM7"/>
      <sheetName val="H_Upah7"/>
      <sheetName val="Form_A7"/>
      <sheetName val="Perm__Test7"/>
      <sheetName val="Analisa_ME7"/>
      <sheetName val="TE_TS_FA_LAN_MATV7"/>
      <sheetName val="Kuantitas_&amp;_Harga7"/>
      <sheetName val="CAB_27"/>
      <sheetName val="EI_(3-)7"/>
      <sheetName val="REKAP_WIL7"/>
      <sheetName val="Hrg_Dasar7"/>
      <sheetName val="ocean_voyage7"/>
      <sheetName val="DAF_ALAT7"/>
      <sheetName val="Hrg_Sat7"/>
      <sheetName val="2_2_띠장의_설계7"/>
      <sheetName val="AN_Tdr7"/>
      <sheetName val="analis_standar(20m)7"/>
      <sheetName val="ANAL_BETON7"/>
      <sheetName val="iTEM_hARSAT7"/>
      <sheetName val="Cash_Flow_bulanan7"/>
      <sheetName val="rekap_mekanikal7"/>
      <sheetName val="Loan_Schedules7"/>
      <sheetName val="M_Pekerjaan7"/>
      <sheetName val="Rekap_7"/>
      <sheetName val="NP_(2)7"/>
      <sheetName val="1_1_1（土建6#楼）7"/>
      <sheetName val="CORE_DATA7"/>
      <sheetName val="Lintel_data7"/>
      <sheetName val="core_wall_data7"/>
      <sheetName val="PT_Vua7"/>
      <sheetName val="¥_3"/>
      <sheetName val="Tinh_toan3"/>
      <sheetName val="DANH_SÁCH3"/>
      <sheetName val="Window_Door_schedule3"/>
      <sheetName val="Bang_gia_cuoc3"/>
      <sheetName val="Bu_nhien_lieu3"/>
      <sheetName val="Thép_ga_TNM_01083"/>
      <sheetName val="_BQ_x0008_TIM_x0014_HR1"/>
      <sheetName val="진주방향"/>
      <sheetName val="마산방향"/>
      <sheetName val="Rate Analysis"/>
      <sheetName val="D) Cabling Installation"/>
      <sheetName val="analisa SNI"/>
      <sheetName val="A+Supl."/>
      <sheetName val="7"/>
      <sheetName val="kalibrasi-Tank"/>
      <sheetName val="UNIT PRICE WAGE and MATERIAL"/>
      <sheetName val="ANALISA KUSEN"/>
      <sheetName val="Har Sat"/>
      <sheetName val="RAB_NEGO"/>
      <sheetName val="Analisa 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CH-RANC"/>
      <sheetName val="DIVI3"/>
      <sheetName val="DIVI5"/>
      <sheetName val="XLR_NoRangeSheet"/>
      <sheetName val="Rencana Anggaran Biaya"/>
      <sheetName val="SAT_BHN"/>
      <sheetName val="6"/>
      <sheetName val="유림콘도"/>
      <sheetName val="Sheet4"/>
      <sheetName val="Pekerjaan Harian"/>
      <sheetName val="1.B"/>
      <sheetName val="VOLUME MATERIL"/>
      <sheetName val="Pile Cap"/>
      <sheetName val="351BQMCN"/>
      <sheetName val="Assessment"/>
      <sheetName val="NP_7"/>
      <sheetName val="TPI"/>
      <sheetName val="har-sat"/>
      <sheetName val="Lau Luhung"/>
      <sheetName val="An H.Sat Pek.Ut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MAP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Fill this out first___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UPAHBAHAN"/>
      <sheetName val="Kont-1"/>
      <sheetName val="RAB Jalan"/>
      <sheetName val="analysis2"/>
      <sheetName val="Lamp_V"/>
      <sheetName val="inv"/>
      <sheetName val="Dist_analys"/>
      <sheetName val="SUMDA"/>
      <sheetName val="terbilang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H_DASAR"/>
      <sheetName val="SUB_TOTAL___"/>
      <sheetName val="RAB_SEKRETARIAT_(1)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CAT-HARGA"/>
      <sheetName val="DAF-3"/>
      <sheetName val="RAB Gedung Utama"/>
      <sheetName val="srtberkas"/>
      <sheetName val="notas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MOBILISASI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Parameter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PNT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pek tanah utk irigasi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HS ALAT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Spec ME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3-DIV1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공사금액 내역 (1)"/>
      <sheetName val="96.12"/>
      <sheetName val="LR-NOP-06"/>
      <sheetName val="divI"/>
      <sheetName val="DHSD"/>
      <sheetName val="Galian 1"/>
      <sheetName val="DIV.IV"/>
      <sheetName val="DIV.VI"/>
      <sheetName val="DIV.VIII"/>
      <sheetName val="SUM_PROG ACT"/>
      <sheetName val="REKAP M40"/>
      <sheetName val="BOBOT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 7"/>
      <sheetName val="arab"/>
      <sheetName val="DIV1A"/>
      <sheetName val="Koef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V STR (2)"/>
      <sheetName val="SAT-UP"/>
      <sheetName val="BQ_Kantor&amp;Pabrik(beton_x"/>
      <sheetName val="BQ_Kantor&amp;Pabrik(beton_x0012__x"/>
      <sheetName val=" _x0008__x0"/>
      <sheetName val=" _x0008__x"/>
      <sheetName val="CAP TRUC"/>
      <sheetName val="bIA "/>
      <sheetName val="GIA TRI_Bill 02_06.2021"/>
      <sheetName val="BSM "/>
      <sheetName val="ĐN 01-28-06"/>
      <sheetName val="ĐN 02-18-07"/>
      <sheetName val="KLVT"/>
      <sheetName val="KL phần nước"/>
      <sheetName val="KL đợt 1 điện"/>
      <sheetName val="CTN"/>
      <sheetName val="THCP xay dung"/>
      <sheetName val="chiettinh"/>
      <sheetName val="0226"/>
      <sheetName val="Control"/>
      <sheetName val="THVATTU"/>
      <sheetName val="GENERAL REQUIREMENTS"/>
      <sheetName val="KLHT-Đất"/>
      <sheetName val="KLHT-Hoàn thiện"/>
      <sheetName val="KLHT-Thép"/>
      <sheetName val="기안"/>
      <sheetName val="VL"/>
      <sheetName val="ND"/>
      <sheetName val="TN"/>
      <sheetName val="KL thanh toan-Xuan Dao"/>
      <sheetName val="CTEMCOST"/>
      <sheetName val="NKchung-T9"/>
      <sheetName val="Prelims"/>
      <sheetName val="proj"/>
      <sheetName val="mã_1"/>
      <sheetName val="Joinery_works1"/>
      <sheetName val="tong_du_toan2"/>
      <sheetName val="Bill_rekap1"/>
      <sheetName val="Bill_of_Qty1"/>
      <sheetName val="rap_rinci1"/>
      <sheetName val="TYPE_D1"/>
      <sheetName val="Steel_Material_List_1"/>
      <sheetName val="DAF_HRG1"/>
      <sheetName val="REKAP_ESKALASI1"/>
      <sheetName val="lamp_91"/>
      <sheetName val="Indirect_Cost1"/>
      <sheetName val="4-Basic_Price1"/>
      <sheetName val="SUM_PROG_PLAN1"/>
      <sheetName val="SUM_KURVA_S_ACT1"/>
      <sheetName val="REKAP_BOBOT1"/>
      <sheetName val="Rekap_Akhir1"/>
      <sheetName val="7_Persiapan1"/>
      <sheetName val="8_Struktur1"/>
      <sheetName val="9_Arsitektur1"/>
      <sheetName val="10_Mekanikal1"/>
      <sheetName val="11_Elektrikal1"/>
      <sheetName val="12_Area_Luar1"/>
      <sheetName val="Bongkaran_Strut1"/>
      <sheetName val="BEFORE_ALLOCATION1"/>
      <sheetName val="property_Investasi_sd_juni_2021"/>
      <sheetName val="PERALATAN_1"/>
      <sheetName val="AN__TAMPL1"/>
      <sheetName val="Master_1_01"/>
      <sheetName val="7_PEK-STRUKTUR1"/>
      <sheetName val="AHS_Aspal1"/>
      <sheetName val="URAIAN_1"/>
      <sheetName val="Analisa_Quarry1"/>
      <sheetName val="bekesting_m2__2_1"/>
      <sheetName val="rekap_harga_satuan_pek1"/>
      <sheetName val="cat_baja_waterproofing1"/>
      <sheetName val="HPS_PC1"/>
      <sheetName val="11_1(10)1"/>
      <sheetName val="Móng,_nền_1"/>
      <sheetName val="THONG_SO1"/>
      <sheetName val="Đơn_giá_chi_tiết_TN_391"/>
      <sheetName val="DGKL_BTCT_TAI_CHO1"/>
      <sheetName val="Mau_02"/>
      <sheetName val="PHẦN_KIẾN_TRÚC1"/>
      <sheetName val="rab_lt_2_bo1"/>
      <sheetName val="Bang_khoi_luong1"/>
      <sheetName val="gia_vt1"/>
      <sheetName val="1_BILL_MOI_THAU_CAN_THUONG1"/>
      <sheetName val="KHOAN_DẪN"/>
      <sheetName val="Bang_tong_hop_detail"/>
      <sheetName val="Ｎｏ_131"/>
      <sheetName val="Exe_Sum1"/>
      <sheetName val="TEN_CONG_TRINH"/>
      <sheetName val="THONG_SO_KICH_THUOC"/>
      <sheetName val="Building_T1,2,3,4,5_(2)"/>
      <sheetName val="Bang_gia_NC_"/>
      <sheetName val="CT_-THVLNC"/>
      <sheetName val="BAOCHE_A"/>
      <sheetName val="SCOPE_OF_WORK"/>
      <sheetName val="Bieu_TH"/>
      <sheetName val="Gia_VLNCMTC"/>
      <sheetName val="Thoat_nuoc"/>
      <sheetName val="Buy_vs__Lease_Car"/>
      <sheetName val="_견적서"/>
      <sheetName val="VE_Estimate"/>
      <sheetName val="[BQTIMHR1xlsÿAT_Ü6"/>
      <sheetName val="[BQTIMHR1"/>
      <sheetName val="Sum_sanitary_ware"/>
      <sheetName val="__1"/>
      <sheetName val="입찰내역_발주처_양식"/>
      <sheetName val="VL-T8_12"/>
      <sheetName val="Bảng_dung_trọng"/>
      <sheetName val="bang_tien_luong"/>
      <sheetName val="A_KL_CHI_TIET-MT"/>
      <sheetName val="B_KL_CHI_TIET-BS"/>
      <sheetName val="Bù_giá_CM"/>
      <sheetName val="Chenh_lech_ca_may"/>
      <sheetName val="TLg_CN&amp;Laixe"/>
      <sheetName val="TLg_CN&amp;Laixe_(2)"/>
      <sheetName val="TLg_Laitau"/>
      <sheetName val="TLg_Laitau_(2)"/>
      <sheetName val="02__PHAN_TICH"/>
      <sheetName val="03__NGAN_SACH"/>
      <sheetName val="DL_danh_sách"/>
      <sheetName val="M&amp;E_list_(E)"/>
      <sheetName val="B_2_-_Tinh_CPVC"/>
      <sheetName val="Hệ_số"/>
      <sheetName val="Động_cơ"/>
      <sheetName val="Tổng_kê"/>
      <sheetName val="Huong_dan"/>
      <sheetName val="110_cs_EW"/>
      <sheetName val="ThongKe_GĐ1"/>
      <sheetName val="Tax_T3+chi_phi_dot_2"/>
      <sheetName val="DM KH"/>
      <sheetName val="CAL NX 12"/>
      <sheetName val="5201.2004"/>
      <sheetName val="CF -Update 31Jul06"/>
      <sheetName val="Chi phi van chuyen"/>
      <sheetName val="material "/>
      <sheetName val="Finishing Warehouse"/>
      <sheetName val="TB"/>
      <sheetName val="Balok L_2"/>
      <sheetName val="PileCap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V. Post Security"/>
      <sheetName val="anls_space_frame"/>
      <sheetName val="Harga_Bahan_&amp;_Upah_"/>
      <sheetName val="material_"/>
      <sheetName val="Finishing_Warehouse"/>
      <sheetName val="HRG_BAHAN_&amp;_UPAH_okk"/>
      <sheetName val="Analis_Kusen_okk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B D_AHS6"/>
      <sheetName val="REKAP TOTAL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Rumus"/>
      <sheetName val="jadw"/>
      <sheetName val="Analisa Upah _ Bahan Plum"/>
      <sheetName val="BQ All_2"/>
      <sheetName val="LO"/>
      <sheetName val="Analis Upah"/>
      <sheetName val="FORMA2A2"/>
      <sheetName val="FORMB2"/>
      <sheetName val="arp-18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Des-05"/>
      <sheetName val="Urugan Pasir"/>
      <sheetName val="ANTEK-1"/>
      <sheetName val="Sheet1 (2)"/>
      <sheetName val="Kurva S"/>
      <sheetName val="Keseluruhan"/>
      <sheetName val="(40)G&amp;A"/>
      <sheetName val="budgetsched1-17"/>
      <sheetName val="Param"/>
      <sheetName val="STA"/>
      <sheetName val="PCG"/>
      <sheetName val="DSN"/>
      <sheetName val="TPT"/>
      <sheetName val="Gaji"/>
      <sheetName val="JAD-PEL"/>
      <sheetName val="UP_an"/>
      <sheetName val="bbtest2"/>
      <sheetName val="Anls teknis"/>
      <sheetName val="Pekerjaan "/>
      <sheetName val="bhn FINAL"/>
      <sheetName val="HM.MEK."/>
      <sheetName val="Factor"/>
      <sheetName val="REKAP MINGGUAN"/>
      <sheetName val="URUTAN BUKA"/>
      <sheetName val=" ANL. bw"/>
      <sheetName val="HDasar"/>
      <sheetName val="An Arsitektur"/>
      <sheetName val="List H.Bahan&amp;Upah"/>
      <sheetName val="A.HARSAT ARS"/>
      <sheetName val="WF "/>
      <sheetName val="Rekap Prelim CD"/>
      <sheetName val="Rekap Dir Cost CD"/>
      <sheetName val="Tata Udara"/>
      <sheetName val="HS-Alat"/>
      <sheetName val="HS-Upah"/>
      <sheetName val="REG TOTAL"/>
      <sheetName val="civil-work"/>
      <sheetName val="기준"/>
      <sheetName val="kont anak1"/>
      <sheetName val="Man Power &amp; Comp"/>
      <sheetName val="CORAT"/>
      <sheetName val="Antek1"/>
      <sheetName val="DIV-1"/>
      <sheetName val="DIV-1A"/>
      <sheetName val="DIV-ALAT"/>
      <sheetName val="DIV-2"/>
      <sheetName val="RINC FIN T4  _3_"/>
      <sheetName val="RINC FIN T4  _2_"/>
      <sheetName val="Harga Sat Dasar"/>
      <sheetName val="Aggr"/>
      <sheetName val="Konfirm"/>
      <sheetName val="SDM"/>
      <sheetName val="MISC"/>
      <sheetName val="div62"/>
      <sheetName val="Vibro_Roller"/>
      <sheetName val="H.BAHAN"/>
      <sheetName val="HS RAB"/>
      <sheetName val="uraian analisa"/>
      <sheetName val="CalSheet"/>
      <sheetName val="m schedule"/>
      <sheetName val="PKJ&amp;BHN"/>
      <sheetName val="hst"/>
      <sheetName val="res"/>
      <sheetName val="D7(1)"/>
      <sheetName val="data_val"/>
      <sheetName val="ANAL-"/>
      <sheetName val="BANTU"/>
      <sheetName val="POS 1"/>
      <sheetName val="POS 2"/>
      <sheetName val="BAB.V-16(1)"/>
      <sheetName val="Break_down"/>
      <sheetName val="841"/>
      <sheetName val="Div-2 Umum"/>
      <sheetName val="Trading Statement"/>
      <sheetName val="ALAT1"/>
      <sheetName val="Data Umum Penawaran"/>
      <sheetName val="Dafmat"/>
      <sheetName val="Calculations"/>
      <sheetName val="Bahan.BQ"/>
      <sheetName val="BELAGIO"/>
      <sheetName val="ARTAGDING"/>
      <sheetName val="MANHATTAN"/>
      <sheetName val="SEMANAN"/>
      <sheetName val="BKPM"/>
      <sheetName val="Cover (x)"/>
      <sheetName val="Cor Apt"/>
      <sheetName val="Man_Power_Const"/>
      <sheetName val="An_Basic"/>
      <sheetName val="Input monthly capex"/>
      <sheetName val="BOQ (2)"/>
      <sheetName val="Engine"/>
      <sheetName val="DPro"/>
      <sheetName val="CashFlwProjections"/>
      <sheetName val="Category 1"/>
      <sheetName val="BANGUNAN PENUNJANG"/>
      <sheetName val="Bill of Qty MEP"/>
      <sheetName val="analisa Str"/>
      <sheetName val="RAB_STR"/>
      <sheetName val="Memb Schd"/>
      <sheetName val="APRON TAHAP I"/>
      <sheetName val="ANALISA BARU 40 M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BQ_Kantor&amp;Pabrik(beton__"/>
      <sheetName val="BQ_Kantor&amp;Pabrik(beton??"/>
      <sheetName val="Mk Sub Grade"/>
      <sheetName val="AN.CIPTA.KARYA"/>
      <sheetName val="S"/>
      <sheetName val="Mk Minor"/>
      <sheetName val="crude.SLAB RE-bar"/>
      <sheetName val="Perhit.Alat"/>
      <sheetName val="UB"/>
      <sheetName val="5-Peralatan"/>
      <sheetName val="div 6a"/>
      <sheetName val="ANTEK2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Appendix 2(SatDas)"/>
      <sheetName val="DatabaseSPK"/>
      <sheetName val="Basic Price(fix)"/>
      <sheetName val="Assy"/>
      <sheetName val="gia_cong_ta䁣4"/>
      <sheetName val="POST"/>
      <sheetName val="BOQ lama"/>
      <sheetName val="BAG_III"/>
      <sheetName val="Tie Beam GN"/>
      <sheetName val="DASH"/>
      <sheetName val="cargo"/>
      <sheetName val="5.NP"/>
      <sheetName val="7NP"/>
      <sheetName val="6AGREGAT"/>
      <sheetName val="Schedule(S-Curve)"/>
      <sheetName val="Penwrn"/>
      <sheetName val="Material-mr"/>
      <sheetName val="BIL"/>
      <sheetName val="PP"/>
      <sheetName val="AnalAdjust"/>
      <sheetName val="Analisa MOS"/>
      <sheetName val="valve"/>
      <sheetName val="valve-20k"/>
      <sheetName val="tp 45x45 (6)"/>
      <sheetName val="공사개요-C"/>
      <sheetName val="DUY"/>
      <sheetName val="HANH"/>
      <sheetName val="HIEU"/>
      <sheetName val="PHUNG"/>
      <sheetName val="Sheet16"/>
      <sheetName val="NDCV"/>
      <sheetName val="Danh muc"/>
      <sheetName val="ｲﾝﾄﾞﾈｼｱ"/>
      <sheetName val="Overview"/>
      <sheetName val="Thoát nước "/>
      <sheetName val="ND3_THEP_S"/>
      <sheetName val="Nha C4"/>
      <sheetName val="NKchung-T1"/>
      <sheetName val="NKchung-T7"/>
      <sheetName val="DFA"/>
      <sheetName val="TOWER 12TON"/>
      <sheetName val="TOWER 10TON"/>
      <sheetName val="JIB CRANE,HOIST"/>
      <sheetName val="7. .Kich ban 2-Bao gom PPV"/>
      <sheetName val="PC Tay nghe"/>
      <sheetName val="Tieu chuan TA"/>
      <sheetName val="P3"/>
      <sheetName val="갑지1"/>
      <sheetName val="BQ_Kantor&amp;Pabrik(beton_x0000__x"/>
      <sheetName val="_x0000__x0009__x0000__x0008__x0"/>
      <sheetName val="_x0000_ _x0000__x0008__x0000__x"/>
      <sheetName val="_x0000_ _x0000__x0008__x0"/>
      <sheetName val="QT gia tri"/>
      <sheetName val="Tổng hợp cấu kiện"/>
      <sheetName val="Muc Luc"/>
      <sheetName val="cbi"/>
      <sheetName val="Tcd"/>
      <sheetName val="BCDSPS"/>
      <sheetName val="A6"/>
      <sheetName val="NEW-PANEL"/>
      <sheetName val="5사남"/>
      <sheetName val="Ct- DZ35kV"/>
      <sheetName val="extruder"/>
      <sheetName val="Totals"/>
      <sheetName val="DGG"/>
      <sheetName val="Refer"/>
      <sheetName val="G.Summary"/>
      <sheetName val="rekap_rap20"/>
      <sheetName val="AN_BONGKARAN20"/>
      <sheetName val="AN_kusen20"/>
      <sheetName val="AN_beton20"/>
      <sheetName val="upah_bahan20"/>
      <sheetName val="RAB_BONGKARAN20"/>
      <sheetName val="bq_tam-penghub20"/>
      <sheetName val="RAB_AR&amp;STR20"/>
      <sheetName val="RAB_M&amp;E20"/>
      <sheetName val="Lat_gach_san_nha20"/>
      <sheetName val="RAB_AR_STR19"/>
      <sheetName val="01_THGTTT18"/>
      <sheetName val="HD_1512218"/>
      <sheetName val="GT_Bieu_hanh_lang18"/>
      <sheetName val="CV_CHAO_GIA_218"/>
      <sheetName val="Goc_CC18"/>
      <sheetName val="COMMON_AREA18"/>
      <sheetName val="MA_NS17"/>
      <sheetName val="Bill_No_6_Koord_&amp;_Attendance16"/>
      <sheetName val="BQ_Kantor&amp;Pabrik(beton)16"/>
      <sheetName val="AnalisaSIPIL_RIIL16"/>
      <sheetName val="Isolasi_Luar_Dalam16"/>
      <sheetName val="Isolasi_Luar16"/>
      <sheetName val="analis_azaa16"/>
      <sheetName val="Analisa_ARS16"/>
      <sheetName val="01A-_RAB16"/>
      <sheetName val="rekap_c16"/>
      <sheetName val="HRG_BHN16"/>
      <sheetName val="Urai__Resap_pengikat16"/>
      <sheetName val="H_Satuan16"/>
      <sheetName val="Chi_tiet16"/>
      <sheetName val="Danh_mục16"/>
      <sheetName val="B1_1Giatri_theo_HD16"/>
      <sheetName val="Chiet_tinh_dz3516"/>
      <sheetName val="Sàn_T116"/>
      <sheetName val="Lỗ_thông_gió16"/>
      <sheetName val="TONG_HOP_STK_NHA_CUNG_CAP16"/>
      <sheetName val="Tổng_Hợp_giá_trị_theo_tháng15"/>
      <sheetName val="SS_Coc_Khoan_Nhoi15"/>
      <sheetName val="04_-_XUONG_DET_B15"/>
      <sheetName val="Data_(2)15"/>
      <sheetName val="KTXD-TQT,_PS15"/>
      <sheetName val="TH_SKL15"/>
      <sheetName val="DIEN_GIAI_KLCV_NHA_LAP_RAP14"/>
      <sheetName val="KL_THEP_NHA_LAP_RAP14"/>
      <sheetName val="Du_tru_CP-Bieu_0114"/>
      <sheetName val="Luong_khoan_BĐH14"/>
      <sheetName val="NHAP_SL14"/>
      <sheetName val="gia_cong_tac14"/>
      <sheetName val="GIÁ_VẬT_TƯ14"/>
      <sheetName val="Data_0114"/>
      <sheetName val="Data_Phat14"/>
      <sheetName val="General_Schedule14"/>
      <sheetName val="Div26_-_Elect14"/>
      <sheetName val="Eq__Mobilization14"/>
      <sheetName val="MTO_REV_2(ARMOR)14"/>
      <sheetName val="Đơn_Giá_13"/>
      <sheetName val="2_HĐ_MÁY_+_NHÂN_LỰC13"/>
      <sheetName val="HẠNG_MỤC13"/>
      <sheetName val="GIÁM_SÁT13"/>
      <sheetName val="CAP_NHAT_GIA_VL13"/>
      <sheetName val="Dinh_muc_CP_KTCB_khac13"/>
      <sheetName val="dongia_(2)13"/>
      <sheetName val="THPDMoi__(2)13"/>
      <sheetName val="DON_GIA13"/>
      <sheetName val="t-h_HA_THE13"/>
      <sheetName val="CHITIET_VL-NC-TT_-1p13"/>
      <sheetName val="TONG_HOP_VL-NC_TT13"/>
      <sheetName val="TH_XL13"/>
      <sheetName val="CHITIET_VL-NC-TT-3p13"/>
      <sheetName val="KPVC-BD_13"/>
      <sheetName val="CHITIET_VL-NC13"/>
      <sheetName val="Thiet_Bi13"/>
      <sheetName val="Phan_tich13"/>
      <sheetName val="TH_Vat_tu13"/>
      <sheetName val="TH_Kinh_phi13"/>
      <sheetName val="TH_MTC13"/>
      <sheetName val="TH_N_Cong13"/>
      <sheetName val="KL_chi_tiet13"/>
      <sheetName val="KL_tong_hop13"/>
      <sheetName val="D_&amp;_W_sizes16"/>
      <sheetName val="Cover_Daf-216"/>
      <sheetName val="Analisa_HS16"/>
      <sheetName val="mat-me_pipa16"/>
      <sheetName val="Currency_Rate16"/>
      <sheetName val="B___Norelec16"/>
      <sheetName val="Rekap_Direct_Cost16"/>
      <sheetName val="Bill_No_6_Koord___Attendance16"/>
      <sheetName val="Cac_HS_hieu_chinh15"/>
      <sheetName val="2-Genset_print15"/>
      <sheetName val="MOW_45%15"/>
      <sheetName val="MOS_55%15"/>
      <sheetName val="_UPAH15"/>
      <sheetName val="B_-_Norelec15"/>
      <sheetName val="DAFT_ALAT,UPAH_&amp;_MAT15"/>
      <sheetName val="Harga_ME_15"/>
      <sheetName val="CONS_15"/>
      <sheetName val="January_201515"/>
      <sheetName val="Basic_Price15"/>
      <sheetName val="HARGA_MATERIAL15"/>
      <sheetName val="BQ_ARS15"/>
      <sheetName val="DETAIL_RAP15"/>
      <sheetName val="BQ_PENGURANGAN_SALURAN15"/>
      <sheetName val="Week9-Feb____15"/>
      <sheetName val="D_HARGA15"/>
      <sheetName val="Analisa_Harga15"/>
      <sheetName val="Analisa_Gabungan15"/>
      <sheetName val="bahan_14"/>
      <sheetName val="Pln_Pdt14"/>
      <sheetName val="Steel_Pipe14"/>
      <sheetName val="External_PVC,_PPR,_HDPE14"/>
      <sheetName val="Internal_PVC,_PPR,_HDPE14"/>
      <sheetName val="GI_Sheet14"/>
      <sheetName val="BQ_(by_owner)14"/>
      <sheetName val="rab_me_(fisik)14"/>
      <sheetName val="rab_me_(by_owner)_14"/>
      <sheetName val="Form_I14"/>
      <sheetName val="Cover_Daf_214"/>
      <sheetName val="B1form_(2)14"/>
      <sheetName val="2_214"/>
      <sheetName val="Analisa_Upah_&amp;_Bahan_Plum14"/>
      <sheetName val="Analisa_&amp;_Upah14"/>
      <sheetName val="AT_214"/>
      <sheetName val="HB_14"/>
      <sheetName val="ANAL_BOW14"/>
      <sheetName val="Project_Data14"/>
      <sheetName val="MEP_SUM13"/>
      <sheetName val="TINH_GIA_-_SAN_XUAT_Vertico13"/>
      <sheetName val="05__Data_Cash_Flow13"/>
      <sheetName val="MTO_REV_2_ARMOR_13"/>
      <sheetName val="NSA_fr_Revit13"/>
      <sheetName val="Thông_tin_ban_đầu13"/>
      <sheetName val="Chiet_tinh_dz2212"/>
      <sheetName val="CHÀO_GIÁ_KL_CÁC_TUYẾN_CÒN_LẠI12"/>
      <sheetName val="_TNT_K_Lượng_các_tuyến_còn_lạ12"/>
      <sheetName val="KL_TNT_Khu_thấp_tầng12"/>
      <sheetName val="KL__HG_ĐIỆN_còn_lại12"/>
      <sheetName val="KHỐI_LƯỢNG_HỐ_VAN12"/>
      <sheetName val="Sàn_tầng_01_(_old_)12"/>
      <sheetName val="TONG_HOP_VL-NC12"/>
      <sheetName val="TONGKE3p_12"/>
      <sheetName val="TH_VL,_NC,_DDHT_Thanhphuoc12"/>
      <sheetName val="GOC-KO_IN12"/>
      <sheetName val="3_1_112"/>
      <sheetName val="3_1_412"/>
      <sheetName val="2_5_112"/>
      <sheetName val="4_1_112"/>
      <sheetName val="4_3_212"/>
      <sheetName val="2_3_312"/>
      <sheetName val="5_3_112"/>
      <sheetName val="2_4_312"/>
      <sheetName val="MAIN_GATE_HOUSE11"/>
      <sheetName val="1__HT_Điện_-_R111"/>
      <sheetName val="2__HT_Máy_Phát_Điện_-_R111"/>
      <sheetName val="3_HT_ĐHKK_-_R211"/>
      <sheetName val="4_HT_Cấp_Thoát_Nước11"/>
      <sheetName val="5_HT_PCCC11"/>
      <sheetName val="6__Thiết_bị_chính11"/>
      <sheetName val="Các_Hạng_mục_Thay_đổi11"/>
      <sheetName val="CU_Bơm_Van12"/>
      <sheetName val="NHAT_KY_HO_SO_THANH_TOAN12"/>
      <sheetName val="1_GTTT_VAT_TU12"/>
      <sheetName val="2_GTKL_vattu12"/>
      <sheetName val="3_THKL_vat_tu12"/>
      <sheetName val="4_KLVT12"/>
      <sheetName val="Tinh_tole_ngay_12"/>
      <sheetName val="6_TUHĐ12"/>
      <sheetName val="B4-C_A,C_B,C1,_C1-A11"/>
      <sheetName val="B6-D2_to_D2C_11"/>
      <sheetName val="B19-Beach_Club11"/>
      <sheetName val="MTO_REV_011"/>
      <sheetName val="PL_Dieu_chinh11"/>
      <sheetName val="KLHT-02_111"/>
      <sheetName val="KLT_MONG,CỔ_CỘT11"/>
      <sheetName val="KLT_SAN_ZONE2,311"/>
      <sheetName val="KLT_NEN11"/>
      <sheetName val="KLT_COT11"/>
      <sheetName val="KLT_DAM11"/>
      <sheetName val="T_LANH_TO11"/>
      <sheetName val="THANG_+LANH_TO11"/>
      <sheetName val="BE_NƯƠC11"/>
      <sheetName val="Doi_so11"/>
      <sheetName val="CT_ĐẤT11"/>
      <sheetName val="CT_BE_TONG11"/>
      <sheetName val="CT_VAN_KHUON11"/>
      <sheetName val="CT_KHAC11"/>
      <sheetName val="2_TH_Giá_Trị11"/>
      <sheetName val="Lập_là11"/>
      <sheetName val="Xây_thang_bộ,_tam_cấp11"/>
      <sheetName val="DATA_CUA_A311"/>
      <sheetName val="DATA_LANH_TO_A311"/>
      <sheetName val="Trat_trong11"/>
      <sheetName val="Trat_ngoài11"/>
      <sheetName val="Cán_nền11"/>
      <sheetName val="Sơn_trong11"/>
      <sheetName val="Sơn_ngoài11"/>
      <sheetName val="Chống_thấm_A35711"/>
      <sheetName val="Bê_Tông_bù_mái11"/>
      <sheetName val="Trần_thạch_cao_A311"/>
      <sheetName val="CỦA_NHOM_KINH_A311"/>
      <sheetName val="ĐCKL_THÉP11"/>
      <sheetName val="THVL_CĐT_CẤP11"/>
      <sheetName val="4_TK_CẨU_THÙNG11"/>
      <sheetName val="CV_PHAT11"/>
      <sheetName val="TH-VT_CĐT_cấp11"/>
      <sheetName val="DG-VT_nhập_CT11"/>
      <sheetName val="Nhat_ky_TT11"/>
      <sheetName val="D_muc_KL11"/>
      <sheetName val="D_muc_checklist11"/>
      <sheetName val="THKL_B311"/>
      <sheetName val="Báo_cháy_B411"/>
      <sheetName val="D_muc_checklist_(2)11"/>
      <sheetName val="Dien_thong_tin11"/>
      <sheetName val="BB_Tham_dinh11"/>
      <sheetName val="Khau_tru-0111"/>
      <sheetName val="Khau_tru-0211"/>
      <sheetName val="Khau_tru-0311"/>
      <sheetName val="tính_tole11"/>
      <sheetName val="Công_thức_ống_gió11"/>
      <sheetName val="LCR_BOQ_TENDER11"/>
      <sheetName val="NKHSTT_TVQL11"/>
      <sheetName val="2_TH-GTrị11"/>
      <sheetName val="5_TH-ĐHTG11"/>
      <sheetName val="1__Bìa_11"/>
      <sheetName val="2_Mucluc_11"/>
      <sheetName val="3_NTGD11"/>
      <sheetName val="DS_(2)11"/>
      <sheetName val="02A_ĐNTT_HĐ11"/>
      <sheetName val="03A_DGKL_HĐ11"/>
      <sheetName val="ĐỀ_NGHỊ_TT_TIẾN_DUNG11"/>
      <sheetName val="TT_TIẾN_DUNG11"/>
      <sheetName val="ĐỀ_NGHỊ_TT_ANH_DU11"/>
      <sheetName val="TT_ANH_DU11"/>
      <sheetName val="XE_VẬN_CHUYỂN_TIẾN_DUNG_+_A_D11"/>
      <sheetName val="Máy_đào_Tiến_Dung11"/>
      <sheetName val="ĐỀ_NGHỊ_TT_ANH_DU_(Lần_2)11"/>
      <sheetName val="TT_ANH_DU_(Lần_2)11"/>
      <sheetName val="Xe_vận_chuyển_anh_Du_tiếp11"/>
      <sheetName val="PLHĐ_0111"/>
      <sheetName val="worker_camp11"/>
      <sheetName val="1-_Prelim11"/>
      <sheetName val="2-Doors_&amp;_Windows11"/>
      <sheetName val="3-Finishing_works,_CM111"/>
      <sheetName val="4-Finishing_works,_CM211"/>
      <sheetName val="5-_Miscellaneous_works11"/>
      <sheetName val="1_R18_BF11"/>
      <sheetName val="6_External_works-R1811"/>
      <sheetName val="Tai_trong11"/>
      <sheetName val="KT(C-C)_DAT11"/>
      <sheetName val="Bang_tt_mot_so_chi_tiet11"/>
      <sheetName val="hỢP_ĐỒNG11"/>
      <sheetName val="NK_HSTT11"/>
      <sheetName val="BB_thẩm_định11"/>
      <sheetName val="đọc_số11"/>
      <sheetName val="Khấu_trừ-0311"/>
      <sheetName val="Dự_trù_thanh_toán11"/>
      <sheetName val="Chi_tiết_dự_trù11"/>
      <sheetName val="Tổng_hợp_kl_dự_kiến_tháng_10_11"/>
      <sheetName val="Bảng_thống_kê_(2)11"/>
      <sheetName val="DGKL_TT4-10(1-7)11"/>
      <sheetName val="DGKL_TT4-10(8-13)11"/>
      <sheetName val="DGKL_TT4-11(1-6)11"/>
      <sheetName val="DGKL_TT4-11(7-12)11"/>
      <sheetName val="thep_TT4-10(1-7)11"/>
      <sheetName val="thep_TT4-11(1-6)11"/>
      <sheetName val="thep_TT4-10(8-13)11"/>
      <sheetName val="thep_TT4-11(7-12)_11"/>
      <sheetName val="ĐƠN_TRỌNG11"/>
      <sheetName val="gọi_thép11"/>
      <sheetName val="TÍNH_TOÁN_KHỐI_LƯỢNG_P611"/>
      <sheetName val="Piling_work11"/>
      <sheetName val="Steel_work11"/>
      <sheetName val="Finishing_work11"/>
      <sheetName val="External_work11"/>
      <sheetName val="Budget_control_Rev611"/>
      <sheetName val="Daftar_Upah11"/>
      <sheetName val="Rekap_Prelim11"/>
      <sheetName val="perkerasan_rigid11"/>
      <sheetName val="Analis_harga11"/>
      <sheetName val="Unit_Rate11"/>
      <sheetName val="Fire_Fighting11"/>
      <sheetName val="Item_Kompensasi11"/>
      <sheetName val="NP_(4)11"/>
      <sheetName val="Bore_Pile11"/>
      <sheetName val="taking_of11"/>
      <sheetName val="SUM_PROG_ACT11"/>
      <sheetName val="KURVA_S_PLAN11"/>
      <sheetName val="KURVA_S_ACT11"/>
      <sheetName val="M1_PROGRES_11"/>
      <sheetName val="M1_KURVA_S11"/>
      <sheetName val="M2_KURVA_S11"/>
      <sheetName val="M3_KURVA_S11"/>
      <sheetName val="M4_KURVA_S11"/>
      <sheetName val="M5_KURVA_S11"/>
      <sheetName val="M6_KURVA_S11"/>
      <sheetName val="M7_KURVA_S11"/>
      <sheetName val="M8_KURVA_S11"/>
      <sheetName val="M9_KURVA_S11"/>
      <sheetName val="KL_THÉP_MÓNG,DẦM,_SÀN,_CỘT_B211"/>
      <sheetName val="THKLTT_THÉP_B211"/>
      <sheetName val="Detail_RAM_DỐC_B1-L111"/>
      <sheetName val="NT(VAI_DIA)11"/>
      <sheetName val="NT(TUOI_NHUA)_11"/>
      <sheetName val="NT(THAM_BTN)11"/>
      <sheetName val="CT_PhatQuang_(N76-ĐG)TT11"/>
      <sheetName val="CĐ_hiện_trạng_(N76-ĐG_PT)11"/>
      <sheetName val="CT_đào_khuôn_(N76-ĐG)PT11"/>
      <sheetName val="CĐ_ĐÀO_(N76-ĐG_PT)11"/>
      <sheetName val="Đắp_cát_K95-L2__(ĐNP)11"/>
      <sheetName val="c_độ_đỉnh_k95)__(ĐNP)11"/>
      <sheetName val="CT_Đắp_cát_K98_L2_(ĐNP)11"/>
      <sheetName val="c_độ_đỉnh_k98_L1_(ĐNP)11"/>
      <sheetName val="Vải_địa__(ĐNP)11"/>
      <sheetName val="cpdd_II__(ĐNP)_(L2)11"/>
      <sheetName val="c_độ_cpdd_II_(ĐNP)11"/>
      <sheetName val="cpdd_I_(L1)_(ĐNP)11"/>
      <sheetName val="c_độ_cpdd_I_(1-14)_(ĐNP)11"/>
      <sheetName val="tưới_nhựa_(ĐNP)11"/>
      <sheetName val="BTN_h_trung_(ĐNP)11"/>
      <sheetName val="THEP_MONG_+VACH_HO_PIT11"/>
      <sheetName val="THEP_SAN11"/>
      <sheetName val="THEP_MONG_CAU_THAP11"/>
      <sheetName val="Bill_1-_Prelim11"/>
      <sheetName val="DT_TH11"/>
      <sheetName val="Bill_01-Prelims(ham)11"/>
      <sheetName val="Bill_05_-_Prelims_(than)11"/>
      <sheetName val="_Bill_02_-_BPTC11"/>
      <sheetName val="Bill_03-Basement11"/>
      <sheetName val="Bill_04_-_MEP11"/>
      <sheetName val="Bill_06_-_ketcauthan11"/>
      <sheetName val="Bill_07_-_chong_tham11"/>
      <sheetName val="Bill_08_-_Xay_tho11"/>
      <sheetName val="Bill_09_-_HT_tho11"/>
      <sheetName val="Bill_10-Ngoai_troi11"/>
      <sheetName val="Bill_11_-_Other11"/>
      <sheetName val="DT_rút_gọn11"/>
      <sheetName val="Danh_sach_VT11"/>
      <sheetName val="Định_mức11"/>
      <sheetName val="TH_NC11"/>
      <sheetName val="1__VT_chính11"/>
      <sheetName val="2__VT_phụ11"/>
      <sheetName val="3__Thầu_phụ11"/>
      <sheetName val="4__Nhân_công11"/>
      <sheetName val="4a_NS_NC11"/>
      <sheetName val="5_Thiết_bị_thi_công11"/>
      <sheetName val="6_Chi_phí_khác11"/>
      <sheetName val="Dàn_giáo_bao_che11"/>
      <sheetName val="Cofa_dầm,_sàn,_cột,_vách11"/>
      <sheetName val="Tổng_hợp11"/>
      <sheetName val="Tòa_R111"/>
      <sheetName val="Tòa_R211"/>
      <sheetName val="Tòa_R311"/>
      <sheetName val="Tòa_R411"/>
      <sheetName val="Tòa_R511"/>
      <sheetName val="Tòa_R611"/>
      <sheetName val="Div_C11"/>
      <sheetName val="Contractor_letter11"/>
      <sheetName val="Final_Summary11"/>
      <sheetName val="Main_Summary11"/>
      <sheetName val="Bill_1_Preliminaries11"/>
      <sheetName val="Bill_2_PS&amp;PC_Sums11"/>
      <sheetName val="Bill_3_Summary11"/>
      <sheetName val="Div_E11"/>
      <sheetName val="Div__111"/>
      <sheetName val="Div_211"/>
      <sheetName val="Div_311"/>
      <sheetName val="Div_H11"/>
      <sheetName val="Div_J11"/>
      <sheetName val="Div_411"/>
      <sheetName val="Div_511"/>
      <sheetName val="Div_611"/>
      <sheetName val="Div_711"/>
      <sheetName val="Div_811"/>
      <sheetName val="VO_Summary11"/>
      <sheetName val="Div_R11"/>
      <sheetName val="DIV_W(_Not_Print)11"/>
      <sheetName val="items_left10"/>
      <sheetName val="May_TC10"/>
      <sheetName val="Nhan_cong10"/>
      <sheetName val="Vat_tu10"/>
      <sheetName val="Bang_KL10"/>
      <sheetName val="DM_ChiPhi10"/>
      <sheetName val="Phan_tho10"/>
      <sheetName val="1_DATE10"/>
      <sheetName val="Du_toan10"/>
      <sheetName val="Nuoc_kho_lanh10"/>
      <sheetName val="BB_lay_mau10"/>
      <sheetName val="INPUT_DATA_HERE11"/>
      <sheetName val="Thuc_thanh10"/>
      <sheetName val="KL_Chi_tiết10"/>
      <sheetName val="COST_SUM10"/>
      <sheetName val="Annex_B10"/>
      <sheetName val="Data_Validation10"/>
      <sheetName val="HARGA_ALAT10"/>
      <sheetName val="KL_san_lap10"/>
      <sheetName val="Bill_1_CPC10"/>
      <sheetName val="Bill_2_BoQ10"/>
      <sheetName val="Bill_3_PL10"/>
      <sheetName val="Bill_4_Do_boc_KL10"/>
      <sheetName val="Bill5__VT_CDT_cap10"/>
      <sheetName val="II_6_1110"/>
      <sheetName val="BẢNG_TH_CỬA_CC10"/>
      <sheetName val="BẢNG_TH_PHU_KIEN10"/>
      <sheetName val="Goi_thau10"/>
      <sheetName val="Bill_2_BoQ__(2)10"/>
      <sheetName val="Bảng_TH_PK10"/>
      <sheetName val="Chi_tiết10"/>
      <sheetName val="I_110"/>
      <sheetName val="I_210"/>
      <sheetName val="I_310"/>
      <sheetName val="I_410"/>
      <sheetName val="I_510"/>
      <sheetName val="6PILE__(돌출)10"/>
      <sheetName val="Danh_mục_VT9"/>
      <sheetName val="MA_K_HANG9"/>
      <sheetName val="Phan_tich_DG9"/>
      <sheetName val="Pasir_Panjang_100J9"/>
      <sheetName val="04__TheoDoiChiPhiB9"/>
      <sheetName val="THKP_coc9"/>
      <sheetName val="Bang_PTVT9"/>
      <sheetName val="TH_May_TC9"/>
      <sheetName val="KLDT_DIEN9"/>
      <sheetName val="PTVT_DIEN9"/>
      <sheetName val="Thong_ke_thiet_bi9"/>
      <sheetName val="Kolom_UT9"/>
      <sheetName val="6_TVBH9"/>
      <sheetName val="Elemental_Breakdown+20%9"/>
      <sheetName val="Chenh_lech_vat_tu9"/>
      <sheetName val="TONG_HOP_HM9"/>
      <sheetName val="NHA_XUONG9"/>
      <sheetName val="List_tình_trạng9"/>
      <sheetName val="Cash_Flow9"/>
      <sheetName val="CP_Khac_cuoc_VC9"/>
      <sheetName val="TH_thiet_bi9"/>
      <sheetName val="_9"/>
      <sheetName val="THEP_TAM9"/>
      <sheetName val="THEP_HÌNH9"/>
      <sheetName val="THEP_HINH9"/>
      <sheetName val="XA_GO9"/>
      <sheetName val="BANG_TRA9"/>
      <sheetName val="Vat_lieu_Canh8"/>
      <sheetName val="Vat_Lieu_HD9"/>
      <sheetName val="04_PLUMBING8"/>
      <sheetName val="UNIT_PRICE_LIST8"/>
      <sheetName val="Div_7_28"/>
      <sheetName val="F_ALARM8"/>
      <sheetName val="H_Upah8"/>
      <sheetName val="Form_A8"/>
      <sheetName val="Perm__Test8"/>
      <sheetName val="Analisa_ME8"/>
      <sheetName val="TE_TS_FA_LAN_MATV8"/>
      <sheetName val="Kuantitas_&amp;_Harga8"/>
      <sheetName val="CAB_28"/>
      <sheetName val="EI_(3-)8"/>
      <sheetName val="REKAP_WIL8"/>
      <sheetName val="Hrg_Dasar8"/>
      <sheetName val="ocean_voyage8"/>
      <sheetName val="DAF_ALAT8"/>
      <sheetName val="Hrg_Sat8"/>
      <sheetName val="2_2_띠장의_설계8"/>
      <sheetName val="AN_Tdr8"/>
      <sheetName val="analis_standar(20m)8"/>
      <sheetName val="ANAL_BETON8"/>
      <sheetName val="iTEM_hARSAT8"/>
      <sheetName val="Cash_Flow_bulanan8"/>
      <sheetName val="rekap_mekanikal8"/>
      <sheetName val="Loan_Schedules8"/>
      <sheetName val="M_Pekerjaan8"/>
      <sheetName val="Rekap_8"/>
      <sheetName val="NP_(2)8"/>
      <sheetName val="HD_THI_CONG_20208"/>
      <sheetName val="1_1_1（土建6#楼）8"/>
      <sheetName val="CORE_DATA8"/>
      <sheetName val="Lintel_data8"/>
      <sheetName val="core_wall_data8"/>
      <sheetName val="¥_4"/>
      <sheetName val="DANH_SÁCH4"/>
      <sheetName val="Bang_gia_cuoc4"/>
      <sheetName val="Bu_nhien_lieu4"/>
      <sheetName val="PT_Vua8"/>
      <sheetName val="Window_Door_schedule4"/>
      <sheetName val="Tinh_toan4"/>
      <sheetName val="Thép_ga_TNM_01084"/>
      <sheetName val="Piano_Montaggio_PO-02_bozza21"/>
      <sheetName val="Đo_bóc_KL"/>
      <sheetName val="CT_Thang_Mo"/>
      <sheetName val="Resort_&amp;_Compare"/>
      <sheetName val="Phân_bổ_ĐG_để_ký_với_XP"/>
      <sheetName val="Thong_tin_chung"/>
      <sheetName val="PL_Vua"/>
      <sheetName val="Bảng_nhân_công"/>
      <sheetName val="D)_Cabling_Installation"/>
      <sheetName val="S50_"/>
      <sheetName val="KL_Chi_tiết_BV_dự_thầu"/>
      <sheetName val="KL_chi_tiết_BV_thi_công"/>
      <sheetName val="Giai_trinh"/>
      <sheetName val="Unit_price(Updateting)"/>
      <sheetName val="GIA_TRI_Bill_02_06_2021"/>
      <sheetName val="bIA_"/>
      <sheetName val="01_KC_-_COC_NHOI,_TUONG_VAY"/>
      <sheetName val="_BQTIMHR1"/>
      <sheetName val="BSM_"/>
      <sheetName val="ĐN_01-28-06"/>
      <sheetName val="ĐN_02-18-07"/>
      <sheetName val="KL_phần_nước"/>
      <sheetName val="KL_đợt_1_điện"/>
      <sheetName val="THCP_xay_dung"/>
      <sheetName val="CAP_TRUC"/>
      <sheetName val="Bang luong NHOM I"/>
      <sheetName val="LUONG SCL"/>
      <sheetName val="BSD (2)"/>
      <sheetName val="schedule nos"/>
      <sheetName val="ThongTinDauVao - General Info."/>
      <sheetName val="tuong"/>
      <sheetName val="SH-G"/>
      <sheetName val="SH-A"/>
      <sheetName val="PNT_QUOT__3"/>
      <sheetName val="COAT_WRAP_QIOT__3"/>
      <sheetName val="GiatriTT"/>
      <sheetName val="ChitietKL"/>
      <sheetName val="tonghopKL TT "/>
      <sheetName val="Thép mẫu 300B1NC"/>
      <sheetName val="Chi tiết thép mẫu 300A"/>
      <sheetName val="Thép mẫu 300B căn 33;34;37"/>
      <sheetName val="Thép mẫu 300B1căn 14;39"/>
      <sheetName val="THKP957"/>
      <sheetName val="Tính giá NC"/>
      <sheetName val="Cước CG"/>
      <sheetName val="Đầu vào"/>
      <sheetName val="Tiên lượng"/>
      <sheetName val="SL cước"/>
      <sheetName val="dg-VTu"/>
      <sheetName val="chiet tinh"/>
      <sheetName val="Du_lieu"/>
      <sheetName val="A10_T"/>
      <sheetName val="工数データ"/>
      <sheetName val="_BQTIMHR1xlsÿAT_Ü6"/>
      <sheetName val="_BQ_x0008_TIM_x0014_HR1xlsÿAT_Ü6"/>
      <sheetName val="NHAP LIEU"/>
      <sheetName val="KICH THUOC XE"/>
      <sheetName val="luong"/>
      <sheetName val="Nhap"/>
      <sheetName val="Tong hop"/>
      <sheetName val=" _x0"/>
      <sheetName val="__x"/>
      <sheetName val="Nha_C4"/>
      <sheetName val="Beam reinfocement schedule"/>
      <sheetName val="Thong so dam"/>
      <sheetName val="Wall Block C"/>
      <sheetName val="S3 Architectural"/>
      <sheetName val="BOQ-1"/>
      <sheetName val="rekap_rap21"/>
      <sheetName val="AN_BONGKARAN21"/>
      <sheetName val="AN_kusen21"/>
      <sheetName val="AN_beton21"/>
      <sheetName val="upah_bahan21"/>
      <sheetName val="RAB_BONGKARAN21"/>
      <sheetName val="bq_tam-penghub21"/>
      <sheetName val="RAB_AR&amp;STR21"/>
      <sheetName val="RAB_M&amp;E21"/>
      <sheetName val="Lat_gach_san_nha21"/>
      <sheetName val="RAB_AR_STR20"/>
      <sheetName val="01_THGTTT19"/>
      <sheetName val="HD_1512219"/>
      <sheetName val="CV_CHAO_GIA_219"/>
      <sheetName val="GT_Bieu_hanh_lang19"/>
      <sheetName val="COMMON_AREA19"/>
      <sheetName val="Goc_CC19"/>
      <sheetName val="MA_NS18"/>
      <sheetName val="Bill_No_6_Koord_&amp;_Attendance17"/>
      <sheetName val="BQ_Kantor&amp;Pabrik(beton)17"/>
      <sheetName val="AnalisaSIPIL_RIIL17"/>
      <sheetName val="Isolasi_Luar_Dalam17"/>
      <sheetName val="Isolasi_Luar17"/>
      <sheetName val="analis_azaa17"/>
      <sheetName val="Analisa_ARS17"/>
      <sheetName val="01A-_RAB17"/>
      <sheetName val="rekap_c17"/>
      <sheetName val="HRG_BHN17"/>
      <sheetName val="Urai__Resap_pengikat17"/>
      <sheetName val="H_Satuan17"/>
      <sheetName val="Chi_tiet17"/>
      <sheetName val="Danh_mục17"/>
      <sheetName val="B1_1Giatri_theo_HD17"/>
      <sheetName val="Chiet_tinh_dz3517"/>
      <sheetName val="Sàn_T117"/>
      <sheetName val="Lỗ_thông_gió17"/>
      <sheetName val="TONG_HOP_STK_NHA_CUNG_CAP17"/>
      <sheetName val="Tổng_Hợp_giá_trị_theo_tháng16"/>
      <sheetName val="SS_Coc_Khoan_Nhoi16"/>
      <sheetName val="04_-_XUONG_DET_B16"/>
      <sheetName val="Data_(2)16"/>
      <sheetName val="KTXD-TQT,_PS16"/>
      <sheetName val="TH_SKL16"/>
      <sheetName val="DIEN_GIAI_KLCV_NHA_LAP_RAP15"/>
      <sheetName val="KL_THEP_NHA_LAP_RAP15"/>
      <sheetName val="Du_tru_CP-Bieu_0115"/>
      <sheetName val="Luong_khoan_BĐH15"/>
      <sheetName val="NHAP_SL15"/>
      <sheetName val="gia_cong_tac15"/>
      <sheetName val="GIÁ_VẬT_TƯ15"/>
      <sheetName val="Data_Phat15"/>
      <sheetName val="Data_0115"/>
      <sheetName val="General_Schedule15"/>
      <sheetName val="Div26_-_Elect15"/>
      <sheetName val="MTO_REV_2(ARMOR)15"/>
      <sheetName val="Eq__Mobilization15"/>
      <sheetName val="Đơn_Giá_14"/>
      <sheetName val="2_HĐ_MÁY_+_NHÂN_LỰC14"/>
      <sheetName val="CAP_NHAT_GIA_VL14"/>
      <sheetName val="HẠNG_MỤC14"/>
      <sheetName val="GIÁM_SÁT14"/>
      <sheetName val="Dinh_muc_CP_KTCB_khac14"/>
      <sheetName val="dongia_(2)14"/>
      <sheetName val="THPDMoi__(2)14"/>
      <sheetName val="DON_GIA14"/>
      <sheetName val="t-h_HA_THE14"/>
      <sheetName val="CHITIET_VL-NC-TT_-1p14"/>
      <sheetName val="TONG_HOP_VL-NC_TT14"/>
      <sheetName val="TH_XL14"/>
      <sheetName val="CHITIET_VL-NC-TT-3p14"/>
      <sheetName val="KPVC-BD_14"/>
      <sheetName val="CHITIET_VL-NC14"/>
      <sheetName val="Thiet_Bi14"/>
      <sheetName val="Phan_tich14"/>
      <sheetName val="TH_Vat_tu14"/>
      <sheetName val="TH_Kinh_phi14"/>
      <sheetName val="TH_MTC14"/>
      <sheetName val="TH_N_Cong14"/>
      <sheetName val="KL_chi_tiet14"/>
      <sheetName val="KL_tong_hop14"/>
      <sheetName val="D_&amp;_W_sizes17"/>
      <sheetName val="Cover_Daf-217"/>
      <sheetName val="Analisa_HS17"/>
      <sheetName val="mat-me_pipa17"/>
      <sheetName val="Currency_Rate17"/>
      <sheetName val="B___Norelec17"/>
      <sheetName val="Rekap_Direct_Cost17"/>
      <sheetName val="Bill_No_6_Koord___Attendance17"/>
      <sheetName val="Cac_HS_hieu_chinh16"/>
      <sheetName val="2-Genset_print16"/>
      <sheetName val="MOW_45%16"/>
      <sheetName val="MOS_55%16"/>
      <sheetName val="_UPAH16"/>
      <sheetName val="B_-_Norelec16"/>
      <sheetName val="DAFT_ALAT,UPAH_&amp;_MAT16"/>
      <sheetName val="Harga_ME_16"/>
      <sheetName val="CONS_16"/>
      <sheetName val="January_201516"/>
      <sheetName val="Basic_Price16"/>
      <sheetName val="HARGA_MATERIAL16"/>
      <sheetName val="BQ_ARS16"/>
      <sheetName val="DETAIL_RAP16"/>
      <sheetName val="BQ_PENGURANGAN_SALURAN16"/>
      <sheetName val="Week9-Feb____16"/>
      <sheetName val="D_HARGA16"/>
      <sheetName val="Analisa_Harga16"/>
      <sheetName val="Analisa_Gabungan16"/>
      <sheetName val="bahan_15"/>
      <sheetName val="Pln_Pdt15"/>
      <sheetName val="Steel_Pipe15"/>
      <sheetName val="External_PVC,_PPR,_HDPE15"/>
      <sheetName val="Internal_PVC,_PPR,_HDPE15"/>
      <sheetName val="GI_Sheet15"/>
      <sheetName val="BQ_(by_owner)15"/>
      <sheetName val="rab_me_(fisik)15"/>
      <sheetName val="rab_me_(by_owner)_15"/>
      <sheetName val="Form_I15"/>
      <sheetName val="Cover_Daf_215"/>
      <sheetName val="B1form_(2)15"/>
      <sheetName val="2_215"/>
      <sheetName val="Analisa_Upah_&amp;_Bahan_Plum15"/>
      <sheetName val="Analisa_&amp;_Upah15"/>
      <sheetName val="AT_215"/>
      <sheetName val="HB_15"/>
      <sheetName val="ANAL_BOW15"/>
      <sheetName val="Project_Data15"/>
      <sheetName val="MEP_SUM14"/>
      <sheetName val="TINH_GIA_-_SAN_XUAT_Vertico14"/>
      <sheetName val="05__Data_Cash_Flow14"/>
      <sheetName val="MTO_REV_2_ARMOR_14"/>
      <sheetName val="NSA_fr_Revit14"/>
      <sheetName val="Thông_tin_ban_đầu14"/>
      <sheetName val="Chiet_tinh_dz2213"/>
      <sheetName val="CHÀO_GIÁ_KL_CÁC_TUYẾN_CÒN_LẠI13"/>
      <sheetName val="_TNT_K_Lượng_các_tuyến_còn_lạ13"/>
      <sheetName val="KL_TNT_Khu_thấp_tầng13"/>
      <sheetName val="KL__HG_ĐIỆN_còn_lại13"/>
      <sheetName val="KHỐI_LƯỢNG_HỐ_VAN13"/>
      <sheetName val="B4-C_A,C_B,C1,_C1-A12"/>
      <sheetName val="B6-D2_to_D2C_12"/>
      <sheetName val="B19-Beach_Club12"/>
      <sheetName val="Sàn_tầng_01_(_old_)13"/>
      <sheetName val="3_1_113"/>
      <sheetName val="3_1_413"/>
      <sheetName val="2_5_113"/>
      <sheetName val="4_1_113"/>
      <sheetName val="4_3_213"/>
      <sheetName val="2_3_313"/>
      <sheetName val="5_3_113"/>
      <sheetName val="2_4_313"/>
      <sheetName val="CU_Bơm_Van13"/>
      <sheetName val="NHAT_KY_HO_SO_THANH_TOAN13"/>
      <sheetName val="1_GTTT_VAT_TU13"/>
      <sheetName val="2_GTKL_vattu13"/>
      <sheetName val="3_THKL_vat_tu13"/>
      <sheetName val="4_KLVT13"/>
      <sheetName val="Tinh_tole_ngay_13"/>
      <sheetName val="6_TUHĐ13"/>
      <sheetName val="TONG_HOP_VL-NC13"/>
      <sheetName val="TONGKE3p_13"/>
      <sheetName val="TH_VL,_NC,_DDHT_Thanhphuoc13"/>
      <sheetName val="GOC-KO_IN13"/>
      <sheetName val="MAIN_GATE_HOUSE12"/>
      <sheetName val="PL_Dieu_chinh12"/>
      <sheetName val="KLHT-02_112"/>
      <sheetName val="KLT_MONG,CỔ_CỘT12"/>
      <sheetName val="KLT_SAN_ZONE2,312"/>
      <sheetName val="KLT_NEN12"/>
      <sheetName val="KLT_COT12"/>
      <sheetName val="KLT_DAM12"/>
      <sheetName val="T_LANH_TO12"/>
      <sheetName val="THANG_+LANH_TO12"/>
      <sheetName val="BE_NƯƠC12"/>
      <sheetName val="Doi_so12"/>
      <sheetName val="CT_ĐẤT12"/>
      <sheetName val="CT_BE_TONG12"/>
      <sheetName val="CT_VAN_KHUON12"/>
      <sheetName val="CT_KHAC12"/>
      <sheetName val="CV_PHAT12"/>
      <sheetName val="TH-VT_CĐT_cấp12"/>
      <sheetName val="DG-VT_nhập_CT12"/>
      <sheetName val="Nhat_ky_TT12"/>
      <sheetName val="D_muc_KL12"/>
      <sheetName val="D_muc_checklist12"/>
      <sheetName val="THKL_B312"/>
      <sheetName val="Báo_cháy_B412"/>
      <sheetName val="D_muc_checklist_(2)12"/>
      <sheetName val="1__HT_Điện_-_R112"/>
      <sheetName val="2__HT_Máy_Phát_Điện_-_R112"/>
      <sheetName val="3_HT_ĐHKK_-_R212"/>
      <sheetName val="4_HT_Cấp_Thoát_Nước12"/>
      <sheetName val="5_HT_PCCC12"/>
      <sheetName val="6__Thiết_bị_chính12"/>
      <sheetName val="Các_Hạng_mục_Thay_đổi12"/>
      <sheetName val="Dien_thong_tin12"/>
      <sheetName val="BB_Tham_dinh12"/>
      <sheetName val="Khau_tru-0112"/>
      <sheetName val="Khau_tru-0212"/>
      <sheetName val="Khau_tru-0312"/>
      <sheetName val="tính_tole12"/>
      <sheetName val="Công_thức_ống_gió12"/>
      <sheetName val="Tai_trong12"/>
      <sheetName val="KT(C-C)_DAT12"/>
      <sheetName val="Bang_tt_mot_so_chi_tiet12"/>
      <sheetName val="NKHSTT_TVQL12"/>
      <sheetName val="2_TH-GTrị12"/>
      <sheetName val="5_TH-ĐHTG12"/>
      <sheetName val="MTO_REV_012"/>
      <sheetName val="2_TH_Giá_Trị12"/>
      <sheetName val="Lập_là12"/>
      <sheetName val="Xây_thang_bộ,_tam_cấp12"/>
      <sheetName val="DATA_CUA_A312"/>
      <sheetName val="DATA_LANH_TO_A312"/>
      <sheetName val="Trat_trong12"/>
      <sheetName val="Trat_ngoài12"/>
      <sheetName val="Cán_nền12"/>
      <sheetName val="Sơn_trong12"/>
      <sheetName val="Sơn_ngoài12"/>
      <sheetName val="Chống_thấm_A35712"/>
      <sheetName val="Bê_Tông_bù_mái12"/>
      <sheetName val="Trần_thạch_cao_A312"/>
      <sheetName val="CỦA_NHOM_KINH_A312"/>
      <sheetName val="ĐCKL_THÉP12"/>
      <sheetName val="THVL_CĐT_CẤP12"/>
      <sheetName val="4_TK_CẨU_THÙNG12"/>
      <sheetName val="1_R18_BF12"/>
      <sheetName val="LCR_BOQ_TENDER12"/>
      <sheetName val="1__Bìa_12"/>
      <sheetName val="2_Mucluc_12"/>
      <sheetName val="3_NTGD12"/>
      <sheetName val="DS_(2)12"/>
      <sheetName val="02A_ĐNTT_HĐ12"/>
      <sheetName val="03A_DGKL_HĐ12"/>
      <sheetName val="ĐỀ_NGHỊ_TT_TIẾN_DUNG12"/>
      <sheetName val="TT_TIẾN_DUNG12"/>
      <sheetName val="ĐỀ_NGHỊ_TT_ANH_DU12"/>
      <sheetName val="TT_ANH_DU12"/>
      <sheetName val="XE_VẬN_CHUYỂN_TIẾN_DUNG_+_A_D12"/>
      <sheetName val="Máy_đào_Tiến_Dung12"/>
      <sheetName val="ĐỀ_NGHỊ_TT_ANH_DU_(Lần_2)12"/>
      <sheetName val="TT_ANH_DU_(Lần_2)12"/>
      <sheetName val="Xe_vận_chuyển_anh_Du_tiếp12"/>
      <sheetName val="PLHĐ_0112"/>
      <sheetName val="TÍNH_TOÁN_KHỐI_LƯỢNG_P612"/>
      <sheetName val="hỢP_ĐỒNG12"/>
      <sheetName val="NK_HSTT12"/>
      <sheetName val="BB_thẩm_định12"/>
      <sheetName val="đọc_số12"/>
      <sheetName val="Khấu_trừ-0312"/>
      <sheetName val="Dự_trù_thanh_toán12"/>
      <sheetName val="Chi_tiết_dự_trù12"/>
      <sheetName val="Tổng_hợp_kl_dự_kiến_tháng_10_12"/>
      <sheetName val="Bảng_thống_kê_(2)12"/>
      <sheetName val="DGKL_TT4-10(1-7)12"/>
      <sheetName val="DGKL_TT4-10(8-13)12"/>
      <sheetName val="DGKL_TT4-11(1-6)12"/>
      <sheetName val="DGKL_TT4-11(7-12)12"/>
      <sheetName val="thep_TT4-10(1-7)12"/>
      <sheetName val="thep_TT4-11(1-6)12"/>
      <sheetName val="thep_TT4-10(8-13)12"/>
      <sheetName val="thep_TT4-11(7-12)_12"/>
      <sheetName val="ĐƠN_TRỌNG12"/>
      <sheetName val="gọi_thép12"/>
      <sheetName val="Piling_work12"/>
      <sheetName val="Steel_work12"/>
      <sheetName val="Finishing_work12"/>
      <sheetName val="External_work12"/>
      <sheetName val="Budget_control_Rev612"/>
      <sheetName val="NT(VAI_DIA)12"/>
      <sheetName val="NT(TUOI_NHUA)_12"/>
      <sheetName val="NT(THAM_BTN)12"/>
      <sheetName val="CT_PhatQuang_(N76-ĐG)TT12"/>
      <sheetName val="CĐ_hiện_trạng_(N76-ĐG_PT)12"/>
      <sheetName val="CT_đào_khuôn_(N76-ĐG)PT12"/>
      <sheetName val="CĐ_ĐÀO_(N76-ĐG_PT)12"/>
      <sheetName val="Đắp_cát_K95-L2__(ĐNP)12"/>
      <sheetName val="c_độ_đỉnh_k95)__(ĐNP)12"/>
      <sheetName val="CT_Đắp_cát_K98_L2_(ĐNP)12"/>
      <sheetName val="c_độ_đỉnh_k98_L1_(ĐNP)12"/>
      <sheetName val="Vải_địa__(ĐNP)12"/>
      <sheetName val="cpdd_II__(ĐNP)_(L2)12"/>
      <sheetName val="c_độ_cpdd_II_(ĐNP)12"/>
      <sheetName val="cpdd_I_(L1)_(ĐNP)12"/>
      <sheetName val="c_độ_cpdd_I_(1-14)_(ĐNP)12"/>
      <sheetName val="tưới_nhựa_(ĐNP)12"/>
      <sheetName val="BTN_h_trung_(ĐNP)12"/>
      <sheetName val="THEP_MONG_+VACH_HO_PIT12"/>
      <sheetName val="THEP_SAN12"/>
      <sheetName val="THEP_MONG_CAU_THAP12"/>
      <sheetName val="Daftar_Upah12"/>
      <sheetName val="Rekap_Prelim12"/>
      <sheetName val="perkerasan_rigid12"/>
      <sheetName val="Analis_harga12"/>
      <sheetName val="Unit_Rate12"/>
      <sheetName val="Fire_Fighting12"/>
      <sheetName val="Item_Kompensasi12"/>
      <sheetName val="NP_(4)12"/>
      <sheetName val="Bore_Pile12"/>
      <sheetName val="taking_of12"/>
      <sheetName val="SUM_PROG_ACT12"/>
      <sheetName val="KURVA_S_PLAN12"/>
      <sheetName val="KURVA_S_ACT12"/>
      <sheetName val="M1_PROGRES_12"/>
      <sheetName val="M1_KURVA_S12"/>
      <sheetName val="M2_KURVA_S12"/>
      <sheetName val="M3_KURVA_S12"/>
      <sheetName val="M4_KURVA_S12"/>
      <sheetName val="M5_KURVA_S12"/>
      <sheetName val="M6_KURVA_S12"/>
      <sheetName val="M7_KURVA_S12"/>
      <sheetName val="M8_KURVA_S12"/>
      <sheetName val="M9_KURVA_S12"/>
      <sheetName val="KL_THÉP_MÓNG,DẦM,_SÀN,_CỘT_B212"/>
      <sheetName val="THKLTT_THÉP_B212"/>
      <sheetName val="Detail_RAM_DỐC_B1-L112"/>
      <sheetName val="Bill_1-_Prelim12"/>
      <sheetName val="DT_TH12"/>
      <sheetName val="Bill_01-Prelims(ham)12"/>
      <sheetName val="Bill_05_-_Prelims_(than)12"/>
      <sheetName val="_Bill_02_-_BPTC12"/>
      <sheetName val="Bill_03-Basement12"/>
      <sheetName val="Bill_04_-_MEP12"/>
      <sheetName val="Bill_06_-_ketcauthan12"/>
      <sheetName val="Bill_07_-_chong_tham12"/>
      <sheetName val="Bill_08_-_Xay_tho12"/>
      <sheetName val="Bill_09_-_HT_tho12"/>
      <sheetName val="Bill_10-Ngoai_troi12"/>
      <sheetName val="Bill_11_-_Other12"/>
      <sheetName val="DT_rút_gọn12"/>
      <sheetName val="Danh_sach_VT12"/>
      <sheetName val="Định_mức12"/>
      <sheetName val="TH_NC12"/>
      <sheetName val="1__VT_chính12"/>
      <sheetName val="2__VT_phụ12"/>
      <sheetName val="3__Thầu_phụ12"/>
      <sheetName val="4__Nhân_công12"/>
      <sheetName val="4a_NS_NC12"/>
      <sheetName val="5_Thiết_bị_thi_công12"/>
      <sheetName val="6_Chi_phí_khác12"/>
      <sheetName val="Dàn_giáo_bao_che12"/>
      <sheetName val="Cofa_dầm,_sàn,_cột,_vách12"/>
      <sheetName val="Div_C12"/>
      <sheetName val="Contractor_letter12"/>
      <sheetName val="Final_Summary12"/>
      <sheetName val="Main_Summary12"/>
      <sheetName val="Bill_1_Preliminaries12"/>
      <sheetName val="Bill_2_PS&amp;PC_Sums12"/>
      <sheetName val="Bill_3_Summary12"/>
      <sheetName val="Div_E12"/>
      <sheetName val="Div__112"/>
      <sheetName val="Div_212"/>
      <sheetName val="Div_312"/>
      <sheetName val="Div_H12"/>
      <sheetName val="Div_J12"/>
      <sheetName val="Div_412"/>
      <sheetName val="Div_512"/>
      <sheetName val="Div_612"/>
      <sheetName val="Div_712"/>
      <sheetName val="Div_812"/>
      <sheetName val="VO_Summary12"/>
      <sheetName val="Div_R12"/>
      <sheetName val="DIV_W(_Not_Print)12"/>
      <sheetName val="6_External_works-R1812"/>
      <sheetName val="worker_camp12"/>
      <sheetName val="1-_Prelim12"/>
      <sheetName val="2-Doors_&amp;_Windows12"/>
      <sheetName val="3-Finishing_works,_CM112"/>
      <sheetName val="4-Finishing_works,_CM212"/>
      <sheetName val="5-_Miscellaneous_works12"/>
      <sheetName val="Tổng_hợp12"/>
      <sheetName val="Tòa_R112"/>
      <sheetName val="Tòa_R212"/>
      <sheetName val="Tòa_R312"/>
      <sheetName val="Tòa_R412"/>
      <sheetName val="Tòa_R512"/>
      <sheetName val="Tòa_R612"/>
      <sheetName val="1_DATE11"/>
      <sheetName val="Du_toan11"/>
      <sheetName val="Nuoc_kho_lanh11"/>
      <sheetName val="INPUT_DATA_HERE12"/>
      <sheetName val="BB_lay_mau11"/>
      <sheetName val="Thuc_thanh11"/>
      <sheetName val="KL_Chi_tiết11"/>
      <sheetName val="Phan_tho11"/>
      <sheetName val="items_left11"/>
      <sheetName val="May_TC11"/>
      <sheetName val="Nhan_cong11"/>
      <sheetName val="Vat_tu11"/>
      <sheetName val="Bang_KL11"/>
      <sheetName val="DM_ChiPhi11"/>
      <sheetName val="COST_SUM11"/>
      <sheetName val="HARGA_ALAT11"/>
      <sheetName val="KL_san_lap11"/>
      <sheetName val="Bill_1_CPC11"/>
      <sheetName val="Bill_2_BoQ11"/>
      <sheetName val="Bill_3_PL11"/>
      <sheetName val="Bill_4_Do_boc_KL11"/>
      <sheetName val="Bill5__VT_CDT_cap11"/>
      <sheetName val="II_6_1111"/>
      <sheetName val="BẢNG_TH_CỬA_CC11"/>
      <sheetName val="BẢNG_TH_PHU_KIEN11"/>
      <sheetName val="Goi_thau11"/>
      <sheetName val="Bill_2_BoQ__(2)11"/>
      <sheetName val="Bảng_TH_PK11"/>
      <sheetName val="Chi_tiết11"/>
      <sheetName val="I_111"/>
      <sheetName val="I_211"/>
      <sheetName val="I_311"/>
      <sheetName val="I_411"/>
      <sheetName val="I_511"/>
      <sheetName val="6PILE__(돌출)11"/>
      <sheetName val="Annex_B11"/>
      <sheetName val="Data_Validation11"/>
      <sheetName val="MA_K_HANG10"/>
      <sheetName val="Phan_tich_DG10"/>
      <sheetName val="Danh_mục_VT10"/>
      <sheetName val="Pasir_Panjang_100J10"/>
      <sheetName val="THKP_coc10"/>
      <sheetName val="Bang_PTVT10"/>
      <sheetName val="Elemental_Breakdown+20%10"/>
      <sheetName val="TH_May_TC10"/>
      <sheetName val="KLDT_DIEN10"/>
      <sheetName val="PTVT_DIEN10"/>
      <sheetName val="Thong_ke_thiet_bi10"/>
      <sheetName val="04__TheoDoiChiPhiB10"/>
      <sheetName val="6_TVBH10"/>
      <sheetName val="Kolom_UT10"/>
      <sheetName val="TONG_HOP_HM10"/>
      <sheetName val="NHA_XUONG10"/>
      <sheetName val="Chenh_lech_vat_tu10"/>
      <sheetName val="Cash_Flow10"/>
      <sheetName val="CP_Khac_cuoc_VC10"/>
      <sheetName val="TH_thiet_bi10"/>
      <sheetName val="List_tình_trạng10"/>
      <sheetName val="_10"/>
      <sheetName val="THEP_TAM10"/>
      <sheetName val="THEP_HÌNH10"/>
      <sheetName val="THEP_HINH10"/>
      <sheetName val="XA_GO10"/>
      <sheetName val="BANG_TRA10"/>
      <sheetName val="Vat_Lieu_HD10"/>
      <sheetName val="Vat_lieu_Canh9"/>
      <sheetName val="UNIT_PRICE_LIST9"/>
      <sheetName val="04_PLUMBING9"/>
      <sheetName val="Div_7_29"/>
      <sheetName val="F_ALARM9"/>
      <sheetName val="H_Upah9"/>
      <sheetName val="Form_A9"/>
      <sheetName val="Perm__Test9"/>
      <sheetName val="Analisa_ME9"/>
      <sheetName val="TE_TS_FA_LAN_MATV9"/>
      <sheetName val="Kuantitas_&amp;_Harga9"/>
      <sheetName val="CAB_29"/>
      <sheetName val="EI_(3-)9"/>
      <sheetName val="REKAP_WIL9"/>
      <sheetName val="Hrg_Dasar9"/>
      <sheetName val="ocean_voyage9"/>
      <sheetName val="DAF_ALAT9"/>
      <sheetName val="Hrg_Sat9"/>
      <sheetName val="2_2_띠장의_설계9"/>
      <sheetName val="AN_Tdr9"/>
      <sheetName val="analis_standar(20m)9"/>
      <sheetName val="ANAL_BETON9"/>
      <sheetName val="iTEM_hARSAT9"/>
      <sheetName val="Cash_Flow_bulanan9"/>
      <sheetName val="rekap_mekanikal9"/>
      <sheetName val="Loan_Schedules9"/>
      <sheetName val="M_Pekerjaan9"/>
      <sheetName val="Rekap_9"/>
      <sheetName val="NP_(2)9"/>
      <sheetName val="1_1_1（土建6#楼）9"/>
      <sheetName val="HD_THI_CONG_20209"/>
      <sheetName val="DANH_SÁCH5"/>
      <sheetName val="CORE_DATA9"/>
      <sheetName val="Lintel_data9"/>
      <sheetName val="core_wall_data9"/>
      <sheetName val="¥_5"/>
      <sheetName val="PT_Vua9"/>
      <sheetName val="Bang_gia_cuoc5"/>
      <sheetName val="Bu_nhien_lieu5"/>
      <sheetName val="Window_Door_schedule5"/>
      <sheetName val="Tinh_toan5"/>
      <sheetName val="tong_du_toan3"/>
      <sheetName val="Thép_ga_TNM_01085"/>
      <sheetName val="Joinery_works2"/>
      <sheetName val="mã_2"/>
      <sheetName val="Bill_rekap2"/>
      <sheetName val="Bill_of_Qty2"/>
      <sheetName val="rap_rinci2"/>
      <sheetName val="TYPE_D2"/>
      <sheetName val="Steel_Material_List_2"/>
      <sheetName val="DAF_HRG2"/>
      <sheetName val="REKAP_ESKALASI2"/>
      <sheetName val="lamp_92"/>
      <sheetName val="Agregat_Halus_&amp;_Kasar2"/>
      <sheetName val="Indirect_Cost2"/>
      <sheetName val="4-Basic_Price2"/>
      <sheetName val="SUM_PROG_PLAN2"/>
      <sheetName val="SUM_KURVA_S_ACT2"/>
      <sheetName val="REKAP_BOBOT2"/>
      <sheetName val="Rekap_Akhir2"/>
      <sheetName val="7_Persiapan2"/>
      <sheetName val="8_Struktur2"/>
      <sheetName val="9_Arsitektur2"/>
      <sheetName val="10_Mekanikal2"/>
      <sheetName val="11_Elektrikal2"/>
      <sheetName val="12_Area_Luar2"/>
      <sheetName val="Bongkaran_Strut2"/>
      <sheetName val="Harga_Satuan2"/>
      <sheetName val="BEFORE_ALLOCATION2"/>
      <sheetName val="property_Investasi_sd_juni_2022"/>
      <sheetName val="PERALATAN_2"/>
      <sheetName val="AN__TAMPL2"/>
      <sheetName val="Master_1_02"/>
      <sheetName val="7_PEK-STRUKTUR2"/>
      <sheetName val="AHS_Aspal2"/>
      <sheetName val="URAIAN_2"/>
      <sheetName val="Analisa_Quarry2"/>
      <sheetName val="bekesting_m2__2_2"/>
      <sheetName val="rekap_harga_satuan_pek2"/>
      <sheetName val="cat_baja_waterproofing2"/>
      <sheetName val="HPS_PC2"/>
      <sheetName val="gia_vt2"/>
      <sheetName val="1_BILL_MOI_THAU_CAN_THUONG2"/>
      <sheetName val="THONG_SO2"/>
      <sheetName val="Đơn_giá_chi_tiết_TN_392"/>
      <sheetName val="Móng,_nền_2"/>
      <sheetName val="Mau_021"/>
      <sheetName val="DGKL_BTCT_TAI_CHO2"/>
      <sheetName val="rab_lt_2_bo2"/>
      <sheetName val="11_1(10)2"/>
      <sheetName val="Weight_Bridge2"/>
      <sheetName val="Ｎｏ_132"/>
      <sheetName val="Bang_khoi_luong2"/>
      <sheetName val="PHẦN_KIẾN_TRÚC2"/>
      <sheetName val="TEN_CONG_TRINH1"/>
      <sheetName val="THONG_SO_KICH_THUOC1"/>
      <sheetName val="CT_-THVLNC1"/>
      <sheetName val="BAOCHE_A1"/>
      <sheetName val="SCOPE_OF_WORK1"/>
      <sheetName val="Exe_Sum2"/>
      <sheetName val="Bang_tong_hop_detail1"/>
      <sheetName val="Bieu_TH1"/>
      <sheetName val="Piano_Montaggio_PO-02_bozza22"/>
      <sheetName val="KHOAN_DẪN1"/>
      <sheetName val="Building_T1,2,3,4,5_(2)1"/>
      <sheetName val="Bang_gia_NC_1"/>
      <sheetName val="VE_Estimate1"/>
      <sheetName val="Gia_VLNCMTC1"/>
      <sheetName val="Thoat_nuoc1"/>
      <sheetName val="Buy_vs__Lease_Car1"/>
      <sheetName val="_견적서1"/>
      <sheetName val="VL-T8_121"/>
      <sheetName val="bang_tien_luong1"/>
      <sheetName val="110_cs_EW1"/>
      <sheetName val="Sum_sanitary_ware1"/>
      <sheetName val="Tax_T3+chi_phi_dot_21"/>
      <sheetName val="__2"/>
      <sheetName val="입찰내역_발주처_양식1"/>
      <sheetName val="Chenh_lech_ca_may1"/>
      <sheetName val="TLg_CN&amp;Laixe1"/>
      <sheetName val="TLg_CN&amp;Laixe_(2)1"/>
      <sheetName val="TLg_Laitau1"/>
      <sheetName val="TLg_Laitau_(2)1"/>
      <sheetName val="Bù_giá_CM1"/>
      <sheetName val="DL_danh_sách1"/>
      <sheetName val="A_KL_CHI_TIET-MT1"/>
      <sheetName val="B_KL_CHI_TIET-BS1"/>
      <sheetName val="Bảng_dung_trọng1"/>
      <sheetName val="Tổng_kê1"/>
      <sheetName val="Huong_dan1"/>
      <sheetName val="Hệ_số1"/>
      <sheetName val="Động_cơ1"/>
      <sheetName val="01_KC_-_COC_NHOI,_TUONG_VAY1"/>
      <sheetName val="02__PHAN_TICH1"/>
      <sheetName val="03__NGAN_SACH1"/>
      <sheetName val="B_2_-_Tinh_CPVC1"/>
      <sheetName val="ThongKe_GĐ11"/>
      <sheetName val="M&amp;E_list_(E)1"/>
      <sheetName val="anls_space_frame1"/>
      <sheetName val="Harga_Bahan_&amp;_Upah_1"/>
      <sheetName val="Fill_this_out_first___3"/>
      <sheetName val="Resort_&amp;_Compare1"/>
      <sheetName val="Đo_bóc_KL1"/>
      <sheetName val="CT_Thang_Mo1"/>
      <sheetName val="KL_Chi_tiết_BV_dự_thầu1"/>
      <sheetName val="KL_chi_tiết_BV_thi_công1"/>
      <sheetName val="5201_2004"/>
      <sheetName val="Phân_bổ_ĐG_để_ký_với_XP1"/>
      <sheetName val="Thong_tin_chung1"/>
      <sheetName val="PL_Vua1"/>
      <sheetName val="Bảng_nhân_công1"/>
      <sheetName val="S50_1"/>
      <sheetName val="D)_Cabling_Installation1"/>
      <sheetName val="GIA_TRI_Bill_02_06_20211"/>
      <sheetName val="bIA_1"/>
      <sheetName val="Giai_trinh1"/>
      <sheetName val="Unit_price(Updateting)1"/>
      <sheetName val="BSM_1"/>
      <sheetName val="ĐN_01-28-061"/>
      <sheetName val="ĐN_02-18-071"/>
      <sheetName val="KL_phần_nước1"/>
      <sheetName val="KL_đợt_1_điện1"/>
      <sheetName val="THCP_xay_dung1"/>
      <sheetName val="CAP_TRUC1"/>
      <sheetName val="KLHT-Hoàn_thiện"/>
      <sheetName val="KL_thanh_toan-Xuan_Dao"/>
      <sheetName val="DM_KH"/>
      <sheetName val="Thoát_nước_"/>
      <sheetName val="Muc_Luc"/>
      <sheetName val="analisa_SNI"/>
      <sheetName val="A+Supl_1"/>
      <sheetName val="UNIT_PRICE_WAGE_and_MATERIAL"/>
      <sheetName val="ANALISA_KUSEN1"/>
      <sheetName val="Har_Sat"/>
      <sheetName val="Analisa_"/>
      <sheetName val="DRUP__ASLI_"/>
      <sheetName val="Harga_Mat_"/>
      <sheetName val="ANALISA_GRS_TENGAH"/>
      <sheetName val="Rencana_Anggaran_Biaya"/>
      <sheetName val="Pekerjaan_Harian"/>
      <sheetName val="1_B"/>
      <sheetName val="VOLUME_MATERIL"/>
      <sheetName val="Pile_Cap"/>
      <sheetName val="Lau_Luhung"/>
      <sheetName val="An_H_Sat_Pek_Ut1"/>
      <sheetName val="COST_SUMM"/>
      <sheetName val="RAB_THP1"/>
      <sheetName val="RAB_TOTAL"/>
      <sheetName val="H_Satuan_(2)3"/>
      <sheetName val="cold_mill3"/>
      <sheetName val="Daftar_Subkon3"/>
      <sheetName val="rekap_ahs2"/>
      <sheetName val="Analisa_23"/>
      <sheetName val="Rekap_Biaya3"/>
      <sheetName val="Price_Biaya_Cadangan3"/>
      <sheetName val="BQ_Rekapitulasi__Akhir5"/>
      <sheetName val="A(Rev_3)2"/>
      <sheetName val="ANALISA_TENDER2"/>
      <sheetName val="Daftar_Harga2"/>
      <sheetName val="8LT_123"/>
      <sheetName val="Supl_X2"/>
      <sheetName val="Form-3_32"/>
      <sheetName val="Man_Power2"/>
      <sheetName val="Input_Data2"/>
      <sheetName val="Sumber_Daya2"/>
      <sheetName val="ANALISA_PEK_UMUM2"/>
      <sheetName val="BOQ_KSN2"/>
      <sheetName val="RINCIAN_SD_2"/>
      <sheetName val="DC_HOT_MIX22"/>
      <sheetName val="Fill_this_out_first___4"/>
      <sheetName val="Sum_IF2"/>
      <sheetName val="U__div_22"/>
      <sheetName val="플랜트_설치2"/>
      <sheetName val="Grand_Sum_BT2"/>
      <sheetName val="Analisa_RAP2"/>
      <sheetName val="REF_ONLY2"/>
      <sheetName val="BQ_PL_2"/>
      <sheetName val="BQ_Rekapitulasi__Akhir6"/>
      <sheetName val="BQ_Rekapitulasi_Akhir3"/>
      <sheetName val="H_DASAR2"/>
      <sheetName val="SUB_TOTAL___2"/>
      <sheetName val="Daft_upah,_bahan_&amp;alat2"/>
      <sheetName val="Rkap_Bya2"/>
      <sheetName val="BOQ_2"/>
      <sheetName val="HRG_DSR1"/>
      <sheetName val="rincian_per_proyek2"/>
      <sheetName val="rekap_index_eskalasi2"/>
      <sheetName val="Basic_P2"/>
      <sheetName val="Harsat_Bahan2"/>
      <sheetName val="RAB_SEKRETARIAT_(1)2"/>
      <sheetName val="為替レ－ト_2"/>
      <sheetName val="B_Q_20072"/>
      <sheetName val="Vol__Mat_SC2"/>
      <sheetName val="Combinned_&amp;_Grafic_HB2"/>
      <sheetName val="Harga_S_Dasar2"/>
      <sheetName val="ELEMENT_SUM2"/>
      <sheetName val="???_??2"/>
      <sheetName val="CABLE_BULK2"/>
      <sheetName val="An_PLB2"/>
      <sheetName val="Sat_Bah___Up1"/>
      <sheetName val="BARU-4_1"/>
      <sheetName val="Daft_2_13"/>
      <sheetName val="Master_Edit1"/>
      <sheetName val="Rek_Analisa1"/>
      <sheetName val="RBP__22"/>
      <sheetName val="Alat_&amp;_Bahan2"/>
      <sheetName val="bq_T_Abang1"/>
      <sheetName val="VAC_BDWN1"/>
      <sheetName val="Analisa_Baku_ME1"/>
      <sheetName val="2_102"/>
      <sheetName val="Price_Persiapan_dan_Penunjang2"/>
      <sheetName val="UNIT_PRICE2"/>
      <sheetName val="supporting_data2"/>
      <sheetName val="II__TAHANAN_UMUM2"/>
      <sheetName val="Page_12"/>
      <sheetName val="Conn__Lib1"/>
      <sheetName val="_SAT_PL1"/>
      <sheetName val="RAB_Jalan1"/>
      <sheetName val="Orgs_Proy2"/>
      <sheetName val="BASIC_PRICE_1"/>
      <sheetName val="ANALISA_SNI'08(ubh_bgsting)1"/>
      <sheetName val="______2"/>
      <sheetName val="Rekap_Sal1"/>
      <sheetName val="DAFTAR_71"/>
      <sheetName val="L__Hr1"/>
      <sheetName val="mA_THP_III1"/>
      <sheetName val="master_schedule1"/>
      <sheetName val="HAl_271"/>
      <sheetName val="Part_A_+_B2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Rev__RBP-KP1"/>
      <sheetName val="Rev_RBP-1_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REKAP_ARSITEKTUR_1"/>
      <sheetName val="Cable_Data_from_Attachment-C1"/>
      <sheetName val="Daft_2_14"/>
      <sheetName val="BQ_Elektrikal1"/>
      <sheetName val="BQ_Rekapitulasi_Akhir4"/>
      <sheetName val="SCHEDULE_1"/>
      <sheetName val="struktur_tdk_dipakai1"/>
      <sheetName val="Lap__Minggu_81_(JUNI)"/>
      <sheetName val="Galian_batu1"/>
      <sheetName val="Rekap_DKH1"/>
      <sheetName val="Jadwal_Kerja_Bln1"/>
      <sheetName val="Rekap_Analisa"/>
      <sheetName val="RAB_"/>
      <sheetName val="Harsat_Upah1"/>
      <sheetName val="bahan_upah"/>
      <sheetName val="Rencana_vs_Realisasi"/>
      <sheetName val="AGG,_C"/>
      <sheetName val="Calcu_021"/>
      <sheetName val="rekap_konst1"/>
      <sheetName val="Ope_FC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Rinc_Ged_A_(G_Utama)1"/>
      <sheetName val="Hrg_Satuan_&amp;_Upah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RAB_(I)1"/>
      <sheetName val="BEBAN_P_DITAIL1"/>
      <sheetName val="H__Dasar1"/>
      <sheetName val="BAR_SCREEN1"/>
      <sheetName val="HRG_BAHAN1"/>
      <sheetName val="RAB_ME"/>
      <sheetName val="Harsat_Alat"/>
      <sheetName val="A-11_Steel_Str"/>
      <sheetName val="A-03_Pile"/>
      <sheetName val="1_1_ALAT_TULIS_KANTOR"/>
      <sheetName val="T__Cs_Log_P_III"/>
      <sheetName val="anal_P1"/>
      <sheetName val="Pen_Macadam1"/>
      <sheetName val="pry_05_Pegawai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Posisi_Biaya"/>
      <sheetName val="Satuan_Dasar1"/>
      <sheetName val="S_roomToyota1"/>
      <sheetName val="Rev_Type1"/>
      <sheetName val="Anl_+1"/>
      <sheetName val="tabel_profil1"/>
      <sheetName val="tidak_dipakai"/>
      <sheetName val="RAB_&amp;_RCO_OWNER_VERS_"/>
      <sheetName val="anl_sa1"/>
      <sheetName val="B_as1"/>
      <sheetName val="DIV_11"/>
      <sheetName val="Ahs_2"/>
      <sheetName val="Ahs_1"/>
      <sheetName val="PEMBESIAN_BALOK_INDUK!"/>
      <sheetName val="anal_Lamp_4a"/>
      <sheetName val="Rawat_Inap"/>
      <sheetName val="MC_DPU_BI"/>
      <sheetName val="HSBU_ANA"/>
      <sheetName val="Uraian_Pekerjaan"/>
      <sheetName val="Produksi_&amp;_Scedule"/>
      <sheetName val="PL_(MONTHLY)"/>
      <sheetName val="L_BA_blok"/>
      <sheetName val="Trading_Comps"/>
      <sheetName val="1__Rekap_A"/>
      <sheetName val="Harga_Dasar"/>
      <sheetName val="Encl_-14A"/>
      <sheetName val="Cost_Summary1"/>
      <sheetName val="Signage_Detail1"/>
      <sheetName val="sat_dasar1"/>
      <sheetName val="Data_Alat1"/>
      <sheetName val="EXTERNAL__(revisi_1)"/>
      <sheetName val="D_BOARD"/>
      <sheetName val="UnitRateA_1_II1"/>
      <sheetName val="8_4_2_Rambu1"/>
      <sheetName val="Rek_An1"/>
      <sheetName val="Formula_Paket_A1"/>
      <sheetName val="Front_end1"/>
      <sheetName val="Back_End1"/>
      <sheetName val="pek_tanah_utk_irigasi1"/>
      <sheetName val="RAB_ASRAMA_(7_A)"/>
      <sheetName val="HRG_SAT_UPH_BHN_PU_2012"/>
      <sheetName val="HRG_BAHAN-UPAH"/>
      <sheetName val="Plat_Lantai_Trestle"/>
      <sheetName val="Daftar_upah_&amp;_material"/>
      <sheetName val="Analisa_Teknik"/>
      <sheetName val="REKAP_PAGAR_DEPAN"/>
      <sheetName val="REKAP_LOKAL"/>
      <sheetName val="Petunjuk_Ngisi_(2)"/>
      <sheetName val="D2_2"/>
      <sheetName val="MAIN_BQ"/>
      <sheetName val="HARGA_DSR"/>
      <sheetName val="K_-_Drywall-Presd"/>
      <sheetName val="HS_ALAT"/>
      <sheetName val="A)_Psiapan"/>
      <sheetName val="Rek__Mob"/>
      <sheetName val="Rekap__2_"/>
      <sheetName val="Target_Raker(10)"/>
      <sheetName val="REKAP_beton1"/>
      <sheetName val="DATA_21"/>
      <sheetName val="PRY_01-11"/>
      <sheetName val="HRG_UPAH_BAHAN"/>
      <sheetName val="anl_hsmpu"/>
      <sheetName val="RBP-_2"/>
      <sheetName val="TEST_CASE"/>
      <sheetName val="REKAP_PAGAR_SAMPING"/>
      <sheetName val="REKAP_GERBANG"/>
      <sheetName val="Spec_ME"/>
      <sheetName val="ARSUtM_"/>
      <sheetName val="Analisa_ME_"/>
      <sheetName val="DAFTAR_BESI_KANAL_C_SIKU"/>
      <sheetName val="BAHAN_&amp;_ALAT"/>
      <sheetName val="Urut_kabupaten"/>
      <sheetName val="Analisa_SNI_STANDART_"/>
      <sheetName val="%_Prog"/>
      <sheetName val="LEP_AWAL_DES_11"/>
      <sheetName val="Lamp__1_"/>
      <sheetName val="Lamp__2"/>
      <sheetName val="RBP_4"/>
      <sheetName val="HSD_(Rate)"/>
      <sheetName val="RBP_3"/>
      <sheetName val="Sewa_Alat"/>
      <sheetName val="Bill_Item_Ac"/>
      <sheetName val="Sat_Upah"/>
      <sheetName val="PO2_ok"/>
      <sheetName val="Analisa_HSP"/>
      <sheetName val="backup_mc_0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HRG_BAHAN_&amp;_UPAH_okk1"/>
      <sheetName val="Analis_Kusen_okk1"/>
      <sheetName val="analisa_nya"/>
      <sheetName val="RAB_VOL"/>
      <sheetName val="ASPAL_(14)"/>
      <sheetName val="hARGA_SAT"/>
      <sheetName val="UPBH_AB"/>
      <sheetName val="Cost_Analysis"/>
      <sheetName val="Cost_Range"/>
      <sheetName val="Equipment_Data"/>
      <sheetName val="B_UMUM"/>
      <sheetName val="Analisa_copy"/>
      <sheetName val="3_1_(3)"/>
      <sheetName val="@nalisa_E"/>
      <sheetName val="Soil_Report"/>
      <sheetName val="bahan_SNI"/>
      <sheetName val="ANALISA_SNI'07(Bangli)"/>
      <sheetName val="Prod_Alat"/>
      <sheetName val="Rek_Cianten3"/>
      <sheetName val="Rekap_Anl"/>
      <sheetName val="Ana__PU"/>
      <sheetName val="RAB_1"/>
      <sheetName val="WBS_2005"/>
      <sheetName val="est_proy"/>
      <sheetName val="CATS_Codes"/>
      <sheetName val="10_1_(1)"/>
      <sheetName val="10_1_(2)"/>
      <sheetName val="10_1_(3)"/>
      <sheetName val="10_1_(4)"/>
      <sheetName val="10_1_(5)"/>
      <sheetName val="화재_탐지_설비"/>
      <sheetName val="1_REK"/>
      <sheetName val="공사금액_내역_(1)"/>
      <sheetName val="96_12"/>
      <sheetName val="Galian_1"/>
      <sheetName val="DIV_IV"/>
      <sheetName val="DIV_VI"/>
      <sheetName val="DIV_VIII"/>
      <sheetName val="SUM_PROG_ACT13"/>
      <sheetName val="REKAP_M40"/>
      <sheetName val="Submission_Form"/>
      <sheetName val="Mob-Demob_Alat"/>
      <sheetName val="Paket_II_(A)"/>
      <sheetName val="Paket_II_(B)"/>
      <sheetName val="Paket_II_(C)"/>
      <sheetName val="Paket_II_(D)"/>
      <sheetName val="Paket_II_(E)"/>
      <sheetName val="Paket_II_(F)"/>
      <sheetName val="Paket_II_(G)"/>
      <sheetName val="Paket_II_(H)_"/>
      <sheetName val="NP_7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V_STR_(2)"/>
      <sheetName val="Rate_Analysis"/>
      <sheetName val="__x0"/>
      <sheetName val="GENERAL_REQUIREMENTS"/>
      <sheetName val="CF_-Update_31Jul06"/>
      <sheetName val="TOWER_12TON"/>
      <sheetName val="TOWER_10TON"/>
      <sheetName val="JIB_CRANE,HOIST"/>
      <sheetName val="Danh_muc"/>
      <sheetName val="schedule_nos"/>
      <sheetName val="Ct-_DZ35kV"/>
      <sheetName val="QT_gia_tri"/>
      <sheetName val="Tổng_hợp_cấu_kiện"/>
      <sheetName val="BSD_(2)"/>
      <sheetName val="CAL_NX_12"/>
      <sheetName val="Bang_luong_NHOM_I"/>
      <sheetName val="LUONG_SCL"/>
      <sheetName val="material_1"/>
      <sheetName val="Finishing_Warehouse1"/>
      <sheetName val="Balok_L_2"/>
      <sheetName val="Spek_Fin_(Jati)"/>
      <sheetName val="Fin_(Jati)"/>
      <sheetName val="REKAP_TOTAL_(Merbau)"/>
      <sheetName val="REKAP_TOTAL_(Jati)"/>
      <sheetName val="Fee_Koor__Bangunan_Utama"/>
      <sheetName val="Kolam_Renang"/>
      <sheetName val="Luas_Bangunan"/>
      <sheetName val="V__Post_Security"/>
      <sheetName val="Back_Up-1"/>
      <sheetName val="Back_Up-2"/>
      <sheetName val="Back_Up-3"/>
      <sheetName val="Analisa_Harga_Satuan"/>
      <sheetName val="Bahan_Pabrik"/>
      <sheetName val="Bahan_Alam"/>
      <sheetName val="B_D_AHS6"/>
      <sheetName val="REKAP_TOTAL"/>
      <sheetName val="Mk_Base"/>
      <sheetName val="Analisa_Upah___Bahan_Plum"/>
      <sheetName val="BQ_All_2"/>
      <sheetName val="Analis_Upah"/>
      <sheetName val="Detail_Proyek"/>
      <sheetName val="LR-CF_GAB"/>
      <sheetName val="RESUME_GAB"/>
      <sheetName val="KERJASAMA_GAB"/>
      <sheetName val="Urugan_Pasir"/>
      <sheetName val="Sheet1_(2)"/>
      <sheetName val="Kurva_S"/>
      <sheetName val="Anls_teknis"/>
      <sheetName val="Pekerjaan_"/>
      <sheetName val="bhn_FINAL"/>
      <sheetName val="HM_MEK_"/>
      <sheetName val="REKAP_MINGGUAN"/>
      <sheetName val="URUTAN_BUKA"/>
      <sheetName val="_ANL__bw"/>
      <sheetName val="An_Arsitektur"/>
      <sheetName val="List_H_Bahan&amp;Upah"/>
      <sheetName val="A_HARSAT_ARS"/>
      <sheetName val="WF_"/>
      <sheetName val="Rekap_Prelim_CD"/>
      <sheetName val="Rekap_Dir_Cost_CD"/>
      <sheetName val="Tata_Udara"/>
      <sheetName val="REG_TOTAL"/>
      <sheetName val="kont_anak1"/>
      <sheetName val="Man_Power_&amp;_Comp"/>
      <sheetName val="RINC_FIN_T4___3_"/>
      <sheetName val="RINC_FIN_T4___2_"/>
      <sheetName val="Harga_Sat_Dasar"/>
      <sheetName val="H_BAHAN"/>
      <sheetName val="HS_RAB"/>
      <sheetName val="uraian_analisa"/>
      <sheetName val="m_schedule"/>
      <sheetName val="POS_1"/>
      <sheetName val="POS_2"/>
      <sheetName val="BAB_V-16(1)"/>
      <sheetName val="Div-2_Umum"/>
      <sheetName val="Trading_Statement"/>
      <sheetName val="Data_Umum_Penawaran"/>
      <sheetName val="Bahan_BQ"/>
      <sheetName val="Cover_(x)"/>
      <sheetName val="Cor_Apt"/>
      <sheetName val="Input_monthly_capex"/>
      <sheetName val="BOQ_(2)"/>
      <sheetName val="Category_1"/>
      <sheetName val="BANGUNAN_PENUNJANG"/>
      <sheetName val="Bill_of_Qty_MEP"/>
      <sheetName val="analisa_Str"/>
      <sheetName val="Memb_Schd"/>
      <sheetName val="APRON_TAHAP_I"/>
      <sheetName val="ANALISA_BARU_40_M"/>
      <sheetName val="bill_qty"/>
      <sheetName val="upah,_bahan,_alat"/>
      <sheetName val="Sch_Tender"/>
      <sheetName val="Alat_B"/>
      <sheetName val="Bahan_B"/>
      <sheetName val="Upah_B"/>
      <sheetName val="Analisa_J"/>
      <sheetName val="Upah_Bahan_K"/>
      <sheetName val="Ur_Agregat"/>
      <sheetName val="Anl_Ls(15)"/>
      <sheetName val="Perhitungan_Besi"/>
      <sheetName val="Break_Down_Bahan_LS"/>
      <sheetName val="Lamp-4_Sat-Das"/>
      <sheetName val="Mk_Sub_Grade"/>
      <sheetName val="AN_CIPTA_KARYA"/>
      <sheetName val="Mk_Minor"/>
      <sheetName val="crude_SLAB_RE-bar"/>
      <sheetName val="Perhit_Alat"/>
      <sheetName val="div_6a"/>
      <sheetName val="H_ALAT"/>
      <sheetName val="REK_PEN"/>
      <sheetName val="An__ALAt"/>
      <sheetName val="Grading_Tahap_1"/>
      <sheetName val="bekesting_m2"/>
      <sheetName val="PT_"/>
      <sheetName val="anal_alat"/>
      <sheetName val="Peralatan_(2)"/>
      <sheetName val="Chek_List_&amp;_Qty"/>
      <sheetName val="Appendix_2(SatDas)"/>
      <sheetName val="Basic_Price(fix)"/>
      <sheetName val="BOQ_lama"/>
      <sheetName val="Tie_Beam_GN"/>
      <sheetName val="5_NP"/>
      <sheetName val="Analisa_MOS"/>
      <sheetName val="tp_45x45_(6)"/>
      <sheetName val="CT  PL"/>
      <sheetName val="CTG BOQ HT"/>
      <sheetName val="Solieu"/>
    </sheetNames>
    <sheetDataSet>
      <sheetData sheetId="0">
        <row r="2">
          <cell r="E2">
            <v>0</v>
          </cell>
        </row>
      </sheetData>
      <sheetData sheetId="1">
        <row r="2">
          <cell r="E2">
            <v>0</v>
          </cell>
        </row>
      </sheetData>
      <sheetData sheetId="2">
        <row r="2">
          <cell r="E2">
            <v>0</v>
          </cell>
        </row>
      </sheetData>
      <sheetData sheetId="3">
        <row r="2">
          <cell r="E2">
            <v>0</v>
          </cell>
        </row>
      </sheetData>
      <sheetData sheetId="4">
        <row r="2">
          <cell r="E2">
            <v>0</v>
          </cell>
        </row>
      </sheetData>
      <sheetData sheetId="5">
        <row r="2">
          <cell r="E2">
            <v>0</v>
          </cell>
        </row>
      </sheetData>
      <sheetData sheetId="6">
        <row r="2">
          <cell r="E2">
            <v>0</v>
          </cell>
        </row>
      </sheetData>
      <sheetData sheetId="7">
        <row r="2">
          <cell r="E2">
            <v>0</v>
          </cell>
        </row>
      </sheetData>
      <sheetData sheetId="8">
        <row r="2">
          <cell r="E2">
            <v>0</v>
          </cell>
        </row>
      </sheetData>
      <sheetData sheetId="9">
        <row r="2">
          <cell r="E2">
            <v>0</v>
          </cell>
        </row>
      </sheetData>
      <sheetData sheetId="10">
        <row r="2">
          <cell r="E2">
            <v>0</v>
          </cell>
        </row>
      </sheetData>
      <sheetData sheetId="11">
        <row r="2">
          <cell r="E2">
            <v>0</v>
          </cell>
        </row>
      </sheetData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E2">
            <v>0</v>
          </cell>
        </row>
      </sheetData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>
        <row r="2">
          <cell r="E2">
            <v>0</v>
          </cell>
        </row>
      </sheetData>
      <sheetData sheetId="32">
        <row r="2">
          <cell r="E2">
            <v>0</v>
          </cell>
        </row>
      </sheetData>
      <sheetData sheetId="33">
        <row r="2">
          <cell r="E2">
            <v>0</v>
          </cell>
        </row>
      </sheetData>
      <sheetData sheetId="34">
        <row r="2">
          <cell r="E2">
            <v>0</v>
          </cell>
        </row>
      </sheetData>
      <sheetData sheetId="35">
        <row r="2">
          <cell r="E2">
            <v>0</v>
          </cell>
        </row>
      </sheetData>
      <sheetData sheetId="36">
        <row r="2">
          <cell r="E2">
            <v>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2">
          <cell r="E2">
            <v>0</v>
          </cell>
        </row>
      </sheetData>
      <sheetData sheetId="125">
        <row r="2">
          <cell r="E2">
            <v>0</v>
          </cell>
        </row>
      </sheetData>
      <sheetData sheetId="126">
        <row r="2">
          <cell r="E2">
            <v>0</v>
          </cell>
        </row>
      </sheetData>
      <sheetData sheetId="127">
        <row r="2">
          <cell r="E2">
            <v>0</v>
          </cell>
        </row>
      </sheetData>
      <sheetData sheetId="128">
        <row r="2">
          <cell r="E2">
            <v>0</v>
          </cell>
        </row>
      </sheetData>
      <sheetData sheetId="129">
        <row r="2">
          <cell r="E2">
            <v>0</v>
          </cell>
        </row>
      </sheetData>
      <sheetData sheetId="130">
        <row r="2">
          <cell r="E2">
            <v>0</v>
          </cell>
        </row>
      </sheetData>
      <sheetData sheetId="131">
        <row r="2">
          <cell r="E2">
            <v>0</v>
          </cell>
        </row>
      </sheetData>
      <sheetData sheetId="132">
        <row r="2">
          <cell r="E2">
            <v>0</v>
          </cell>
        </row>
      </sheetData>
      <sheetData sheetId="133">
        <row r="2">
          <cell r="E2">
            <v>0</v>
          </cell>
        </row>
      </sheetData>
      <sheetData sheetId="134">
        <row r="2">
          <cell r="E2">
            <v>0</v>
          </cell>
        </row>
      </sheetData>
      <sheetData sheetId="135">
        <row r="2">
          <cell r="E2">
            <v>0</v>
          </cell>
        </row>
      </sheetData>
      <sheetData sheetId="136">
        <row r="2">
          <cell r="E2">
            <v>0</v>
          </cell>
        </row>
      </sheetData>
      <sheetData sheetId="137">
        <row r="2">
          <cell r="E2">
            <v>0</v>
          </cell>
        </row>
      </sheetData>
      <sheetData sheetId="138">
        <row r="2">
          <cell r="E2">
            <v>0</v>
          </cell>
        </row>
      </sheetData>
      <sheetData sheetId="139">
        <row r="2">
          <cell r="E2">
            <v>0</v>
          </cell>
        </row>
      </sheetData>
      <sheetData sheetId="140">
        <row r="2">
          <cell r="E2">
            <v>0</v>
          </cell>
        </row>
      </sheetData>
      <sheetData sheetId="141" refreshError="1"/>
      <sheetData sheetId="142" refreshError="1"/>
      <sheetData sheetId="143" refreshError="1"/>
      <sheetData sheetId="144">
        <row r="2">
          <cell r="E2">
            <v>0</v>
          </cell>
        </row>
      </sheetData>
      <sheetData sheetId="145">
        <row r="2">
          <cell r="E2">
            <v>0</v>
          </cell>
        </row>
      </sheetData>
      <sheetData sheetId="146">
        <row r="2">
          <cell r="E2">
            <v>0</v>
          </cell>
        </row>
      </sheetData>
      <sheetData sheetId="147">
        <row r="2">
          <cell r="E2">
            <v>0</v>
          </cell>
        </row>
      </sheetData>
      <sheetData sheetId="148">
        <row r="2">
          <cell r="E2">
            <v>0</v>
          </cell>
        </row>
      </sheetData>
      <sheetData sheetId="149">
        <row r="2">
          <cell r="E2">
            <v>0</v>
          </cell>
        </row>
      </sheetData>
      <sheetData sheetId="150">
        <row r="2">
          <cell r="E2">
            <v>0</v>
          </cell>
        </row>
      </sheetData>
      <sheetData sheetId="151">
        <row r="2">
          <cell r="E2">
            <v>0</v>
          </cell>
        </row>
      </sheetData>
      <sheetData sheetId="152">
        <row r="2">
          <cell r="E2">
            <v>0</v>
          </cell>
        </row>
      </sheetData>
      <sheetData sheetId="153">
        <row r="2">
          <cell r="E2">
            <v>0</v>
          </cell>
        </row>
      </sheetData>
      <sheetData sheetId="154">
        <row r="2">
          <cell r="E2">
            <v>0</v>
          </cell>
        </row>
      </sheetData>
      <sheetData sheetId="155">
        <row r="2">
          <cell r="E2">
            <v>0</v>
          </cell>
        </row>
      </sheetData>
      <sheetData sheetId="156">
        <row r="2">
          <cell r="E2">
            <v>0</v>
          </cell>
        </row>
      </sheetData>
      <sheetData sheetId="157" refreshError="1"/>
      <sheetData sheetId="158" refreshError="1"/>
      <sheetData sheetId="159" refreshError="1"/>
      <sheetData sheetId="160">
        <row r="2">
          <cell r="E2">
            <v>0</v>
          </cell>
        </row>
      </sheetData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2">
          <cell r="E2">
            <v>0</v>
          </cell>
        </row>
      </sheetData>
      <sheetData sheetId="169">
        <row r="2">
          <cell r="E2">
            <v>0</v>
          </cell>
        </row>
      </sheetData>
      <sheetData sheetId="170">
        <row r="2">
          <cell r="E2">
            <v>0</v>
          </cell>
        </row>
      </sheetData>
      <sheetData sheetId="171">
        <row r="2">
          <cell r="E2">
            <v>0</v>
          </cell>
        </row>
      </sheetData>
      <sheetData sheetId="172">
        <row r="2">
          <cell r="E2">
            <v>0</v>
          </cell>
        </row>
      </sheetData>
      <sheetData sheetId="173">
        <row r="2">
          <cell r="E2">
            <v>0</v>
          </cell>
        </row>
      </sheetData>
      <sheetData sheetId="174">
        <row r="2">
          <cell r="E2">
            <v>0</v>
          </cell>
        </row>
      </sheetData>
      <sheetData sheetId="175">
        <row r="2">
          <cell r="E2">
            <v>0</v>
          </cell>
        </row>
      </sheetData>
      <sheetData sheetId="176">
        <row r="2">
          <cell r="E2">
            <v>0</v>
          </cell>
        </row>
      </sheetData>
      <sheetData sheetId="177">
        <row r="2">
          <cell r="E2">
            <v>0</v>
          </cell>
        </row>
      </sheetData>
      <sheetData sheetId="178">
        <row r="2">
          <cell r="E2">
            <v>0</v>
          </cell>
        </row>
      </sheetData>
      <sheetData sheetId="179">
        <row r="2">
          <cell r="E2">
            <v>0</v>
          </cell>
        </row>
      </sheetData>
      <sheetData sheetId="180">
        <row r="2">
          <cell r="E2">
            <v>0</v>
          </cell>
        </row>
      </sheetData>
      <sheetData sheetId="181">
        <row r="2">
          <cell r="E2">
            <v>0</v>
          </cell>
        </row>
      </sheetData>
      <sheetData sheetId="182">
        <row r="2">
          <cell r="E2">
            <v>0</v>
          </cell>
        </row>
      </sheetData>
      <sheetData sheetId="183">
        <row r="2">
          <cell r="E2">
            <v>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>
        <row r="2">
          <cell r="E2">
            <v>0</v>
          </cell>
        </row>
      </sheetData>
      <sheetData sheetId="254">
        <row r="2">
          <cell r="E2">
            <v>0</v>
          </cell>
        </row>
      </sheetData>
      <sheetData sheetId="255">
        <row r="2">
          <cell r="E2">
            <v>0</v>
          </cell>
        </row>
      </sheetData>
      <sheetData sheetId="256">
        <row r="2">
          <cell r="E2">
            <v>0</v>
          </cell>
        </row>
      </sheetData>
      <sheetData sheetId="257">
        <row r="2">
          <cell r="E2">
            <v>0</v>
          </cell>
        </row>
      </sheetData>
      <sheetData sheetId="258">
        <row r="2">
          <cell r="E2">
            <v>0</v>
          </cell>
        </row>
      </sheetData>
      <sheetData sheetId="259">
        <row r="2">
          <cell r="E2">
            <v>0</v>
          </cell>
        </row>
      </sheetData>
      <sheetData sheetId="260">
        <row r="2">
          <cell r="E2">
            <v>0</v>
          </cell>
        </row>
      </sheetData>
      <sheetData sheetId="261">
        <row r="2">
          <cell r="E2">
            <v>0</v>
          </cell>
        </row>
      </sheetData>
      <sheetData sheetId="262">
        <row r="2">
          <cell r="E2">
            <v>0</v>
          </cell>
        </row>
      </sheetData>
      <sheetData sheetId="263">
        <row r="2">
          <cell r="E2">
            <v>0</v>
          </cell>
        </row>
      </sheetData>
      <sheetData sheetId="264">
        <row r="2">
          <cell r="E2">
            <v>0</v>
          </cell>
        </row>
      </sheetData>
      <sheetData sheetId="265" refreshError="1"/>
      <sheetData sheetId="266" refreshError="1"/>
      <sheetData sheetId="267">
        <row r="2">
          <cell r="E2">
            <v>0</v>
          </cell>
        </row>
      </sheetData>
      <sheetData sheetId="268">
        <row r="2">
          <cell r="E2">
            <v>0</v>
          </cell>
        </row>
      </sheetData>
      <sheetData sheetId="269">
        <row r="2">
          <cell r="E2">
            <v>0</v>
          </cell>
        </row>
      </sheetData>
      <sheetData sheetId="270">
        <row r="2">
          <cell r="E2">
            <v>0</v>
          </cell>
        </row>
      </sheetData>
      <sheetData sheetId="271">
        <row r="2">
          <cell r="E2">
            <v>0</v>
          </cell>
        </row>
      </sheetData>
      <sheetData sheetId="272">
        <row r="2">
          <cell r="E2">
            <v>0</v>
          </cell>
        </row>
      </sheetData>
      <sheetData sheetId="273">
        <row r="2">
          <cell r="E2">
            <v>0</v>
          </cell>
        </row>
      </sheetData>
      <sheetData sheetId="274">
        <row r="2">
          <cell r="E2">
            <v>0</v>
          </cell>
        </row>
      </sheetData>
      <sheetData sheetId="275">
        <row r="2">
          <cell r="E2">
            <v>0</v>
          </cell>
        </row>
      </sheetData>
      <sheetData sheetId="276">
        <row r="2">
          <cell r="E2">
            <v>0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2">
          <cell r="E2">
            <v>0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2">
          <cell r="E2">
            <v>0</v>
          </cell>
        </row>
      </sheetData>
      <sheetData sheetId="334">
        <row r="2">
          <cell r="E2">
            <v>0</v>
          </cell>
        </row>
      </sheetData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>
        <row r="2">
          <cell r="E2">
            <v>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2">
          <cell r="E2">
            <v>0</v>
          </cell>
        </row>
      </sheetData>
      <sheetData sheetId="445">
        <row r="2">
          <cell r="E2">
            <v>0</v>
          </cell>
        </row>
      </sheetData>
      <sheetData sheetId="446">
        <row r="2">
          <cell r="E2">
            <v>0</v>
          </cell>
        </row>
      </sheetData>
      <sheetData sheetId="447">
        <row r="2">
          <cell r="E2">
            <v>0</v>
          </cell>
        </row>
      </sheetData>
      <sheetData sheetId="448">
        <row r="2">
          <cell r="E2">
            <v>0</v>
          </cell>
        </row>
      </sheetData>
      <sheetData sheetId="449">
        <row r="2">
          <cell r="E2">
            <v>0</v>
          </cell>
        </row>
      </sheetData>
      <sheetData sheetId="450">
        <row r="2">
          <cell r="E2">
            <v>0</v>
          </cell>
        </row>
      </sheetData>
      <sheetData sheetId="451">
        <row r="2">
          <cell r="E2">
            <v>0</v>
          </cell>
        </row>
      </sheetData>
      <sheetData sheetId="452">
        <row r="2">
          <cell r="E2">
            <v>0</v>
          </cell>
        </row>
      </sheetData>
      <sheetData sheetId="453">
        <row r="2">
          <cell r="E2">
            <v>0</v>
          </cell>
        </row>
      </sheetData>
      <sheetData sheetId="454">
        <row r="2">
          <cell r="E2">
            <v>0</v>
          </cell>
        </row>
      </sheetData>
      <sheetData sheetId="455">
        <row r="2">
          <cell r="E2">
            <v>0</v>
          </cell>
        </row>
      </sheetData>
      <sheetData sheetId="456">
        <row r="2">
          <cell r="E2">
            <v>0</v>
          </cell>
        </row>
      </sheetData>
      <sheetData sheetId="457">
        <row r="2">
          <cell r="E2">
            <v>0</v>
          </cell>
        </row>
      </sheetData>
      <sheetData sheetId="458">
        <row r="2">
          <cell r="E2">
            <v>0</v>
          </cell>
        </row>
      </sheetData>
      <sheetData sheetId="459">
        <row r="2">
          <cell r="E2">
            <v>0</v>
          </cell>
        </row>
      </sheetData>
      <sheetData sheetId="460">
        <row r="2">
          <cell r="E2">
            <v>0</v>
          </cell>
        </row>
      </sheetData>
      <sheetData sheetId="461">
        <row r="2">
          <cell r="E2">
            <v>0</v>
          </cell>
        </row>
      </sheetData>
      <sheetData sheetId="462">
        <row r="2">
          <cell r="E2">
            <v>0</v>
          </cell>
        </row>
      </sheetData>
      <sheetData sheetId="463">
        <row r="2">
          <cell r="E2">
            <v>0</v>
          </cell>
        </row>
      </sheetData>
      <sheetData sheetId="464">
        <row r="2">
          <cell r="E2">
            <v>0</v>
          </cell>
        </row>
      </sheetData>
      <sheetData sheetId="465">
        <row r="2">
          <cell r="E2">
            <v>0</v>
          </cell>
        </row>
      </sheetData>
      <sheetData sheetId="466">
        <row r="2">
          <cell r="E2">
            <v>0</v>
          </cell>
        </row>
      </sheetData>
      <sheetData sheetId="467">
        <row r="2">
          <cell r="E2">
            <v>0</v>
          </cell>
        </row>
      </sheetData>
      <sheetData sheetId="468">
        <row r="2">
          <cell r="E2">
            <v>0</v>
          </cell>
        </row>
      </sheetData>
      <sheetData sheetId="469">
        <row r="2">
          <cell r="E2">
            <v>0</v>
          </cell>
        </row>
      </sheetData>
      <sheetData sheetId="470">
        <row r="2">
          <cell r="E2">
            <v>0</v>
          </cell>
        </row>
      </sheetData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2">
          <cell r="E2">
            <v>0</v>
          </cell>
        </row>
      </sheetData>
      <sheetData sheetId="514">
        <row r="2">
          <cell r="E2">
            <v>0</v>
          </cell>
        </row>
      </sheetData>
      <sheetData sheetId="515">
        <row r="2">
          <cell r="E2">
            <v>0</v>
          </cell>
        </row>
      </sheetData>
      <sheetData sheetId="516" refreshError="1"/>
      <sheetData sheetId="517">
        <row r="2">
          <cell r="E2">
            <v>0</v>
          </cell>
        </row>
      </sheetData>
      <sheetData sheetId="518" refreshError="1"/>
      <sheetData sheetId="519" refreshError="1"/>
      <sheetData sheetId="520">
        <row r="2">
          <cell r="E2">
            <v>0</v>
          </cell>
        </row>
      </sheetData>
      <sheetData sheetId="521">
        <row r="2">
          <cell r="E2">
            <v>0</v>
          </cell>
        </row>
      </sheetData>
      <sheetData sheetId="522">
        <row r="2">
          <cell r="E2">
            <v>0</v>
          </cell>
        </row>
      </sheetData>
      <sheetData sheetId="523">
        <row r="2">
          <cell r="E2">
            <v>0</v>
          </cell>
        </row>
      </sheetData>
      <sheetData sheetId="524" refreshError="1"/>
      <sheetData sheetId="525">
        <row r="2">
          <cell r="E2">
            <v>0</v>
          </cell>
        </row>
      </sheetData>
      <sheetData sheetId="526">
        <row r="2">
          <cell r="E2">
            <v>0</v>
          </cell>
        </row>
      </sheetData>
      <sheetData sheetId="527">
        <row r="2">
          <cell r="E2">
            <v>0</v>
          </cell>
        </row>
      </sheetData>
      <sheetData sheetId="528">
        <row r="2">
          <cell r="E2">
            <v>0</v>
          </cell>
        </row>
      </sheetData>
      <sheetData sheetId="529">
        <row r="2">
          <cell r="E2">
            <v>0</v>
          </cell>
        </row>
      </sheetData>
      <sheetData sheetId="530">
        <row r="2">
          <cell r="E2">
            <v>0</v>
          </cell>
        </row>
      </sheetData>
      <sheetData sheetId="531">
        <row r="2">
          <cell r="E2">
            <v>0</v>
          </cell>
        </row>
      </sheetData>
      <sheetData sheetId="532">
        <row r="2">
          <cell r="E2">
            <v>0</v>
          </cell>
        </row>
      </sheetData>
      <sheetData sheetId="533">
        <row r="2">
          <cell r="E2">
            <v>0</v>
          </cell>
        </row>
      </sheetData>
      <sheetData sheetId="534">
        <row r="2">
          <cell r="E2">
            <v>0</v>
          </cell>
        </row>
      </sheetData>
      <sheetData sheetId="535">
        <row r="2">
          <cell r="E2">
            <v>0</v>
          </cell>
        </row>
      </sheetData>
      <sheetData sheetId="536">
        <row r="2">
          <cell r="E2">
            <v>0</v>
          </cell>
        </row>
      </sheetData>
      <sheetData sheetId="537">
        <row r="2">
          <cell r="E2">
            <v>0</v>
          </cell>
        </row>
      </sheetData>
      <sheetData sheetId="538">
        <row r="2">
          <cell r="E2">
            <v>0</v>
          </cell>
        </row>
      </sheetData>
      <sheetData sheetId="539">
        <row r="2">
          <cell r="E2">
            <v>0</v>
          </cell>
        </row>
      </sheetData>
      <sheetData sheetId="540">
        <row r="2">
          <cell r="E2">
            <v>0</v>
          </cell>
        </row>
      </sheetData>
      <sheetData sheetId="541">
        <row r="2">
          <cell r="E2">
            <v>0</v>
          </cell>
        </row>
      </sheetData>
      <sheetData sheetId="542">
        <row r="2">
          <cell r="E2">
            <v>0</v>
          </cell>
        </row>
      </sheetData>
      <sheetData sheetId="543">
        <row r="2">
          <cell r="E2">
            <v>0</v>
          </cell>
        </row>
      </sheetData>
      <sheetData sheetId="544">
        <row r="2">
          <cell r="E2">
            <v>0</v>
          </cell>
        </row>
      </sheetData>
      <sheetData sheetId="545">
        <row r="2">
          <cell r="E2">
            <v>0</v>
          </cell>
        </row>
      </sheetData>
      <sheetData sheetId="546">
        <row r="2">
          <cell r="E2">
            <v>0</v>
          </cell>
        </row>
      </sheetData>
      <sheetData sheetId="547">
        <row r="2">
          <cell r="E2">
            <v>0</v>
          </cell>
        </row>
      </sheetData>
      <sheetData sheetId="548">
        <row r="2">
          <cell r="E2">
            <v>0</v>
          </cell>
        </row>
      </sheetData>
      <sheetData sheetId="549">
        <row r="2">
          <cell r="E2">
            <v>0</v>
          </cell>
        </row>
      </sheetData>
      <sheetData sheetId="550">
        <row r="2">
          <cell r="E2">
            <v>0</v>
          </cell>
        </row>
      </sheetData>
      <sheetData sheetId="551">
        <row r="2">
          <cell r="E2">
            <v>0</v>
          </cell>
        </row>
      </sheetData>
      <sheetData sheetId="552">
        <row r="2">
          <cell r="E2">
            <v>0</v>
          </cell>
        </row>
      </sheetData>
      <sheetData sheetId="553">
        <row r="2">
          <cell r="E2">
            <v>0</v>
          </cell>
        </row>
      </sheetData>
      <sheetData sheetId="554">
        <row r="2">
          <cell r="E2">
            <v>0</v>
          </cell>
        </row>
      </sheetData>
      <sheetData sheetId="555">
        <row r="2">
          <cell r="E2">
            <v>0</v>
          </cell>
        </row>
      </sheetData>
      <sheetData sheetId="556">
        <row r="2">
          <cell r="E2">
            <v>0</v>
          </cell>
        </row>
      </sheetData>
      <sheetData sheetId="557">
        <row r="2">
          <cell r="E2">
            <v>0</v>
          </cell>
        </row>
      </sheetData>
      <sheetData sheetId="558">
        <row r="2">
          <cell r="E2">
            <v>0</v>
          </cell>
        </row>
      </sheetData>
      <sheetData sheetId="559">
        <row r="2">
          <cell r="E2">
            <v>0</v>
          </cell>
        </row>
      </sheetData>
      <sheetData sheetId="560">
        <row r="2">
          <cell r="E2">
            <v>0</v>
          </cell>
        </row>
      </sheetData>
      <sheetData sheetId="561">
        <row r="2">
          <cell r="E2">
            <v>0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2">
          <cell r="E2">
            <v>0</v>
          </cell>
        </row>
      </sheetData>
      <sheetData sheetId="616">
        <row r="2">
          <cell r="E2">
            <v>0</v>
          </cell>
        </row>
      </sheetData>
      <sheetData sheetId="617">
        <row r="2">
          <cell r="E2">
            <v>0</v>
          </cell>
        </row>
      </sheetData>
      <sheetData sheetId="618">
        <row r="2">
          <cell r="E2">
            <v>0</v>
          </cell>
        </row>
      </sheetData>
      <sheetData sheetId="619">
        <row r="2">
          <cell r="E2">
            <v>0</v>
          </cell>
        </row>
      </sheetData>
      <sheetData sheetId="620">
        <row r="2">
          <cell r="E2">
            <v>0</v>
          </cell>
        </row>
      </sheetData>
      <sheetData sheetId="621">
        <row r="2">
          <cell r="E2">
            <v>0</v>
          </cell>
        </row>
      </sheetData>
      <sheetData sheetId="622">
        <row r="2">
          <cell r="E2">
            <v>0</v>
          </cell>
        </row>
      </sheetData>
      <sheetData sheetId="623">
        <row r="2">
          <cell r="E2">
            <v>0</v>
          </cell>
        </row>
      </sheetData>
      <sheetData sheetId="624">
        <row r="2">
          <cell r="E2">
            <v>0</v>
          </cell>
        </row>
      </sheetData>
      <sheetData sheetId="625">
        <row r="2">
          <cell r="E2">
            <v>0</v>
          </cell>
        </row>
      </sheetData>
      <sheetData sheetId="626">
        <row r="2">
          <cell r="E2">
            <v>0</v>
          </cell>
        </row>
      </sheetData>
      <sheetData sheetId="627">
        <row r="2">
          <cell r="E2">
            <v>0</v>
          </cell>
        </row>
      </sheetData>
      <sheetData sheetId="628">
        <row r="2">
          <cell r="E2">
            <v>0</v>
          </cell>
        </row>
      </sheetData>
      <sheetData sheetId="629">
        <row r="2">
          <cell r="E2">
            <v>0</v>
          </cell>
        </row>
      </sheetData>
      <sheetData sheetId="630">
        <row r="2">
          <cell r="E2">
            <v>0</v>
          </cell>
        </row>
      </sheetData>
      <sheetData sheetId="631">
        <row r="2">
          <cell r="E2">
            <v>0</v>
          </cell>
        </row>
      </sheetData>
      <sheetData sheetId="632">
        <row r="2">
          <cell r="E2">
            <v>0</v>
          </cell>
        </row>
      </sheetData>
      <sheetData sheetId="633">
        <row r="2">
          <cell r="E2">
            <v>0</v>
          </cell>
        </row>
      </sheetData>
      <sheetData sheetId="634">
        <row r="2">
          <cell r="E2">
            <v>0</v>
          </cell>
        </row>
      </sheetData>
      <sheetData sheetId="635">
        <row r="2">
          <cell r="E2">
            <v>0</v>
          </cell>
        </row>
      </sheetData>
      <sheetData sheetId="636">
        <row r="2">
          <cell r="E2">
            <v>0</v>
          </cell>
        </row>
      </sheetData>
      <sheetData sheetId="637">
        <row r="2">
          <cell r="E2">
            <v>0</v>
          </cell>
        </row>
      </sheetData>
      <sheetData sheetId="638">
        <row r="2">
          <cell r="E2">
            <v>0</v>
          </cell>
        </row>
      </sheetData>
      <sheetData sheetId="639">
        <row r="2">
          <cell r="E2">
            <v>0</v>
          </cell>
        </row>
      </sheetData>
      <sheetData sheetId="640">
        <row r="2">
          <cell r="E2">
            <v>0</v>
          </cell>
        </row>
      </sheetData>
      <sheetData sheetId="641">
        <row r="2">
          <cell r="E2">
            <v>0</v>
          </cell>
        </row>
      </sheetData>
      <sheetData sheetId="642">
        <row r="2">
          <cell r="E2">
            <v>0</v>
          </cell>
        </row>
      </sheetData>
      <sheetData sheetId="643">
        <row r="2">
          <cell r="E2">
            <v>0</v>
          </cell>
        </row>
      </sheetData>
      <sheetData sheetId="644">
        <row r="2">
          <cell r="E2">
            <v>0</v>
          </cell>
        </row>
      </sheetData>
      <sheetData sheetId="645" refreshError="1"/>
      <sheetData sheetId="646">
        <row r="2">
          <cell r="E2">
            <v>0</v>
          </cell>
        </row>
      </sheetData>
      <sheetData sheetId="647">
        <row r="2">
          <cell r="E2">
            <v>0</v>
          </cell>
        </row>
      </sheetData>
      <sheetData sheetId="648">
        <row r="2">
          <cell r="E2">
            <v>0</v>
          </cell>
        </row>
      </sheetData>
      <sheetData sheetId="649">
        <row r="2">
          <cell r="E2">
            <v>0</v>
          </cell>
        </row>
      </sheetData>
      <sheetData sheetId="650">
        <row r="2">
          <cell r="E2">
            <v>0</v>
          </cell>
        </row>
      </sheetData>
      <sheetData sheetId="651">
        <row r="2">
          <cell r="E2">
            <v>0</v>
          </cell>
        </row>
      </sheetData>
      <sheetData sheetId="652">
        <row r="2">
          <cell r="E2">
            <v>0</v>
          </cell>
        </row>
      </sheetData>
      <sheetData sheetId="653">
        <row r="2">
          <cell r="E2">
            <v>0</v>
          </cell>
        </row>
      </sheetData>
      <sheetData sheetId="654">
        <row r="2">
          <cell r="E2">
            <v>0</v>
          </cell>
        </row>
      </sheetData>
      <sheetData sheetId="655">
        <row r="2">
          <cell r="E2">
            <v>0</v>
          </cell>
        </row>
      </sheetData>
      <sheetData sheetId="656">
        <row r="2">
          <cell r="E2">
            <v>0</v>
          </cell>
        </row>
      </sheetData>
      <sheetData sheetId="657">
        <row r="2">
          <cell r="E2">
            <v>0</v>
          </cell>
        </row>
      </sheetData>
      <sheetData sheetId="658">
        <row r="2">
          <cell r="E2">
            <v>0</v>
          </cell>
        </row>
      </sheetData>
      <sheetData sheetId="659">
        <row r="2">
          <cell r="E2">
            <v>0</v>
          </cell>
        </row>
      </sheetData>
      <sheetData sheetId="660">
        <row r="2">
          <cell r="E2">
            <v>0</v>
          </cell>
        </row>
      </sheetData>
      <sheetData sheetId="661">
        <row r="2">
          <cell r="E2">
            <v>0</v>
          </cell>
        </row>
      </sheetData>
      <sheetData sheetId="662">
        <row r="2">
          <cell r="E2">
            <v>0</v>
          </cell>
        </row>
      </sheetData>
      <sheetData sheetId="663">
        <row r="2">
          <cell r="E2">
            <v>0</v>
          </cell>
        </row>
      </sheetData>
      <sheetData sheetId="664">
        <row r="2">
          <cell r="E2">
            <v>0</v>
          </cell>
        </row>
      </sheetData>
      <sheetData sheetId="665">
        <row r="2">
          <cell r="E2">
            <v>0</v>
          </cell>
        </row>
      </sheetData>
      <sheetData sheetId="666">
        <row r="2">
          <cell r="E2">
            <v>0</v>
          </cell>
        </row>
      </sheetData>
      <sheetData sheetId="667">
        <row r="2">
          <cell r="E2">
            <v>0</v>
          </cell>
        </row>
      </sheetData>
      <sheetData sheetId="668">
        <row r="2">
          <cell r="E2">
            <v>0</v>
          </cell>
        </row>
      </sheetData>
      <sheetData sheetId="669">
        <row r="2">
          <cell r="E2">
            <v>0</v>
          </cell>
        </row>
      </sheetData>
      <sheetData sheetId="670">
        <row r="2">
          <cell r="E2">
            <v>0</v>
          </cell>
        </row>
      </sheetData>
      <sheetData sheetId="671">
        <row r="2">
          <cell r="E2">
            <v>0</v>
          </cell>
        </row>
      </sheetData>
      <sheetData sheetId="672">
        <row r="2">
          <cell r="E2">
            <v>0</v>
          </cell>
        </row>
      </sheetData>
      <sheetData sheetId="673">
        <row r="2">
          <cell r="E2">
            <v>0</v>
          </cell>
        </row>
      </sheetData>
      <sheetData sheetId="674">
        <row r="2">
          <cell r="E2">
            <v>0</v>
          </cell>
        </row>
      </sheetData>
      <sheetData sheetId="675">
        <row r="2">
          <cell r="E2">
            <v>0</v>
          </cell>
        </row>
      </sheetData>
      <sheetData sheetId="676">
        <row r="2">
          <cell r="E2">
            <v>0</v>
          </cell>
        </row>
      </sheetData>
      <sheetData sheetId="677">
        <row r="2">
          <cell r="E2">
            <v>0</v>
          </cell>
        </row>
      </sheetData>
      <sheetData sheetId="678">
        <row r="2">
          <cell r="E2">
            <v>0</v>
          </cell>
        </row>
      </sheetData>
      <sheetData sheetId="679">
        <row r="2">
          <cell r="E2">
            <v>0</v>
          </cell>
        </row>
      </sheetData>
      <sheetData sheetId="680">
        <row r="2">
          <cell r="E2">
            <v>0</v>
          </cell>
        </row>
      </sheetData>
      <sheetData sheetId="681">
        <row r="2">
          <cell r="E2">
            <v>0</v>
          </cell>
        </row>
      </sheetData>
      <sheetData sheetId="682">
        <row r="2">
          <cell r="E2">
            <v>0</v>
          </cell>
        </row>
      </sheetData>
      <sheetData sheetId="683">
        <row r="2">
          <cell r="E2">
            <v>0</v>
          </cell>
        </row>
      </sheetData>
      <sheetData sheetId="684">
        <row r="2">
          <cell r="E2">
            <v>0</v>
          </cell>
        </row>
      </sheetData>
      <sheetData sheetId="685">
        <row r="2">
          <cell r="E2">
            <v>0</v>
          </cell>
        </row>
      </sheetData>
      <sheetData sheetId="686">
        <row r="2">
          <cell r="E2">
            <v>0</v>
          </cell>
        </row>
      </sheetData>
      <sheetData sheetId="687">
        <row r="2">
          <cell r="E2">
            <v>0</v>
          </cell>
        </row>
      </sheetData>
      <sheetData sheetId="688">
        <row r="2">
          <cell r="E2">
            <v>0</v>
          </cell>
        </row>
      </sheetData>
      <sheetData sheetId="689">
        <row r="2">
          <cell r="E2">
            <v>0</v>
          </cell>
        </row>
      </sheetData>
      <sheetData sheetId="690">
        <row r="2">
          <cell r="E2">
            <v>0</v>
          </cell>
        </row>
      </sheetData>
      <sheetData sheetId="691">
        <row r="2">
          <cell r="E2">
            <v>0</v>
          </cell>
        </row>
      </sheetData>
      <sheetData sheetId="692">
        <row r="2">
          <cell r="E2">
            <v>0</v>
          </cell>
        </row>
      </sheetData>
      <sheetData sheetId="693">
        <row r="2">
          <cell r="E2">
            <v>0</v>
          </cell>
        </row>
      </sheetData>
      <sheetData sheetId="694">
        <row r="2">
          <cell r="E2">
            <v>0</v>
          </cell>
        </row>
      </sheetData>
      <sheetData sheetId="695">
        <row r="2">
          <cell r="E2">
            <v>0</v>
          </cell>
        </row>
      </sheetData>
      <sheetData sheetId="696">
        <row r="2">
          <cell r="E2">
            <v>0</v>
          </cell>
        </row>
      </sheetData>
      <sheetData sheetId="697">
        <row r="2">
          <cell r="E2">
            <v>0</v>
          </cell>
        </row>
      </sheetData>
      <sheetData sheetId="698">
        <row r="2">
          <cell r="E2">
            <v>0</v>
          </cell>
        </row>
      </sheetData>
      <sheetData sheetId="699">
        <row r="2">
          <cell r="E2">
            <v>0</v>
          </cell>
        </row>
      </sheetData>
      <sheetData sheetId="700">
        <row r="2">
          <cell r="E2">
            <v>0</v>
          </cell>
        </row>
      </sheetData>
      <sheetData sheetId="701">
        <row r="2">
          <cell r="E2">
            <v>0</v>
          </cell>
        </row>
      </sheetData>
      <sheetData sheetId="702">
        <row r="2">
          <cell r="E2">
            <v>0</v>
          </cell>
        </row>
      </sheetData>
      <sheetData sheetId="703">
        <row r="2">
          <cell r="E2">
            <v>0</v>
          </cell>
        </row>
      </sheetData>
      <sheetData sheetId="704">
        <row r="2">
          <cell r="E2">
            <v>0</v>
          </cell>
        </row>
      </sheetData>
      <sheetData sheetId="705">
        <row r="2">
          <cell r="E2">
            <v>0</v>
          </cell>
        </row>
      </sheetData>
      <sheetData sheetId="706">
        <row r="2">
          <cell r="E2">
            <v>0</v>
          </cell>
        </row>
      </sheetData>
      <sheetData sheetId="707">
        <row r="2">
          <cell r="E2">
            <v>0</v>
          </cell>
        </row>
      </sheetData>
      <sheetData sheetId="708">
        <row r="2">
          <cell r="E2">
            <v>0</v>
          </cell>
        </row>
      </sheetData>
      <sheetData sheetId="709">
        <row r="2">
          <cell r="E2">
            <v>0</v>
          </cell>
        </row>
      </sheetData>
      <sheetData sheetId="710">
        <row r="2">
          <cell r="E2">
            <v>0</v>
          </cell>
        </row>
      </sheetData>
      <sheetData sheetId="711">
        <row r="2">
          <cell r="E2">
            <v>0</v>
          </cell>
        </row>
      </sheetData>
      <sheetData sheetId="712">
        <row r="2">
          <cell r="E2">
            <v>0</v>
          </cell>
        </row>
      </sheetData>
      <sheetData sheetId="713">
        <row r="2">
          <cell r="E2">
            <v>0</v>
          </cell>
        </row>
      </sheetData>
      <sheetData sheetId="714">
        <row r="2">
          <cell r="E2">
            <v>0</v>
          </cell>
        </row>
      </sheetData>
      <sheetData sheetId="715">
        <row r="2">
          <cell r="E2">
            <v>0</v>
          </cell>
        </row>
      </sheetData>
      <sheetData sheetId="716">
        <row r="2">
          <cell r="E2">
            <v>0</v>
          </cell>
        </row>
      </sheetData>
      <sheetData sheetId="717">
        <row r="2">
          <cell r="E2">
            <v>0</v>
          </cell>
        </row>
      </sheetData>
      <sheetData sheetId="718">
        <row r="2">
          <cell r="E2">
            <v>0</v>
          </cell>
        </row>
      </sheetData>
      <sheetData sheetId="719">
        <row r="2">
          <cell r="E2">
            <v>0</v>
          </cell>
        </row>
      </sheetData>
      <sheetData sheetId="720">
        <row r="2">
          <cell r="E2">
            <v>0</v>
          </cell>
        </row>
      </sheetData>
      <sheetData sheetId="721">
        <row r="2">
          <cell r="E2">
            <v>0</v>
          </cell>
        </row>
      </sheetData>
      <sheetData sheetId="722">
        <row r="2">
          <cell r="E2">
            <v>0</v>
          </cell>
        </row>
      </sheetData>
      <sheetData sheetId="723">
        <row r="2">
          <cell r="E2">
            <v>0</v>
          </cell>
        </row>
      </sheetData>
      <sheetData sheetId="724">
        <row r="2">
          <cell r="E2">
            <v>0</v>
          </cell>
        </row>
      </sheetData>
      <sheetData sheetId="725">
        <row r="2">
          <cell r="E2">
            <v>0</v>
          </cell>
        </row>
      </sheetData>
      <sheetData sheetId="726">
        <row r="2">
          <cell r="E2">
            <v>0</v>
          </cell>
        </row>
      </sheetData>
      <sheetData sheetId="727">
        <row r="2">
          <cell r="E2">
            <v>0</v>
          </cell>
        </row>
      </sheetData>
      <sheetData sheetId="728">
        <row r="2">
          <cell r="E2">
            <v>0</v>
          </cell>
        </row>
      </sheetData>
      <sheetData sheetId="729">
        <row r="2">
          <cell r="E2">
            <v>0</v>
          </cell>
        </row>
      </sheetData>
      <sheetData sheetId="730">
        <row r="2">
          <cell r="E2">
            <v>0</v>
          </cell>
        </row>
      </sheetData>
      <sheetData sheetId="731">
        <row r="2">
          <cell r="E2">
            <v>0</v>
          </cell>
        </row>
      </sheetData>
      <sheetData sheetId="732">
        <row r="2">
          <cell r="E2">
            <v>0</v>
          </cell>
        </row>
      </sheetData>
      <sheetData sheetId="733">
        <row r="2">
          <cell r="E2">
            <v>0</v>
          </cell>
        </row>
      </sheetData>
      <sheetData sheetId="734">
        <row r="2">
          <cell r="E2">
            <v>0</v>
          </cell>
        </row>
      </sheetData>
      <sheetData sheetId="735">
        <row r="2">
          <cell r="E2">
            <v>0</v>
          </cell>
        </row>
      </sheetData>
      <sheetData sheetId="736">
        <row r="2">
          <cell r="E2">
            <v>0</v>
          </cell>
        </row>
      </sheetData>
      <sheetData sheetId="737">
        <row r="2">
          <cell r="E2">
            <v>0</v>
          </cell>
        </row>
      </sheetData>
      <sheetData sheetId="738">
        <row r="2">
          <cell r="E2">
            <v>0</v>
          </cell>
        </row>
      </sheetData>
      <sheetData sheetId="739">
        <row r="2">
          <cell r="E2">
            <v>0</v>
          </cell>
        </row>
      </sheetData>
      <sheetData sheetId="740">
        <row r="2">
          <cell r="E2">
            <v>0</v>
          </cell>
        </row>
      </sheetData>
      <sheetData sheetId="741">
        <row r="2">
          <cell r="E2">
            <v>0</v>
          </cell>
        </row>
      </sheetData>
      <sheetData sheetId="742">
        <row r="2">
          <cell r="E2">
            <v>0</v>
          </cell>
        </row>
      </sheetData>
      <sheetData sheetId="743">
        <row r="2">
          <cell r="E2">
            <v>0</v>
          </cell>
        </row>
      </sheetData>
      <sheetData sheetId="744">
        <row r="2">
          <cell r="E2">
            <v>0</v>
          </cell>
        </row>
      </sheetData>
      <sheetData sheetId="745">
        <row r="2">
          <cell r="E2">
            <v>0</v>
          </cell>
        </row>
      </sheetData>
      <sheetData sheetId="746">
        <row r="2">
          <cell r="E2">
            <v>0</v>
          </cell>
        </row>
      </sheetData>
      <sheetData sheetId="747">
        <row r="2">
          <cell r="E2">
            <v>0</v>
          </cell>
        </row>
      </sheetData>
      <sheetData sheetId="748">
        <row r="2">
          <cell r="E2">
            <v>0</v>
          </cell>
        </row>
      </sheetData>
      <sheetData sheetId="749">
        <row r="2">
          <cell r="E2">
            <v>0</v>
          </cell>
        </row>
      </sheetData>
      <sheetData sheetId="750">
        <row r="2">
          <cell r="E2">
            <v>0</v>
          </cell>
        </row>
      </sheetData>
      <sheetData sheetId="751">
        <row r="2">
          <cell r="E2">
            <v>0</v>
          </cell>
        </row>
      </sheetData>
      <sheetData sheetId="752">
        <row r="2">
          <cell r="E2">
            <v>0</v>
          </cell>
        </row>
      </sheetData>
      <sheetData sheetId="753">
        <row r="2">
          <cell r="E2">
            <v>0</v>
          </cell>
        </row>
      </sheetData>
      <sheetData sheetId="754">
        <row r="2">
          <cell r="E2">
            <v>0</v>
          </cell>
        </row>
      </sheetData>
      <sheetData sheetId="755">
        <row r="2">
          <cell r="E2">
            <v>0</v>
          </cell>
        </row>
      </sheetData>
      <sheetData sheetId="756">
        <row r="2">
          <cell r="E2">
            <v>0</v>
          </cell>
        </row>
      </sheetData>
      <sheetData sheetId="757">
        <row r="2">
          <cell r="E2">
            <v>0</v>
          </cell>
        </row>
      </sheetData>
      <sheetData sheetId="758">
        <row r="2">
          <cell r="E2">
            <v>0</v>
          </cell>
        </row>
      </sheetData>
      <sheetData sheetId="759">
        <row r="2">
          <cell r="E2">
            <v>0</v>
          </cell>
        </row>
      </sheetData>
      <sheetData sheetId="760">
        <row r="2">
          <cell r="E2">
            <v>0</v>
          </cell>
        </row>
      </sheetData>
      <sheetData sheetId="761">
        <row r="2">
          <cell r="E2">
            <v>0</v>
          </cell>
        </row>
      </sheetData>
      <sheetData sheetId="762">
        <row r="2">
          <cell r="E2">
            <v>0</v>
          </cell>
        </row>
      </sheetData>
      <sheetData sheetId="763">
        <row r="2">
          <cell r="E2">
            <v>0</v>
          </cell>
        </row>
      </sheetData>
      <sheetData sheetId="764">
        <row r="2">
          <cell r="E2">
            <v>0</v>
          </cell>
        </row>
      </sheetData>
      <sheetData sheetId="765">
        <row r="2">
          <cell r="E2">
            <v>0</v>
          </cell>
        </row>
      </sheetData>
      <sheetData sheetId="766">
        <row r="2">
          <cell r="E2">
            <v>0</v>
          </cell>
        </row>
      </sheetData>
      <sheetData sheetId="767">
        <row r="2">
          <cell r="E2">
            <v>0</v>
          </cell>
        </row>
      </sheetData>
      <sheetData sheetId="768">
        <row r="2">
          <cell r="E2">
            <v>0</v>
          </cell>
        </row>
      </sheetData>
      <sheetData sheetId="769">
        <row r="2">
          <cell r="E2">
            <v>0</v>
          </cell>
        </row>
      </sheetData>
      <sheetData sheetId="770">
        <row r="2">
          <cell r="E2">
            <v>0</v>
          </cell>
        </row>
      </sheetData>
      <sheetData sheetId="771">
        <row r="2">
          <cell r="E2">
            <v>0</v>
          </cell>
        </row>
      </sheetData>
      <sheetData sheetId="772">
        <row r="2">
          <cell r="E2">
            <v>0</v>
          </cell>
        </row>
      </sheetData>
      <sheetData sheetId="773">
        <row r="2">
          <cell r="E2">
            <v>0</v>
          </cell>
        </row>
      </sheetData>
      <sheetData sheetId="774">
        <row r="2">
          <cell r="E2">
            <v>0</v>
          </cell>
        </row>
      </sheetData>
      <sheetData sheetId="775">
        <row r="2">
          <cell r="E2">
            <v>0</v>
          </cell>
        </row>
      </sheetData>
      <sheetData sheetId="776">
        <row r="2">
          <cell r="E2">
            <v>0</v>
          </cell>
        </row>
      </sheetData>
      <sheetData sheetId="777">
        <row r="2">
          <cell r="E2">
            <v>0</v>
          </cell>
        </row>
      </sheetData>
      <sheetData sheetId="778">
        <row r="2">
          <cell r="E2">
            <v>0</v>
          </cell>
        </row>
      </sheetData>
      <sheetData sheetId="779">
        <row r="2">
          <cell r="E2">
            <v>0</v>
          </cell>
        </row>
      </sheetData>
      <sheetData sheetId="780">
        <row r="2">
          <cell r="E2">
            <v>0</v>
          </cell>
        </row>
      </sheetData>
      <sheetData sheetId="781">
        <row r="2">
          <cell r="E2">
            <v>0</v>
          </cell>
        </row>
      </sheetData>
      <sheetData sheetId="782">
        <row r="2">
          <cell r="E2">
            <v>0</v>
          </cell>
        </row>
      </sheetData>
      <sheetData sheetId="783">
        <row r="2">
          <cell r="E2">
            <v>0</v>
          </cell>
        </row>
      </sheetData>
      <sheetData sheetId="784">
        <row r="2">
          <cell r="E2">
            <v>0</v>
          </cell>
        </row>
      </sheetData>
      <sheetData sheetId="785">
        <row r="2">
          <cell r="E2">
            <v>0</v>
          </cell>
        </row>
      </sheetData>
      <sheetData sheetId="786">
        <row r="2">
          <cell r="E2">
            <v>0</v>
          </cell>
        </row>
      </sheetData>
      <sheetData sheetId="787">
        <row r="2">
          <cell r="E2">
            <v>0</v>
          </cell>
        </row>
      </sheetData>
      <sheetData sheetId="788">
        <row r="2">
          <cell r="E2">
            <v>0</v>
          </cell>
        </row>
      </sheetData>
      <sheetData sheetId="789">
        <row r="2">
          <cell r="E2">
            <v>0</v>
          </cell>
        </row>
      </sheetData>
      <sheetData sheetId="790">
        <row r="2">
          <cell r="E2">
            <v>0</v>
          </cell>
        </row>
      </sheetData>
      <sheetData sheetId="791">
        <row r="2">
          <cell r="E2">
            <v>0</v>
          </cell>
        </row>
      </sheetData>
      <sheetData sheetId="792">
        <row r="2">
          <cell r="E2">
            <v>0</v>
          </cell>
        </row>
      </sheetData>
      <sheetData sheetId="793">
        <row r="2">
          <cell r="E2">
            <v>0</v>
          </cell>
        </row>
      </sheetData>
      <sheetData sheetId="794">
        <row r="2">
          <cell r="E2">
            <v>0</v>
          </cell>
        </row>
      </sheetData>
      <sheetData sheetId="795">
        <row r="2">
          <cell r="E2">
            <v>0</v>
          </cell>
        </row>
      </sheetData>
      <sheetData sheetId="796">
        <row r="2">
          <cell r="E2">
            <v>0</v>
          </cell>
        </row>
      </sheetData>
      <sheetData sheetId="797">
        <row r="2">
          <cell r="E2">
            <v>0</v>
          </cell>
        </row>
      </sheetData>
      <sheetData sheetId="798">
        <row r="2">
          <cell r="E2">
            <v>0</v>
          </cell>
        </row>
      </sheetData>
      <sheetData sheetId="799">
        <row r="2">
          <cell r="E2">
            <v>0</v>
          </cell>
        </row>
      </sheetData>
      <sheetData sheetId="800">
        <row r="2">
          <cell r="E2">
            <v>0</v>
          </cell>
        </row>
      </sheetData>
      <sheetData sheetId="801">
        <row r="2">
          <cell r="E2">
            <v>0</v>
          </cell>
        </row>
      </sheetData>
      <sheetData sheetId="802">
        <row r="2">
          <cell r="E2">
            <v>0</v>
          </cell>
        </row>
      </sheetData>
      <sheetData sheetId="803">
        <row r="2">
          <cell r="E2">
            <v>0</v>
          </cell>
        </row>
      </sheetData>
      <sheetData sheetId="804">
        <row r="2">
          <cell r="E2">
            <v>0</v>
          </cell>
        </row>
      </sheetData>
      <sheetData sheetId="805">
        <row r="2">
          <cell r="E2">
            <v>0</v>
          </cell>
        </row>
      </sheetData>
      <sheetData sheetId="806">
        <row r="2">
          <cell r="E2">
            <v>0</v>
          </cell>
        </row>
      </sheetData>
      <sheetData sheetId="807">
        <row r="2">
          <cell r="E2">
            <v>0</v>
          </cell>
        </row>
      </sheetData>
      <sheetData sheetId="808">
        <row r="2">
          <cell r="E2">
            <v>0</v>
          </cell>
        </row>
      </sheetData>
      <sheetData sheetId="809">
        <row r="2">
          <cell r="E2">
            <v>0</v>
          </cell>
        </row>
      </sheetData>
      <sheetData sheetId="810">
        <row r="2">
          <cell r="E2">
            <v>0</v>
          </cell>
        </row>
      </sheetData>
      <sheetData sheetId="811">
        <row r="2">
          <cell r="E2">
            <v>0</v>
          </cell>
        </row>
      </sheetData>
      <sheetData sheetId="812">
        <row r="2">
          <cell r="E2">
            <v>0</v>
          </cell>
        </row>
      </sheetData>
      <sheetData sheetId="813">
        <row r="2">
          <cell r="E2">
            <v>0</v>
          </cell>
        </row>
      </sheetData>
      <sheetData sheetId="814">
        <row r="2">
          <cell r="E2">
            <v>0</v>
          </cell>
        </row>
      </sheetData>
      <sheetData sheetId="815">
        <row r="2">
          <cell r="E2">
            <v>0</v>
          </cell>
        </row>
      </sheetData>
      <sheetData sheetId="816">
        <row r="2">
          <cell r="E2">
            <v>0</v>
          </cell>
        </row>
      </sheetData>
      <sheetData sheetId="817">
        <row r="2">
          <cell r="E2">
            <v>0</v>
          </cell>
        </row>
      </sheetData>
      <sheetData sheetId="818">
        <row r="2">
          <cell r="E2">
            <v>0</v>
          </cell>
        </row>
      </sheetData>
      <sheetData sheetId="819">
        <row r="2">
          <cell r="E2">
            <v>0</v>
          </cell>
        </row>
      </sheetData>
      <sheetData sheetId="820">
        <row r="2">
          <cell r="E2">
            <v>0</v>
          </cell>
        </row>
      </sheetData>
      <sheetData sheetId="821">
        <row r="2">
          <cell r="E2">
            <v>0</v>
          </cell>
        </row>
      </sheetData>
      <sheetData sheetId="822">
        <row r="2">
          <cell r="E2">
            <v>0</v>
          </cell>
        </row>
      </sheetData>
      <sheetData sheetId="823">
        <row r="2">
          <cell r="E2">
            <v>0</v>
          </cell>
        </row>
      </sheetData>
      <sheetData sheetId="824">
        <row r="2">
          <cell r="E2">
            <v>0</v>
          </cell>
        </row>
      </sheetData>
      <sheetData sheetId="825">
        <row r="2">
          <cell r="E2">
            <v>0</v>
          </cell>
        </row>
      </sheetData>
      <sheetData sheetId="826">
        <row r="2">
          <cell r="E2">
            <v>0</v>
          </cell>
        </row>
      </sheetData>
      <sheetData sheetId="827">
        <row r="2">
          <cell r="E2">
            <v>0</v>
          </cell>
        </row>
      </sheetData>
      <sheetData sheetId="828">
        <row r="2">
          <cell r="E2">
            <v>0</v>
          </cell>
        </row>
      </sheetData>
      <sheetData sheetId="829">
        <row r="2">
          <cell r="E2">
            <v>0</v>
          </cell>
        </row>
      </sheetData>
      <sheetData sheetId="830">
        <row r="2">
          <cell r="E2">
            <v>0</v>
          </cell>
        </row>
      </sheetData>
      <sheetData sheetId="831">
        <row r="2">
          <cell r="E2">
            <v>0</v>
          </cell>
        </row>
      </sheetData>
      <sheetData sheetId="832">
        <row r="2">
          <cell r="E2">
            <v>0</v>
          </cell>
        </row>
      </sheetData>
      <sheetData sheetId="833">
        <row r="2">
          <cell r="E2">
            <v>0</v>
          </cell>
        </row>
      </sheetData>
      <sheetData sheetId="834">
        <row r="2">
          <cell r="E2">
            <v>0</v>
          </cell>
        </row>
      </sheetData>
      <sheetData sheetId="835">
        <row r="2">
          <cell r="E2">
            <v>0</v>
          </cell>
        </row>
      </sheetData>
      <sheetData sheetId="836">
        <row r="2">
          <cell r="E2">
            <v>0</v>
          </cell>
        </row>
      </sheetData>
      <sheetData sheetId="837">
        <row r="2">
          <cell r="E2">
            <v>0</v>
          </cell>
        </row>
      </sheetData>
      <sheetData sheetId="838">
        <row r="2">
          <cell r="E2">
            <v>0</v>
          </cell>
        </row>
      </sheetData>
      <sheetData sheetId="839">
        <row r="2">
          <cell r="E2">
            <v>0</v>
          </cell>
        </row>
      </sheetData>
      <sheetData sheetId="840">
        <row r="2">
          <cell r="E2">
            <v>0</v>
          </cell>
        </row>
      </sheetData>
      <sheetData sheetId="841">
        <row r="2">
          <cell r="E2">
            <v>0</v>
          </cell>
        </row>
      </sheetData>
      <sheetData sheetId="842">
        <row r="2">
          <cell r="E2">
            <v>0</v>
          </cell>
        </row>
      </sheetData>
      <sheetData sheetId="843">
        <row r="2">
          <cell r="E2">
            <v>0</v>
          </cell>
        </row>
      </sheetData>
      <sheetData sheetId="844">
        <row r="2">
          <cell r="E2">
            <v>0</v>
          </cell>
        </row>
      </sheetData>
      <sheetData sheetId="845">
        <row r="2">
          <cell r="E2">
            <v>0</v>
          </cell>
        </row>
      </sheetData>
      <sheetData sheetId="846">
        <row r="2">
          <cell r="E2">
            <v>0</v>
          </cell>
        </row>
      </sheetData>
      <sheetData sheetId="847">
        <row r="2">
          <cell r="E2">
            <v>0</v>
          </cell>
        </row>
      </sheetData>
      <sheetData sheetId="848">
        <row r="2">
          <cell r="E2">
            <v>0</v>
          </cell>
        </row>
      </sheetData>
      <sheetData sheetId="849">
        <row r="2">
          <cell r="E2">
            <v>0</v>
          </cell>
        </row>
      </sheetData>
      <sheetData sheetId="850">
        <row r="2">
          <cell r="E2">
            <v>0</v>
          </cell>
        </row>
      </sheetData>
      <sheetData sheetId="851">
        <row r="2">
          <cell r="E2">
            <v>0</v>
          </cell>
        </row>
      </sheetData>
      <sheetData sheetId="852">
        <row r="2">
          <cell r="E2">
            <v>0</v>
          </cell>
        </row>
      </sheetData>
      <sheetData sheetId="853">
        <row r="2">
          <cell r="E2">
            <v>0</v>
          </cell>
        </row>
      </sheetData>
      <sheetData sheetId="854">
        <row r="2">
          <cell r="E2">
            <v>0</v>
          </cell>
        </row>
      </sheetData>
      <sheetData sheetId="855">
        <row r="2">
          <cell r="E2">
            <v>0</v>
          </cell>
        </row>
      </sheetData>
      <sheetData sheetId="856">
        <row r="2">
          <cell r="E2">
            <v>0</v>
          </cell>
        </row>
      </sheetData>
      <sheetData sheetId="857">
        <row r="2">
          <cell r="E2">
            <v>0</v>
          </cell>
        </row>
      </sheetData>
      <sheetData sheetId="858">
        <row r="2">
          <cell r="E2">
            <v>0</v>
          </cell>
        </row>
      </sheetData>
      <sheetData sheetId="859">
        <row r="2">
          <cell r="E2">
            <v>0</v>
          </cell>
        </row>
      </sheetData>
      <sheetData sheetId="860">
        <row r="2">
          <cell r="E2">
            <v>0</v>
          </cell>
        </row>
      </sheetData>
      <sheetData sheetId="861">
        <row r="2">
          <cell r="E2">
            <v>0</v>
          </cell>
        </row>
      </sheetData>
      <sheetData sheetId="862">
        <row r="2">
          <cell r="E2">
            <v>0</v>
          </cell>
        </row>
      </sheetData>
      <sheetData sheetId="863">
        <row r="2">
          <cell r="E2">
            <v>0</v>
          </cell>
        </row>
      </sheetData>
      <sheetData sheetId="864">
        <row r="2">
          <cell r="E2">
            <v>0</v>
          </cell>
        </row>
      </sheetData>
      <sheetData sheetId="865">
        <row r="2">
          <cell r="E2">
            <v>0</v>
          </cell>
        </row>
      </sheetData>
      <sheetData sheetId="866">
        <row r="2">
          <cell r="E2">
            <v>0</v>
          </cell>
        </row>
      </sheetData>
      <sheetData sheetId="867">
        <row r="2">
          <cell r="E2">
            <v>0</v>
          </cell>
        </row>
      </sheetData>
      <sheetData sheetId="868">
        <row r="2">
          <cell r="E2">
            <v>0</v>
          </cell>
        </row>
      </sheetData>
      <sheetData sheetId="869">
        <row r="2">
          <cell r="E2">
            <v>0</v>
          </cell>
        </row>
      </sheetData>
      <sheetData sheetId="870">
        <row r="2">
          <cell r="E2">
            <v>0</v>
          </cell>
        </row>
      </sheetData>
      <sheetData sheetId="871">
        <row r="2">
          <cell r="E2">
            <v>0</v>
          </cell>
        </row>
      </sheetData>
      <sheetData sheetId="872">
        <row r="2">
          <cell r="E2">
            <v>0</v>
          </cell>
        </row>
      </sheetData>
      <sheetData sheetId="873">
        <row r="2">
          <cell r="E2">
            <v>0</v>
          </cell>
        </row>
      </sheetData>
      <sheetData sheetId="874">
        <row r="2">
          <cell r="E2">
            <v>0</v>
          </cell>
        </row>
      </sheetData>
      <sheetData sheetId="875">
        <row r="2">
          <cell r="E2">
            <v>0</v>
          </cell>
        </row>
      </sheetData>
      <sheetData sheetId="876">
        <row r="2">
          <cell r="E2">
            <v>0</v>
          </cell>
        </row>
      </sheetData>
      <sheetData sheetId="877">
        <row r="2">
          <cell r="E2">
            <v>0</v>
          </cell>
        </row>
      </sheetData>
      <sheetData sheetId="878">
        <row r="2">
          <cell r="E2">
            <v>0</v>
          </cell>
        </row>
      </sheetData>
      <sheetData sheetId="879">
        <row r="2">
          <cell r="E2">
            <v>0</v>
          </cell>
        </row>
      </sheetData>
      <sheetData sheetId="880">
        <row r="2">
          <cell r="E2">
            <v>0</v>
          </cell>
        </row>
      </sheetData>
      <sheetData sheetId="881">
        <row r="2">
          <cell r="E2">
            <v>0</v>
          </cell>
        </row>
      </sheetData>
      <sheetData sheetId="882">
        <row r="2">
          <cell r="E2">
            <v>0</v>
          </cell>
        </row>
      </sheetData>
      <sheetData sheetId="883">
        <row r="2">
          <cell r="E2">
            <v>0</v>
          </cell>
        </row>
      </sheetData>
      <sheetData sheetId="884">
        <row r="2">
          <cell r="E2">
            <v>0</v>
          </cell>
        </row>
      </sheetData>
      <sheetData sheetId="885">
        <row r="2">
          <cell r="E2">
            <v>0</v>
          </cell>
        </row>
      </sheetData>
      <sheetData sheetId="886">
        <row r="2">
          <cell r="E2">
            <v>0</v>
          </cell>
        </row>
      </sheetData>
      <sheetData sheetId="887" refreshError="1"/>
      <sheetData sheetId="888" refreshError="1"/>
      <sheetData sheetId="889">
        <row r="2">
          <cell r="E2">
            <v>0</v>
          </cell>
        </row>
      </sheetData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>
        <row r="2">
          <cell r="E2">
            <v>0</v>
          </cell>
        </row>
      </sheetData>
      <sheetData sheetId="898">
        <row r="2">
          <cell r="E2">
            <v>0</v>
          </cell>
        </row>
      </sheetData>
      <sheetData sheetId="899">
        <row r="2">
          <cell r="E2">
            <v>0</v>
          </cell>
        </row>
      </sheetData>
      <sheetData sheetId="900">
        <row r="2">
          <cell r="E2">
            <v>0</v>
          </cell>
        </row>
      </sheetData>
      <sheetData sheetId="901">
        <row r="2">
          <cell r="E2">
            <v>0</v>
          </cell>
        </row>
      </sheetData>
      <sheetData sheetId="902">
        <row r="2">
          <cell r="E2">
            <v>0</v>
          </cell>
        </row>
      </sheetData>
      <sheetData sheetId="903">
        <row r="2">
          <cell r="E2">
            <v>0</v>
          </cell>
        </row>
      </sheetData>
      <sheetData sheetId="904">
        <row r="2">
          <cell r="E2">
            <v>0</v>
          </cell>
        </row>
      </sheetData>
      <sheetData sheetId="905">
        <row r="2">
          <cell r="E2">
            <v>0</v>
          </cell>
        </row>
      </sheetData>
      <sheetData sheetId="906">
        <row r="2">
          <cell r="E2">
            <v>0</v>
          </cell>
        </row>
      </sheetData>
      <sheetData sheetId="907">
        <row r="2">
          <cell r="E2">
            <v>0</v>
          </cell>
        </row>
      </sheetData>
      <sheetData sheetId="908">
        <row r="2">
          <cell r="E2">
            <v>0</v>
          </cell>
        </row>
      </sheetData>
      <sheetData sheetId="909">
        <row r="2">
          <cell r="E2">
            <v>0</v>
          </cell>
        </row>
      </sheetData>
      <sheetData sheetId="910">
        <row r="2">
          <cell r="E2">
            <v>0</v>
          </cell>
        </row>
      </sheetData>
      <sheetData sheetId="911">
        <row r="2">
          <cell r="E2">
            <v>0</v>
          </cell>
        </row>
      </sheetData>
      <sheetData sheetId="912">
        <row r="2">
          <cell r="E2">
            <v>0</v>
          </cell>
        </row>
      </sheetData>
      <sheetData sheetId="913">
        <row r="2">
          <cell r="E2">
            <v>0</v>
          </cell>
        </row>
      </sheetData>
      <sheetData sheetId="914">
        <row r="2">
          <cell r="E2">
            <v>0</v>
          </cell>
        </row>
      </sheetData>
      <sheetData sheetId="915">
        <row r="2">
          <cell r="E2">
            <v>0</v>
          </cell>
        </row>
      </sheetData>
      <sheetData sheetId="916">
        <row r="2">
          <cell r="E2">
            <v>0</v>
          </cell>
        </row>
      </sheetData>
      <sheetData sheetId="917">
        <row r="2">
          <cell r="E2">
            <v>0</v>
          </cell>
        </row>
      </sheetData>
      <sheetData sheetId="918">
        <row r="2">
          <cell r="E2">
            <v>0</v>
          </cell>
        </row>
      </sheetData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2">
          <cell r="E2">
            <v>0</v>
          </cell>
        </row>
      </sheetData>
      <sheetData sheetId="928">
        <row r="2">
          <cell r="E2">
            <v>0</v>
          </cell>
        </row>
      </sheetData>
      <sheetData sheetId="929">
        <row r="2">
          <cell r="E2">
            <v>0</v>
          </cell>
        </row>
      </sheetData>
      <sheetData sheetId="930">
        <row r="2">
          <cell r="E2">
            <v>0</v>
          </cell>
        </row>
      </sheetData>
      <sheetData sheetId="931">
        <row r="2">
          <cell r="E2">
            <v>0</v>
          </cell>
        </row>
      </sheetData>
      <sheetData sheetId="932">
        <row r="2">
          <cell r="E2">
            <v>0</v>
          </cell>
        </row>
      </sheetData>
      <sheetData sheetId="933">
        <row r="2">
          <cell r="E2">
            <v>0</v>
          </cell>
        </row>
      </sheetData>
      <sheetData sheetId="934">
        <row r="2">
          <cell r="E2">
            <v>0</v>
          </cell>
        </row>
      </sheetData>
      <sheetData sheetId="935">
        <row r="2">
          <cell r="E2">
            <v>0</v>
          </cell>
        </row>
      </sheetData>
      <sheetData sheetId="936" refreshError="1"/>
      <sheetData sheetId="937" refreshError="1"/>
      <sheetData sheetId="938">
        <row r="2">
          <cell r="E2">
            <v>0</v>
          </cell>
        </row>
      </sheetData>
      <sheetData sheetId="939">
        <row r="2">
          <cell r="E2">
            <v>0</v>
          </cell>
        </row>
      </sheetData>
      <sheetData sheetId="940">
        <row r="2">
          <cell r="E2">
            <v>0</v>
          </cell>
        </row>
      </sheetData>
      <sheetData sheetId="941">
        <row r="2">
          <cell r="E2">
            <v>0</v>
          </cell>
        </row>
      </sheetData>
      <sheetData sheetId="942">
        <row r="2">
          <cell r="E2">
            <v>0</v>
          </cell>
        </row>
      </sheetData>
      <sheetData sheetId="943">
        <row r="2">
          <cell r="E2">
            <v>0</v>
          </cell>
        </row>
      </sheetData>
      <sheetData sheetId="944">
        <row r="2">
          <cell r="E2">
            <v>0</v>
          </cell>
        </row>
      </sheetData>
      <sheetData sheetId="945">
        <row r="2">
          <cell r="E2">
            <v>0</v>
          </cell>
        </row>
      </sheetData>
      <sheetData sheetId="946" refreshError="1"/>
      <sheetData sheetId="947">
        <row r="2">
          <cell r="E2">
            <v>0</v>
          </cell>
        </row>
      </sheetData>
      <sheetData sheetId="948">
        <row r="2">
          <cell r="E2">
            <v>0</v>
          </cell>
        </row>
      </sheetData>
      <sheetData sheetId="949">
        <row r="2">
          <cell r="E2">
            <v>0</v>
          </cell>
        </row>
      </sheetData>
      <sheetData sheetId="950">
        <row r="2">
          <cell r="E2">
            <v>0</v>
          </cell>
        </row>
      </sheetData>
      <sheetData sheetId="951">
        <row r="2">
          <cell r="E2">
            <v>0</v>
          </cell>
        </row>
      </sheetData>
      <sheetData sheetId="952">
        <row r="2">
          <cell r="E2">
            <v>0</v>
          </cell>
        </row>
      </sheetData>
      <sheetData sheetId="953">
        <row r="2">
          <cell r="E2">
            <v>0</v>
          </cell>
        </row>
      </sheetData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2">
          <cell r="E2">
            <v>0</v>
          </cell>
        </row>
      </sheetData>
      <sheetData sheetId="963">
        <row r="2">
          <cell r="E2">
            <v>0</v>
          </cell>
        </row>
      </sheetData>
      <sheetData sheetId="964">
        <row r="2">
          <cell r="E2">
            <v>0</v>
          </cell>
        </row>
      </sheetData>
      <sheetData sheetId="965">
        <row r="2">
          <cell r="E2">
            <v>0</v>
          </cell>
        </row>
      </sheetData>
      <sheetData sheetId="966">
        <row r="2">
          <cell r="E2">
            <v>0</v>
          </cell>
        </row>
      </sheetData>
      <sheetData sheetId="967">
        <row r="2">
          <cell r="E2">
            <v>0</v>
          </cell>
        </row>
      </sheetData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>
        <row r="2">
          <cell r="E2">
            <v>0</v>
          </cell>
        </row>
      </sheetData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2">
          <cell r="E2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>
        <row r="2">
          <cell r="E2">
            <v>0</v>
          </cell>
        </row>
      </sheetData>
      <sheetData sheetId="999">
        <row r="2">
          <cell r="E2">
            <v>0</v>
          </cell>
        </row>
      </sheetData>
      <sheetData sheetId="1000">
        <row r="2">
          <cell r="E2">
            <v>0</v>
          </cell>
        </row>
      </sheetData>
      <sheetData sheetId="1001" refreshError="1"/>
      <sheetData sheetId="1002">
        <row r="2">
          <cell r="E2">
            <v>0</v>
          </cell>
        </row>
      </sheetData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2">
          <cell r="E2">
            <v>0</v>
          </cell>
        </row>
      </sheetData>
      <sheetData sheetId="1056">
        <row r="2">
          <cell r="E2">
            <v>0</v>
          </cell>
        </row>
      </sheetData>
      <sheetData sheetId="1057">
        <row r="2">
          <cell r="E2">
            <v>0</v>
          </cell>
        </row>
      </sheetData>
      <sheetData sheetId="1058">
        <row r="2">
          <cell r="E2">
            <v>0</v>
          </cell>
        </row>
      </sheetData>
      <sheetData sheetId="1059">
        <row r="2">
          <cell r="E2">
            <v>0</v>
          </cell>
        </row>
      </sheetData>
      <sheetData sheetId="1060">
        <row r="2">
          <cell r="E2">
            <v>0</v>
          </cell>
        </row>
      </sheetData>
      <sheetData sheetId="1061">
        <row r="2">
          <cell r="E2">
            <v>0</v>
          </cell>
        </row>
      </sheetData>
      <sheetData sheetId="1062">
        <row r="2">
          <cell r="E2">
            <v>0</v>
          </cell>
        </row>
      </sheetData>
      <sheetData sheetId="1063">
        <row r="2">
          <cell r="E2">
            <v>0</v>
          </cell>
        </row>
      </sheetData>
      <sheetData sheetId="1064">
        <row r="2">
          <cell r="E2">
            <v>0</v>
          </cell>
        </row>
      </sheetData>
      <sheetData sheetId="1065">
        <row r="2">
          <cell r="E2">
            <v>0</v>
          </cell>
        </row>
      </sheetData>
      <sheetData sheetId="1066">
        <row r="2">
          <cell r="E2">
            <v>0</v>
          </cell>
        </row>
      </sheetData>
      <sheetData sheetId="1067">
        <row r="2">
          <cell r="E2">
            <v>0</v>
          </cell>
        </row>
      </sheetData>
      <sheetData sheetId="1068">
        <row r="2">
          <cell r="E2">
            <v>0</v>
          </cell>
        </row>
      </sheetData>
      <sheetData sheetId="1069">
        <row r="2">
          <cell r="E2">
            <v>0</v>
          </cell>
        </row>
      </sheetData>
      <sheetData sheetId="1070">
        <row r="2">
          <cell r="E2">
            <v>0</v>
          </cell>
        </row>
      </sheetData>
      <sheetData sheetId="1071">
        <row r="2">
          <cell r="E2">
            <v>0</v>
          </cell>
        </row>
      </sheetData>
      <sheetData sheetId="1072">
        <row r="2">
          <cell r="E2">
            <v>0</v>
          </cell>
        </row>
      </sheetData>
      <sheetData sheetId="1073">
        <row r="2">
          <cell r="E2">
            <v>0</v>
          </cell>
        </row>
      </sheetData>
      <sheetData sheetId="1074">
        <row r="2">
          <cell r="E2">
            <v>0</v>
          </cell>
        </row>
      </sheetData>
      <sheetData sheetId="1075">
        <row r="2">
          <cell r="E2">
            <v>0</v>
          </cell>
        </row>
      </sheetData>
      <sheetData sheetId="1076" refreshError="1"/>
      <sheetData sheetId="1077">
        <row r="2">
          <cell r="E2">
            <v>0</v>
          </cell>
        </row>
      </sheetData>
      <sheetData sheetId="1078">
        <row r="2">
          <cell r="E2">
            <v>0</v>
          </cell>
        </row>
      </sheetData>
      <sheetData sheetId="1079">
        <row r="2">
          <cell r="E2">
            <v>0</v>
          </cell>
        </row>
      </sheetData>
      <sheetData sheetId="1080">
        <row r="2">
          <cell r="E2">
            <v>0</v>
          </cell>
        </row>
      </sheetData>
      <sheetData sheetId="1081">
        <row r="2">
          <cell r="E2">
            <v>0</v>
          </cell>
        </row>
      </sheetData>
      <sheetData sheetId="1082">
        <row r="2">
          <cell r="E2">
            <v>0</v>
          </cell>
        </row>
      </sheetData>
      <sheetData sheetId="1083">
        <row r="2">
          <cell r="E2">
            <v>0</v>
          </cell>
        </row>
      </sheetData>
      <sheetData sheetId="1084">
        <row r="2">
          <cell r="E2">
            <v>0</v>
          </cell>
        </row>
      </sheetData>
      <sheetData sheetId="1085">
        <row r="2">
          <cell r="E2">
            <v>0</v>
          </cell>
        </row>
      </sheetData>
      <sheetData sheetId="1086">
        <row r="2">
          <cell r="E2">
            <v>0</v>
          </cell>
        </row>
      </sheetData>
      <sheetData sheetId="1087">
        <row r="2">
          <cell r="E2">
            <v>0</v>
          </cell>
        </row>
      </sheetData>
      <sheetData sheetId="1088">
        <row r="2">
          <cell r="E2">
            <v>0</v>
          </cell>
        </row>
      </sheetData>
      <sheetData sheetId="1089">
        <row r="2">
          <cell r="E2">
            <v>0</v>
          </cell>
        </row>
      </sheetData>
      <sheetData sheetId="1090">
        <row r="2">
          <cell r="E2">
            <v>0</v>
          </cell>
        </row>
      </sheetData>
      <sheetData sheetId="1091">
        <row r="2">
          <cell r="E2">
            <v>0</v>
          </cell>
        </row>
      </sheetData>
      <sheetData sheetId="1092">
        <row r="2">
          <cell r="E2">
            <v>0</v>
          </cell>
        </row>
      </sheetData>
      <sheetData sheetId="1093">
        <row r="2">
          <cell r="E2">
            <v>0</v>
          </cell>
        </row>
      </sheetData>
      <sheetData sheetId="1094">
        <row r="2">
          <cell r="E2">
            <v>0</v>
          </cell>
        </row>
      </sheetData>
      <sheetData sheetId="1095">
        <row r="2">
          <cell r="E2">
            <v>0</v>
          </cell>
        </row>
      </sheetData>
      <sheetData sheetId="1096">
        <row r="2">
          <cell r="E2">
            <v>0</v>
          </cell>
        </row>
      </sheetData>
      <sheetData sheetId="1097">
        <row r="2">
          <cell r="E2">
            <v>0</v>
          </cell>
        </row>
      </sheetData>
      <sheetData sheetId="1098">
        <row r="2">
          <cell r="E2">
            <v>0</v>
          </cell>
        </row>
      </sheetData>
      <sheetData sheetId="1099">
        <row r="2">
          <cell r="E2">
            <v>0</v>
          </cell>
        </row>
      </sheetData>
      <sheetData sheetId="1100">
        <row r="2">
          <cell r="E2">
            <v>0</v>
          </cell>
        </row>
      </sheetData>
      <sheetData sheetId="1101">
        <row r="2">
          <cell r="E2">
            <v>0</v>
          </cell>
        </row>
      </sheetData>
      <sheetData sheetId="1102">
        <row r="2">
          <cell r="E2">
            <v>0</v>
          </cell>
        </row>
      </sheetData>
      <sheetData sheetId="1103">
        <row r="2">
          <cell r="E2">
            <v>0</v>
          </cell>
        </row>
      </sheetData>
      <sheetData sheetId="1104">
        <row r="2">
          <cell r="E2">
            <v>0</v>
          </cell>
        </row>
      </sheetData>
      <sheetData sheetId="1105">
        <row r="2">
          <cell r="E2">
            <v>0</v>
          </cell>
        </row>
      </sheetData>
      <sheetData sheetId="1106">
        <row r="2">
          <cell r="E2">
            <v>0</v>
          </cell>
        </row>
      </sheetData>
      <sheetData sheetId="1107">
        <row r="2">
          <cell r="E2">
            <v>0</v>
          </cell>
        </row>
      </sheetData>
      <sheetData sheetId="1108" refreshError="1"/>
      <sheetData sheetId="1109">
        <row r="2">
          <cell r="E2">
            <v>0</v>
          </cell>
        </row>
      </sheetData>
      <sheetData sheetId="1110">
        <row r="2">
          <cell r="E2">
            <v>0</v>
          </cell>
        </row>
      </sheetData>
      <sheetData sheetId="1111">
        <row r="2">
          <cell r="E2">
            <v>0</v>
          </cell>
        </row>
      </sheetData>
      <sheetData sheetId="1112">
        <row r="2">
          <cell r="E2">
            <v>0</v>
          </cell>
        </row>
      </sheetData>
      <sheetData sheetId="1113">
        <row r="2">
          <cell r="E2">
            <v>0</v>
          </cell>
        </row>
      </sheetData>
      <sheetData sheetId="1114">
        <row r="2">
          <cell r="E2">
            <v>0</v>
          </cell>
        </row>
      </sheetData>
      <sheetData sheetId="1115">
        <row r="2">
          <cell r="E2">
            <v>0</v>
          </cell>
        </row>
      </sheetData>
      <sheetData sheetId="1116">
        <row r="2">
          <cell r="E2">
            <v>0</v>
          </cell>
        </row>
      </sheetData>
      <sheetData sheetId="1117">
        <row r="2">
          <cell r="E2">
            <v>0</v>
          </cell>
        </row>
      </sheetData>
      <sheetData sheetId="1118">
        <row r="2">
          <cell r="E2">
            <v>0</v>
          </cell>
        </row>
      </sheetData>
      <sheetData sheetId="1119">
        <row r="2">
          <cell r="E2">
            <v>0</v>
          </cell>
        </row>
      </sheetData>
      <sheetData sheetId="1120">
        <row r="2">
          <cell r="E2">
            <v>0</v>
          </cell>
        </row>
      </sheetData>
      <sheetData sheetId="1121">
        <row r="2">
          <cell r="E2">
            <v>0</v>
          </cell>
        </row>
      </sheetData>
      <sheetData sheetId="1122">
        <row r="2">
          <cell r="E2">
            <v>0</v>
          </cell>
        </row>
      </sheetData>
      <sheetData sheetId="1123">
        <row r="2">
          <cell r="E2">
            <v>0</v>
          </cell>
        </row>
      </sheetData>
      <sheetData sheetId="1124">
        <row r="2">
          <cell r="E2">
            <v>0</v>
          </cell>
        </row>
      </sheetData>
      <sheetData sheetId="1125">
        <row r="2">
          <cell r="E2">
            <v>0</v>
          </cell>
        </row>
      </sheetData>
      <sheetData sheetId="1126">
        <row r="2">
          <cell r="E2">
            <v>0</v>
          </cell>
        </row>
      </sheetData>
      <sheetData sheetId="1127">
        <row r="2">
          <cell r="E2">
            <v>0</v>
          </cell>
        </row>
      </sheetData>
      <sheetData sheetId="1128">
        <row r="2">
          <cell r="E2">
            <v>0</v>
          </cell>
        </row>
      </sheetData>
      <sheetData sheetId="1129" refreshError="1"/>
      <sheetData sheetId="1130">
        <row r="2">
          <cell r="E2">
            <v>0</v>
          </cell>
        </row>
      </sheetData>
      <sheetData sheetId="1131">
        <row r="2">
          <cell r="E2">
            <v>0</v>
          </cell>
        </row>
      </sheetData>
      <sheetData sheetId="1132">
        <row r="2">
          <cell r="E2">
            <v>0</v>
          </cell>
        </row>
      </sheetData>
      <sheetData sheetId="1133" refreshError="1"/>
      <sheetData sheetId="1134">
        <row r="2">
          <cell r="E2">
            <v>0</v>
          </cell>
        </row>
      </sheetData>
      <sheetData sheetId="1135">
        <row r="2">
          <cell r="E2">
            <v>0</v>
          </cell>
        </row>
      </sheetData>
      <sheetData sheetId="1136">
        <row r="2">
          <cell r="E2">
            <v>0</v>
          </cell>
        </row>
      </sheetData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>
        <row r="2">
          <cell r="E2">
            <v>0</v>
          </cell>
        </row>
      </sheetData>
      <sheetData sheetId="1146">
        <row r="2">
          <cell r="E2">
            <v>0</v>
          </cell>
        </row>
      </sheetData>
      <sheetData sheetId="1147">
        <row r="2">
          <cell r="E2">
            <v>0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>
        <row r="2">
          <cell r="E2">
            <v>0</v>
          </cell>
        </row>
      </sheetData>
      <sheetData sheetId="1161">
        <row r="2">
          <cell r="E2">
            <v>0</v>
          </cell>
        </row>
      </sheetData>
      <sheetData sheetId="1162">
        <row r="2">
          <cell r="E2">
            <v>0</v>
          </cell>
        </row>
      </sheetData>
      <sheetData sheetId="1163">
        <row r="2">
          <cell r="E2">
            <v>0</v>
          </cell>
        </row>
      </sheetData>
      <sheetData sheetId="1164">
        <row r="2">
          <cell r="E2">
            <v>0</v>
          </cell>
        </row>
      </sheetData>
      <sheetData sheetId="1165">
        <row r="2">
          <cell r="E2">
            <v>0</v>
          </cell>
        </row>
      </sheetData>
      <sheetData sheetId="1166">
        <row r="2">
          <cell r="E2">
            <v>0</v>
          </cell>
        </row>
      </sheetData>
      <sheetData sheetId="1167">
        <row r="2">
          <cell r="E2">
            <v>0</v>
          </cell>
        </row>
      </sheetData>
      <sheetData sheetId="1168">
        <row r="2">
          <cell r="E2">
            <v>0</v>
          </cell>
        </row>
      </sheetData>
      <sheetData sheetId="1169">
        <row r="2">
          <cell r="E2">
            <v>0</v>
          </cell>
        </row>
      </sheetData>
      <sheetData sheetId="1170">
        <row r="2">
          <cell r="E2">
            <v>0</v>
          </cell>
        </row>
      </sheetData>
      <sheetData sheetId="1171">
        <row r="2">
          <cell r="E2">
            <v>0</v>
          </cell>
        </row>
      </sheetData>
      <sheetData sheetId="1172">
        <row r="2">
          <cell r="E2">
            <v>0</v>
          </cell>
        </row>
      </sheetData>
      <sheetData sheetId="1173">
        <row r="2">
          <cell r="E2">
            <v>0</v>
          </cell>
        </row>
      </sheetData>
      <sheetData sheetId="1174">
        <row r="2">
          <cell r="E2">
            <v>0</v>
          </cell>
        </row>
      </sheetData>
      <sheetData sheetId="1175">
        <row r="2">
          <cell r="E2">
            <v>0</v>
          </cell>
        </row>
      </sheetData>
      <sheetData sheetId="1176">
        <row r="2">
          <cell r="E2">
            <v>0</v>
          </cell>
        </row>
      </sheetData>
      <sheetData sheetId="1177">
        <row r="2">
          <cell r="E2">
            <v>0</v>
          </cell>
        </row>
      </sheetData>
      <sheetData sheetId="1178">
        <row r="2">
          <cell r="E2">
            <v>0</v>
          </cell>
        </row>
      </sheetData>
      <sheetData sheetId="1179">
        <row r="2">
          <cell r="E2">
            <v>0</v>
          </cell>
        </row>
      </sheetData>
      <sheetData sheetId="1180">
        <row r="2">
          <cell r="E2">
            <v>0</v>
          </cell>
        </row>
      </sheetData>
      <sheetData sheetId="1181">
        <row r="2">
          <cell r="E2">
            <v>0</v>
          </cell>
        </row>
      </sheetData>
      <sheetData sheetId="1182">
        <row r="2">
          <cell r="E2">
            <v>0</v>
          </cell>
        </row>
      </sheetData>
      <sheetData sheetId="1183">
        <row r="2">
          <cell r="E2">
            <v>0</v>
          </cell>
        </row>
      </sheetData>
      <sheetData sheetId="1184">
        <row r="2">
          <cell r="E2">
            <v>0</v>
          </cell>
        </row>
      </sheetData>
      <sheetData sheetId="1185">
        <row r="2">
          <cell r="E2">
            <v>0</v>
          </cell>
        </row>
      </sheetData>
      <sheetData sheetId="1186">
        <row r="2">
          <cell r="E2">
            <v>0</v>
          </cell>
        </row>
      </sheetData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>
        <row r="2">
          <cell r="E2">
            <v>0</v>
          </cell>
        </row>
      </sheetData>
      <sheetData sheetId="1213">
        <row r="2">
          <cell r="E2">
            <v>0</v>
          </cell>
        </row>
      </sheetData>
      <sheetData sheetId="1214">
        <row r="2">
          <cell r="E2">
            <v>0</v>
          </cell>
        </row>
      </sheetData>
      <sheetData sheetId="1215">
        <row r="2">
          <cell r="E2">
            <v>0</v>
          </cell>
        </row>
      </sheetData>
      <sheetData sheetId="1216">
        <row r="2">
          <cell r="E2">
            <v>0</v>
          </cell>
        </row>
      </sheetData>
      <sheetData sheetId="1217">
        <row r="2">
          <cell r="E2">
            <v>0</v>
          </cell>
        </row>
      </sheetData>
      <sheetData sheetId="1218">
        <row r="2">
          <cell r="E2">
            <v>0</v>
          </cell>
        </row>
      </sheetData>
      <sheetData sheetId="1219">
        <row r="2">
          <cell r="E2">
            <v>0</v>
          </cell>
        </row>
      </sheetData>
      <sheetData sheetId="1220">
        <row r="2">
          <cell r="E2">
            <v>0</v>
          </cell>
        </row>
      </sheetData>
      <sheetData sheetId="1221">
        <row r="2">
          <cell r="E2">
            <v>0</v>
          </cell>
        </row>
      </sheetData>
      <sheetData sheetId="1222">
        <row r="2">
          <cell r="E2">
            <v>0</v>
          </cell>
        </row>
      </sheetData>
      <sheetData sheetId="1223">
        <row r="2">
          <cell r="E2">
            <v>0</v>
          </cell>
        </row>
      </sheetData>
      <sheetData sheetId="1224">
        <row r="2">
          <cell r="E2">
            <v>0</v>
          </cell>
        </row>
      </sheetData>
      <sheetData sheetId="1225">
        <row r="2">
          <cell r="E2">
            <v>0</v>
          </cell>
        </row>
      </sheetData>
      <sheetData sheetId="1226">
        <row r="2">
          <cell r="E2">
            <v>0</v>
          </cell>
        </row>
      </sheetData>
      <sheetData sheetId="1227">
        <row r="2">
          <cell r="E2">
            <v>0</v>
          </cell>
        </row>
      </sheetData>
      <sheetData sheetId="1228">
        <row r="2">
          <cell r="E2">
            <v>0</v>
          </cell>
        </row>
      </sheetData>
      <sheetData sheetId="1229">
        <row r="2">
          <cell r="E2">
            <v>0</v>
          </cell>
        </row>
      </sheetData>
      <sheetData sheetId="1230">
        <row r="2">
          <cell r="E2">
            <v>0</v>
          </cell>
        </row>
      </sheetData>
      <sheetData sheetId="1231">
        <row r="2">
          <cell r="E2">
            <v>0</v>
          </cell>
        </row>
      </sheetData>
      <sheetData sheetId="1232">
        <row r="2">
          <cell r="E2">
            <v>0</v>
          </cell>
        </row>
      </sheetData>
      <sheetData sheetId="1233">
        <row r="2">
          <cell r="E2">
            <v>0</v>
          </cell>
        </row>
      </sheetData>
      <sheetData sheetId="1234">
        <row r="2">
          <cell r="E2">
            <v>0</v>
          </cell>
        </row>
      </sheetData>
      <sheetData sheetId="1235">
        <row r="2">
          <cell r="E2">
            <v>0</v>
          </cell>
        </row>
      </sheetData>
      <sheetData sheetId="1236">
        <row r="2">
          <cell r="E2">
            <v>0</v>
          </cell>
        </row>
      </sheetData>
      <sheetData sheetId="1237">
        <row r="2">
          <cell r="E2">
            <v>0</v>
          </cell>
        </row>
      </sheetData>
      <sheetData sheetId="1238">
        <row r="2">
          <cell r="E2">
            <v>0</v>
          </cell>
        </row>
      </sheetData>
      <sheetData sheetId="1239">
        <row r="2">
          <cell r="E2">
            <v>0</v>
          </cell>
        </row>
      </sheetData>
      <sheetData sheetId="1240">
        <row r="2">
          <cell r="E2">
            <v>0</v>
          </cell>
        </row>
      </sheetData>
      <sheetData sheetId="1241">
        <row r="2">
          <cell r="E2">
            <v>0</v>
          </cell>
        </row>
      </sheetData>
      <sheetData sheetId="1242">
        <row r="2">
          <cell r="E2">
            <v>0</v>
          </cell>
        </row>
      </sheetData>
      <sheetData sheetId="1243">
        <row r="2">
          <cell r="E2">
            <v>0</v>
          </cell>
        </row>
      </sheetData>
      <sheetData sheetId="1244">
        <row r="2">
          <cell r="E2">
            <v>0</v>
          </cell>
        </row>
      </sheetData>
      <sheetData sheetId="1245">
        <row r="2">
          <cell r="E2">
            <v>0</v>
          </cell>
        </row>
      </sheetData>
      <sheetData sheetId="1246">
        <row r="2">
          <cell r="E2">
            <v>0</v>
          </cell>
        </row>
      </sheetData>
      <sheetData sheetId="1247">
        <row r="2">
          <cell r="E2">
            <v>0</v>
          </cell>
        </row>
      </sheetData>
      <sheetData sheetId="1248">
        <row r="2">
          <cell r="E2">
            <v>0</v>
          </cell>
        </row>
      </sheetData>
      <sheetData sheetId="1249">
        <row r="2">
          <cell r="E2">
            <v>0</v>
          </cell>
        </row>
      </sheetData>
      <sheetData sheetId="1250">
        <row r="2">
          <cell r="E2">
            <v>0</v>
          </cell>
        </row>
      </sheetData>
      <sheetData sheetId="1251">
        <row r="2">
          <cell r="E2">
            <v>0</v>
          </cell>
        </row>
      </sheetData>
      <sheetData sheetId="1252">
        <row r="2">
          <cell r="E2">
            <v>0</v>
          </cell>
        </row>
      </sheetData>
      <sheetData sheetId="1253">
        <row r="2">
          <cell r="E2">
            <v>0</v>
          </cell>
        </row>
      </sheetData>
      <sheetData sheetId="1254">
        <row r="2">
          <cell r="E2">
            <v>0</v>
          </cell>
        </row>
      </sheetData>
      <sheetData sheetId="1255">
        <row r="2">
          <cell r="E2">
            <v>0</v>
          </cell>
        </row>
      </sheetData>
      <sheetData sheetId="1256">
        <row r="2">
          <cell r="E2">
            <v>0</v>
          </cell>
        </row>
      </sheetData>
      <sheetData sheetId="1257">
        <row r="2">
          <cell r="E2">
            <v>0</v>
          </cell>
        </row>
      </sheetData>
      <sheetData sheetId="1258">
        <row r="2">
          <cell r="E2">
            <v>0</v>
          </cell>
        </row>
      </sheetData>
      <sheetData sheetId="1259">
        <row r="2">
          <cell r="E2">
            <v>0</v>
          </cell>
        </row>
      </sheetData>
      <sheetData sheetId="1260">
        <row r="2">
          <cell r="E2">
            <v>0</v>
          </cell>
        </row>
      </sheetData>
      <sheetData sheetId="1261">
        <row r="2">
          <cell r="E2">
            <v>0</v>
          </cell>
        </row>
      </sheetData>
      <sheetData sheetId="1262" refreshError="1"/>
      <sheetData sheetId="1263">
        <row r="2">
          <cell r="E2">
            <v>0</v>
          </cell>
        </row>
      </sheetData>
      <sheetData sheetId="1264">
        <row r="2">
          <cell r="E2">
            <v>0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>
        <row r="2">
          <cell r="E2">
            <v>0</v>
          </cell>
        </row>
      </sheetData>
      <sheetData sheetId="1296">
        <row r="2">
          <cell r="E2">
            <v>0</v>
          </cell>
        </row>
      </sheetData>
      <sheetData sheetId="1297">
        <row r="2">
          <cell r="E2">
            <v>0</v>
          </cell>
        </row>
      </sheetData>
      <sheetData sheetId="1298">
        <row r="2">
          <cell r="E2">
            <v>0</v>
          </cell>
        </row>
      </sheetData>
      <sheetData sheetId="1299">
        <row r="2">
          <cell r="E2">
            <v>0</v>
          </cell>
        </row>
      </sheetData>
      <sheetData sheetId="1300">
        <row r="2">
          <cell r="E2">
            <v>0</v>
          </cell>
        </row>
      </sheetData>
      <sheetData sheetId="1301">
        <row r="2">
          <cell r="E2">
            <v>0</v>
          </cell>
        </row>
      </sheetData>
      <sheetData sheetId="1302">
        <row r="2">
          <cell r="E2">
            <v>0</v>
          </cell>
        </row>
      </sheetData>
      <sheetData sheetId="1303">
        <row r="2">
          <cell r="E2">
            <v>0</v>
          </cell>
        </row>
      </sheetData>
      <sheetData sheetId="1304">
        <row r="2">
          <cell r="E2">
            <v>0</v>
          </cell>
        </row>
      </sheetData>
      <sheetData sheetId="1305">
        <row r="2">
          <cell r="E2">
            <v>0</v>
          </cell>
        </row>
      </sheetData>
      <sheetData sheetId="1306">
        <row r="2">
          <cell r="E2">
            <v>0</v>
          </cell>
        </row>
      </sheetData>
      <sheetData sheetId="1307">
        <row r="2">
          <cell r="E2">
            <v>0</v>
          </cell>
        </row>
      </sheetData>
      <sheetData sheetId="1308">
        <row r="2">
          <cell r="E2">
            <v>0</v>
          </cell>
        </row>
      </sheetData>
      <sheetData sheetId="1309">
        <row r="2">
          <cell r="E2">
            <v>0</v>
          </cell>
        </row>
      </sheetData>
      <sheetData sheetId="1310">
        <row r="2">
          <cell r="E2">
            <v>0</v>
          </cell>
        </row>
      </sheetData>
      <sheetData sheetId="1311">
        <row r="2">
          <cell r="E2">
            <v>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2">
          <cell r="E2">
            <v>0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>
        <row r="2">
          <cell r="E2">
            <v>0</v>
          </cell>
        </row>
      </sheetData>
      <sheetData sheetId="1337">
        <row r="2">
          <cell r="E2">
            <v>0</v>
          </cell>
        </row>
      </sheetData>
      <sheetData sheetId="1338">
        <row r="2">
          <cell r="E2">
            <v>0</v>
          </cell>
        </row>
      </sheetData>
      <sheetData sheetId="1339">
        <row r="2">
          <cell r="E2">
            <v>0</v>
          </cell>
        </row>
      </sheetData>
      <sheetData sheetId="1340">
        <row r="2">
          <cell r="E2">
            <v>0</v>
          </cell>
        </row>
      </sheetData>
      <sheetData sheetId="1341">
        <row r="2">
          <cell r="E2">
            <v>0</v>
          </cell>
        </row>
      </sheetData>
      <sheetData sheetId="1342">
        <row r="2">
          <cell r="E2">
            <v>0</v>
          </cell>
        </row>
      </sheetData>
      <sheetData sheetId="1343">
        <row r="2">
          <cell r="E2">
            <v>0</v>
          </cell>
        </row>
      </sheetData>
      <sheetData sheetId="1344">
        <row r="2">
          <cell r="E2">
            <v>0</v>
          </cell>
        </row>
      </sheetData>
      <sheetData sheetId="1345">
        <row r="2">
          <cell r="E2">
            <v>0</v>
          </cell>
        </row>
      </sheetData>
      <sheetData sheetId="1346">
        <row r="2">
          <cell r="E2">
            <v>0</v>
          </cell>
        </row>
      </sheetData>
      <sheetData sheetId="1347">
        <row r="2">
          <cell r="E2">
            <v>0</v>
          </cell>
        </row>
      </sheetData>
      <sheetData sheetId="1348">
        <row r="2">
          <cell r="E2">
            <v>0</v>
          </cell>
        </row>
      </sheetData>
      <sheetData sheetId="1349">
        <row r="2">
          <cell r="E2">
            <v>0</v>
          </cell>
        </row>
      </sheetData>
      <sheetData sheetId="1350">
        <row r="2">
          <cell r="E2">
            <v>0</v>
          </cell>
        </row>
      </sheetData>
      <sheetData sheetId="1351">
        <row r="2">
          <cell r="E2">
            <v>0</v>
          </cell>
        </row>
      </sheetData>
      <sheetData sheetId="1352">
        <row r="2">
          <cell r="E2">
            <v>0</v>
          </cell>
        </row>
      </sheetData>
      <sheetData sheetId="1353">
        <row r="2">
          <cell r="E2">
            <v>0</v>
          </cell>
        </row>
      </sheetData>
      <sheetData sheetId="1354">
        <row r="2">
          <cell r="E2">
            <v>0</v>
          </cell>
        </row>
      </sheetData>
      <sheetData sheetId="1355">
        <row r="2">
          <cell r="E2">
            <v>0</v>
          </cell>
        </row>
      </sheetData>
      <sheetData sheetId="1356">
        <row r="2">
          <cell r="E2">
            <v>0</v>
          </cell>
        </row>
      </sheetData>
      <sheetData sheetId="1357">
        <row r="2">
          <cell r="E2">
            <v>0</v>
          </cell>
        </row>
      </sheetData>
      <sheetData sheetId="1358">
        <row r="2">
          <cell r="E2">
            <v>0</v>
          </cell>
        </row>
      </sheetData>
      <sheetData sheetId="1359">
        <row r="2">
          <cell r="E2">
            <v>0</v>
          </cell>
        </row>
      </sheetData>
      <sheetData sheetId="1360">
        <row r="2">
          <cell r="E2">
            <v>0</v>
          </cell>
        </row>
      </sheetData>
      <sheetData sheetId="1361">
        <row r="2">
          <cell r="E2">
            <v>0</v>
          </cell>
        </row>
      </sheetData>
      <sheetData sheetId="1362">
        <row r="2">
          <cell r="E2">
            <v>0</v>
          </cell>
        </row>
      </sheetData>
      <sheetData sheetId="1363">
        <row r="2">
          <cell r="E2">
            <v>0</v>
          </cell>
        </row>
      </sheetData>
      <sheetData sheetId="1364">
        <row r="2">
          <cell r="E2">
            <v>0</v>
          </cell>
        </row>
      </sheetData>
      <sheetData sheetId="1365">
        <row r="2">
          <cell r="E2">
            <v>0</v>
          </cell>
        </row>
      </sheetData>
      <sheetData sheetId="1366">
        <row r="2">
          <cell r="E2">
            <v>0</v>
          </cell>
        </row>
      </sheetData>
      <sheetData sheetId="1367">
        <row r="2">
          <cell r="E2">
            <v>0</v>
          </cell>
        </row>
      </sheetData>
      <sheetData sheetId="1368">
        <row r="2">
          <cell r="E2">
            <v>0</v>
          </cell>
        </row>
      </sheetData>
      <sheetData sheetId="1369">
        <row r="2">
          <cell r="E2">
            <v>0</v>
          </cell>
        </row>
      </sheetData>
      <sheetData sheetId="1370">
        <row r="2">
          <cell r="E2">
            <v>0</v>
          </cell>
        </row>
      </sheetData>
      <sheetData sheetId="1371">
        <row r="2">
          <cell r="E2">
            <v>0</v>
          </cell>
        </row>
      </sheetData>
      <sheetData sheetId="1372">
        <row r="2">
          <cell r="E2">
            <v>0</v>
          </cell>
        </row>
      </sheetData>
      <sheetData sheetId="1373">
        <row r="2">
          <cell r="E2">
            <v>0</v>
          </cell>
        </row>
      </sheetData>
      <sheetData sheetId="1374">
        <row r="2">
          <cell r="E2">
            <v>0</v>
          </cell>
        </row>
      </sheetData>
      <sheetData sheetId="1375">
        <row r="2">
          <cell r="E2">
            <v>0</v>
          </cell>
        </row>
      </sheetData>
      <sheetData sheetId="1376">
        <row r="2">
          <cell r="E2">
            <v>0</v>
          </cell>
        </row>
      </sheetData>
      <sheetData sheetId="1377">
        <row r="2">
          <cell r="E2">
            <v>0</v>
          </cell>
        </row>
      </sheetData>
      <sheetData sheetId="1378">
        <row r="2">
          <cell r="E2">
            <v>0</v>
          </cell>
        </row>
      </sheetData>
      <sheetData sheetId="1379">
        <row r="2">
          <cell r="E2">
            <v>0</v>
          </cell>
        </row>
      </sheetData>
      <sheetData sheetId="1380">
        <row r="2">
          <cell r="E2">
            <v>0</v>
          </cell>
        </row>
      </sheetData>
      <sheetData sheetId="1381">
        <row r="2">
          <cell r="E2">
            <v>0</v>
          </cell>
        </row>
      </sheetData>
      <sheetData sheetId="1382">
        <row r="2">
          <cell r="E2">
            <v>0</v>
          </cell>
        </row>
      </sheetData>
      <sheetData sheetId="1383">
        <row r="2">
          <cell r="E2">
            <v>0</v>
          </cell>
        </row>
      </sheetData>
      <sheetData sheetId="1384">
        <row r="2">
          <cell r="E2">
            <v>0</v>
          </cell>
        </row>
      </sheetData>
      <sheetData sheetId="1385">
        <row r="2">
          <cell r="E2">
            <v>0</v>
          </cell>
        </row>
      </sheetData>
      <sheetData sheetId="1386">
        <row r="2">
          <cell r="E2">
            <v>0</v>
          </cell>
        </row>
      </sheetData>
      <sheetData sheetId="1387">
        <row r="2">
          <cell r="E2">
            <v>0</v>
          </cell>
        </row>
      </sheetData>
      <sheetData sheetId="1388">
        <row r="2">
          <cell r="E2">
            <v>0</v>
          </cell>
        </row>
      </sheetData>
      <sheetData sheetId="1389">
        <row r="2">
          <cell r="E2">
            <v>0</v>
          </cell>
        </row>
      </sheetData>
      <sheetData sheetId="1390">
        <row r="2">
          <cell r="E2">
            <v>0</v>
          </cell>
        </row>
      </sheetData>
      <sheetData sheetId="1391">
        <row r="2">
          <cell r="E2">
            <v>0</v>
          </cell>
        </row>
      </sheetData>
      <sheetData sheetId="1392">
        <row r="2">
          <cell r="E2">
            <v>0</v>
          </cell>
        </row>
      </sheetData>
      <sheetData sheetId="1393">
        <row r="2">
          <cell r="E2">
            <v>0</v>
          </cell>
        </row>
      </sheetData>
      <sheetData sheetId="1394">
        <row r="2">
          <cell r="E2">
            <v>0</v>
          </cell>
        </row>
      </sheetData>
      <sheetData sheetId="1395">
        <row r="2">
          <cell r="E2">
            <v>0</v>
          </cell>
        </row>
      </sheetData>
      <sheetData sheetId="1396">
        <row r="2">
          <cell r="E2">
            <v>0</v>
          </cell>
        </row>
      </sheetData>
      <sheetData sheetId="1397">
        <row r="2">
          <cell r="E2">
            <v>0</v>
          </cell>
        </row>
      </sheetData>
      <sheetData sheetId="1398">
        <row r="2">
          <cell r="E2">
            <v>0</v>
          </cell>
        </row>
      </sheetData>
      <sheetData sheetId="1399">
        <row r="2">
          <cell r="E2">
            <v>0</v>
          </cell>
        </row>
      </sheetData>
      <sheetData sheetId="1400">
        <row r="2">
          <cell r="E2">
            <v>0</v>
          </cell>
        </row>
      </sheetData>
      <sheetData sheetId="1401">
        <row r="2">
          <cell r="E2">
            <v>0</v>
          </cell>
        </row>
      </sheetData>
      <sheetData sheetId="1402">
        <row r="2">
          <cell r="E2">
            <v>0</v>
          </cell>
        </row>
      </sheetData>
      <sheetData sheetId="1403">
        <row r="2">
          <cell r="E2">
            <v>0</v>
          </cell>
        </row>
      </sheetData>
      <sheetData sheetId="1404">
        <row r="2">
          <cell r="E2">
            <v>0</v>
          </cell>
        </row>
      </sheetData>
      <sheetData sheetId="1405">
        <row r="2">
          <cell r="E2">
            <v>0</v>
          </cell>
        </row>
      </sheetData>
      <sheetData sheetId="1406">
        <row r="2">
          <cell r="E2">
            <v>0</v>
          </cell>
        </row>
      </sheetData>
      <sheetData sheetId="1407">
        <row r="2">
          <cell r="E2">
            <v>0</v>
          </cell>
        </row>
      </sheetData>
      <sheetData sheetId="1408">
        <row r="2">
          <cell r="E2">
            <v>0</v>
          </cell>
        </row>
      </sheetData>
      <sheetData sheetId="1409">
        <row r="2">
          <cell r="E2">
            <v>0</v>
          </cell>
        </row>
      </sheetData>
      <sheetData sheetId="1410">
        <row r="2">
          <cell r="E2">
            <v>0</v>
          </cell>
        </row>
      </sheetData>
      <sheetData sheetId="1411">
        <row r="2">
          <cell r="E2">
            <v>0</v>
          </cell>
        </row>
      </sheetData>
      <sheetData sheetId="1412">
        <row r="2">
          <cell r="E2">
            <v>0</v>
          </cell>
        </row>
      </sheetData>
      <sheetData sheetId="1413">
        <row r="2">
          <cell r="E2">
            <v>0</v>
          </cell>
        </row>
      </sheetData>
      <sheetData sheetId="1414">
        <row r="2">
          <cell r="E2">
            <v>0</v>
          </cell>
        </row>
      </sheetData>
      <sheetData sheetId="1415">
        <row r="2">
          <cell r="E2">
            <v>0</v>
          </cell>
        </row>
      </sheetData>
      <sheetData sheetId="1416">
        <row r="2">
          <cell r="E2">
            <v>0</v>
          </cell>
        </row>
      </sheetData>
      <sheetData sheetId="1417">
        <row r="2">
          <cell r="E2">
            <v>0</v>
          </cell>
        </row>
      </sheetData>
      <sheetData sheetId="1418">
        <row r="2">
          <cell r="E2">
            <v>0</v>
          </cell>
        </row>
      </sheetData>
      <sheetData sheetId="1419">
        <row r="2">
          <cell r="E2">
            <v>0</v>
          </cell>
        </row>
      </sheetData>
      <sheetData sheetId="1420">
        <row r="2">
          <cell r="E2">
            <v>0</v>
          </cell>
        </row>
      </sheetData>
      <sheetData sheetId="1421">
        <row r="2">
          <cell r="E2">
            <v>0</v>
          </cell>
        </row>
      </sheetData>
      <sheetData sheetId="1422">
        <row r="2">
          <cell r="E2">
            <v>0</v>
          </cell>
        </row>
      </sheetData>
      <sheetData sheetId="1423">
        <row r="2">
          <cell r="E2">
            <v>0</v>
          </cell>
        </row>
      </sheetData>
      <sheetData sheetId="1424">
        <row r="2">
          <cell r="E2">
            <v>0</v>
          </cell>
        </row>
      </sheetData>
      <sheetData sheetId="1425">
        <row r="2">
          <cell r="E2">
            <v>0</v>
          </cell>
        </row>
      </sheetData>
      <sheetData sheetId="1426">
        <row r="2">
          <cell r="E2">
            <v>0</v>
          </cell>
        </row>
      </sheetData>
      <sheetData sheetId="1427">
        <row r="2">
          <cell r="E2">
            <v>0</v>
          </cell>
        </row>
      </sheetData>
      <sheetData sheetId="1428">
        <row r="2">
          <cell r="E2">
            <v>0</v>
          </cell>
        </row>
      </sheetData>
      <sheetData sheetId="1429">
        <row r="2">
          <cell r="E2">
            <v>0</v>
          </cell>
        </row>
      </sheetData>
      <sheetData sheetId="1430">
        <row r="2">
          <cell r="E2">
            <v>0</v>
          </cell>
        </row>
      </sheetData>
      <sheetData sheetId="1431">
        <row r="2">
          <cell r="E2">
            <v>0</v>
          </cell>
        </row>
      </sheetData>
      <sheetData sheetId="1432">
        <row r="2">
          <cell r="E2">
            <v>0</v>
          </cell>
        </row>
      </sheetData>
      <sheetData sheetId="1433">
        <row r="2">
          <cell r="E2">
            <v>0</v>
          </cell>
        </row>
      </sheetData>
      <sheetData sheetId="1434">
        <row r="2">
          <cell r="E2">
            <v>0</v>
          </cell>
        </row>
      </sheetData>
      <sheetData sheetId="1435">
        <row r="2">
          <cell r="E2">
            <v>0</v>
          </cell>
        </row>
      </sheetData>
      <sheetData sheetId="1436">
        <row r="2">
          <cell r="E2">
            <v>0</v>
          </cell>
        </row>
      </sheetData>
      <sheetData sheetId="1437">
        <row r="2">
          <cell r="E2">
            <v>0</v>
          </cell>
        </row>
      </sheetData>
      <sheetData sheetId="1438">
        <row r="2">
          <cell r="E2">
            <v>0</v>
          </cell>
        </row>
      </sheetData>
      <sheetData sheetId="1439">
        <row r="2">
          <cell r="E2">
            <v>0</v>
          </cell>
        </row>
      </sheetData>
      <sheetData sheetId="1440">
        <row r="2">
          <cell r="E2">
            <v>0</v>
          </cell>
        </row>
      </sheetData>
      <sheetData sheetId="1441">
        <row r="2">
          <cell r="E2">
            <v>0</v>
          </cell>
        </row>
      </sheetData>
      <sheetData sheetId="1442">
        <row r="2">
          <cell r="E2">
            <v>0</v>
          </cell>
        </row>
      </sheetData>
      <sheetData sheetId="1443">
        <row r="2">
          <cell r="E2">
            <v>0</v>
          </cell>
        </row>
      </sheetData>
      <sheetData sheetId="1444">
        <row r="2">
          <cell r="E2">
            <v>0</v>
          </cell>
        </row>
      </sheetData>
      <sheetData sheetId="1445">
        <row r="2">
          <cell r="E2">
            <v>0</v>
          </cell>
        </row>
      </sheetData>
      <sheetData sheetId="1446">
        <row r="2">
          <cell r="E2">
            <v>0</v>
          </cell>
        </row>
      </sheetData>
      <sheetData sheetId="1447">
        <row r="2">
          <cell r="E2">
            <v>0</v>
          </cell>
        </row>
      </sheetData>
      <sheetData sheetId="1448">
        <row r="2">
          <cell r="E2">
            <v>0</v>
          </cell>
        </row>
      </sheetData>
      <sheetData sheetId="1449">
        <row r="2">
          <cell r="E2">
            <v>0</v>
          </cell>
        </row>
      </sheetData>
      <sheetData sheetId="1450">
        <row r="2">
          <cell r="E2">
            <v>0</v>
          </cell>
        </row>
      </sheetData>
      <sheetData sheetId="1451">
        <row r="2">
          <cell r="E2">
            <v>0</v>
          </cell>
        </row>
      </sheetData>
      <sheetData sheetId="1452">
        <row r="2">
          <cell r="E2">
            <v>0</v>
          </cell>
        </row>
      </sheetData>
      <sheetData sheetId="1453">
        <row r="2">
          <cell r="E2">
            <v>0</v>
          </cell>
        </row>
      </sheetData>
      <sheetData sheetId="1454">
        <row r="2">
          <cell r="E2">
            <v>0</v>
          </cell>
        </row>
      </sheetData>
      <sheetData sheetId="1455">
        <row r="2">
          <cell r="E2">
            <v>0</v>
          </cell>
        </row>
      </sheetData>
      <sheetData sheetId="1456">
        <row r="2">
          <cell r="E2">
            <v>0</v>
          </cell>
        </row>
      </sheetData>
      <sheetData sheetId="1457">
        <row r="2">
          <cell r="E2">
            <v>0</v>
          </cell>
        </row>
      </sheetData>
      <sheetData sheetId="1458">
        <row r="2">
          <cell r="E2">
            <v>0</v>
          </cell>
        </row>
      </sheetData>
      <sheetData sheetId="1459">
        <row r="2">
          <cell r="E2">
            <v>0</v>
          </cell>
        </row>
      </sheetData>
      <sheetData sheetId="1460">
        <row r="2">
          <cell r="E2">
            <v>0</v>
          </cell>
        </row>
      </sheetData>
      <sheetData sheetId="1461">
        <row r="2">
          <cell r="E2">
            <v>0</v>
          </cell>
        </row>
      </sheetData>
      <sheetData sheetId="1462">
        <row r="2">
          <cell r="E2">
            <v>0</v>
          </cell>
        </row>
      </sheetData>
      <sheetData sheetId="1463" refreshError="1"/>
      <sheetData sheetId="1464">
        <row r="2">
          <cell r="E2">
            <v>0</v>
          </cell>
        </row>
      </sheetData>
      <sheetData sheetId="1465">
        <row r="2">
          <cell r="E2">
            <v>0</v>
          </cell>
        </row>
      </sheetData>
      <sheetData sheetId="1466">
        <row r="2">
          <cell r="E2">
            <v>0</v>
          </cell>
        </row>
      </sheetData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2">
          <cell r="E2">
            <v>0</v>
          </cell>
        </row>
      </sheetData>
      <sheetData sheetId="1491">
        <row r="2">
          <cell r="E2">
            <v>0</v>
          </cell>
        </row>
      </sheetData>
      <sheetData sheetId="1492">
        <row r="2">
          <cell r="E2">
            <v>0</v>
          </cell>
        </row>
      </sheetData>
      <sheetData sheetId="1493">
        <row r="2">
          <cell r="E2">
            <v>0</v>
          </cell>
        </row>
      </sheetData>
      <sheetData sheetId="1494">
        <row r="2">
          <cell r="E2">
            <v>0</v>
          </cell>
        </row>
      </sheetData>
      <sheetData sheetId="1495">
        <row r="2">
          <cell r="E2">
            <v>0</v>
          </cell>
        </row>
      </sheetData>
      <sheetData sheetId="1496">
        <row r="2">
          <cell r="E2">
            <v>0</v>
          </cell>
        </row>
      </sheetData>
      <sheetData sheetId="1497">
        <row r="2">
          <cell r="E2">
            <v>0</v>
          </cell>
        </row>
      </sheetData>
      <sheetData sheetId="1498">
        <row r="2">
          <cell r="E2">
            <v>0</v>
          </cell>
        </row>
      </sheetData>
      <sheetData sheetId="1499">
        <row r="2">
          <cell r="E2">
            <v>0</v>
          </cell>
        </row>
      </sheetData>
      <sheetData sheetId="1500">
        <row r="2">
          <cell r="E2">
            <v>0</v>
          </cell>
        </row>
      </sheetData>
      <sheetData sheetId="1501">
        <row r="2">
          <cell r="E2">
            <v>0</v>
          </cell>
        </row>
      </sheetData>
      <sheetData sheetId="1502">
        <row r="2">
          <cell r="E2">
            <v>0</v>
          </cell>
        </row>
      </sheetData>
      <sheetData sheetId="1503">
        <row r="2">
          <cell r="E2">
            <v>0</v>
          </cell>
        </row>
      </sheetData>
      <sheetData sheetId="1504">
        <row r="2">
          <cell r="E2">
            <v>0</v>
          </cell>
        </row>
      </sheetData>
      <sheetData sheetId="1505">
        <row r="2">
          <cell r="E2">
            <v>0</v>
          </cell>
        </row>
      </sheetData>
      <sheetData sheetId="1506">
        <row r="2">
          <cell r="E2">
            <v>0</v>
          </cell>
        </row>
      </sheetData>
      <sheetData sheetId="1507">
        <row r="2">
          <cell r="E2">
            <v>0</v>
          </cell>
        </row>
      </sheetData>
      <sheetData sheetId="1508">
        <row r="2">
          <cell r="E2">
            <v>0</v>
          </cell>
        </row>
      </sheetData>
      <sheetData sheetId="1509">
        <row r="2">
          <cell r="E2">
            <v>0</v>
          </cell>
        </row>
      </sheetData>
      <sheetData sheetId="1510">
        <row r="2">
          <cell r="E2">
            <v>0</v>
          </cell>
        </row>
      </sheetData>
      <sheetData sheetId="1511">
        <row r="2">
          <cell r="E2">
            <v>0</v>
          </cell>
        </row>
      </sheetData>
      <sheetData sheetId="1512">
        <row r="2">
          <cell r="E2">
            <v>0</v>
          </cell>
        </row>
      </sheetData>
      <sheetData sheetId="1513">
        <row r="2">
          <cell r="E2">
            <v>0</v>
          </cell>
        </row>
      </sheetData>
      <sheetData sheetId="1514">
        <row r="2">
          <cell r="E2">
            <v>0</v>
          </cell>
        </row>
      </sheetData>
      <sheetData sheetId="1515">
        <row r="2">
          <cell r="E2">
            <v>0</v>
          </cell>
        </row>
      </sheetData>
      <sheetData sheetId="1516">
        <row r="2">
          <cell r="E2">
            <v>0</v>
          </cell>
        </row>
      </sheetData>
      <sheetData sheetId="1517">
        <row r="2">
          <cell r="E2">
            <v>0</v>
          </cell>
        </row>
      </sheetData>
      <sheetData sheetId="1518">
        <row r="2">
          <cell r="E2">
            <v>0</v>
          </cell>
        </row>
      </sheetData>
      <sheetData sheetId="1519">
        <row r="2">
          <cell r="E2">
            <v>0</v>
          </cell>
        </row>
      </sheetData>
      <sheetData sheetId="1520">
        <row r="2">
          <cell r="E2">
            <v>0</v>
          </cell>
        </row>
      </sheetData>
      <sheetData sheetId="1521">
        <row r="2">
          <cell r="E2">
            <v>0</v>
          </cell>
        </row>
      </sheetData>
      <sheetData sheetId="1522">
        <row r="2">
          <cell r="E2">
            <v>0</v>
          </cell>
        </row>
      </sheetData>
      <sheetData sheetId="1523">
        <row r="2">
          <cell r="E2">
            <v>0</v>
          </cell>
        </row>
      </sheetData>
      <sheetData sheetId="1524">
        <row r="2">
          <cell r="E2">
            <v>0</v>
          </cell>
        </row>
      </sheetData>
      <sheetData sheetId="1525">
        <row r="2">
          <cell r="E2">
            <v>0</v>
          </cell>
        </row>
      </sheetData>
      <sheetData sheetId="1526">
        <row r="2">
          <cell r="E2">
            <v>0</v>
          </cell>
        </row>
      </sheetData>
      <sheetData sheetId="1527">
        <row r="2">
          <cell r="E2">
            <v>0</v>
          </cell>
        </row>
      </sheetData>
      <sheetData sheetId="1528">
        <row r="2">
          <cell r="E2">
            <v>0</v>
          </cell>
        </row>
      </sheetData>
      <sheetData sheetId="1529">
        <row r="2">
          <cell r="E2">
            <v>0</v>
          </cell>
        </row>
      </sheetData>
      <sheetData sheetId="1530">
        <row r="2">
          <cell r="E2">
            <v>0</v>
          </cell>
        </row>
      </sheetData>
      <sheetData sheetId="1531">
        <row r="2">
          <cell r="E2">
            <v>0</v>
          </cell>
        </row>
      </sheetData>
      <sheetData sheetId="1532">
        <row r="2">
          <cell r="E2">
            <v>0</v>
          </cell>
        </row>
      </sheetData>
      <sheetData sheetId="1533">
        <row r="2">
          <cell r="E2">
            <v>0</v>
          </cell>
        </row>
      </sheetData>
      <sheetData sheetId="1534">
        <row r="2">
          <cell r="E2">
            <v>0</v>
          </cell>
        </row>
      </sheetData>
      <sheetData sheetId="1535">
        <row r="2">
          <cell r="E2">
            <v>0</v>
          </cell>
        </row>
      </sheetData>
      <sheetData sheetId="1536">
        <row r="2">
          <cell r="E2">
            <v>0</v>
          </cell>
        </row>
      </sheetData>
      <sheetData sheetId="1537">
        <row r="2">
          <cell r="E2">
            <v>0</v>
          </cell>
        </row>
      </sheetData>
      <sheetData sheetId="1538">
        <row r="2">
          <cell r="E2">
            <v>0</v>
          </cell>
        </row>
      </sheetData>
      <sheetData sheetId="1539">
        <row r="2">
          <cell r="E2">
            <v>0</v>
          </cell>
        </row>
      </sheetData>
      <sheetData sheetId="1540">
        <row r="2">
          <cell r="E2">
            <v>0</v>
          </cell>
        </row>
      </sheetData>
      <sheetData sheetId="1541">
        <row r="2">
          <cell r="E2">
            <v>0</v>
          </cell>
        </row>
      </sheetData>
      <sheetData sheetId="1542">
        <row r="2">
          <cell r="E2">
            <v>0</v>
          </cell>
        </row>
      </sheetData>
      <sheetData sheetId="1543">
        <row r="2">
          <cell r="E2">
            <v>0</v>
          </cell>
        </row>
      </sheetData>
      <sheetData sheetId="1544">
        <row r="2">
          <cell r="E2">
            <v>0</v>
          </cell>
        </row>
      </sheetData>
      <sheetData sheetId="1545">
        <row r="2">
          <cell r="E2">
            <v>0</v>
          </cell>
        </row>
      </sheetData>
      <sheetData sheetId="1546">
        <row r="2">
          <cell r="E2">
            <v>0</v>
          </cell>
        </row>
      </sheetData>
      <sheetData sheetId="1547">
        <row r="2">
          <cell r="E2">
            <v>0</v>
          </cell>
        </row>
      </sheetData>
      <sheetData sheetId="1548">
        <row r="2">
          <cell r="E2">
            <v>0</v>
          </cell>
        </row>
      </sheetData>
      <sheetData sheetId="1549">
        <row r="2">
          <cell r="E2">
            <v>0</v>
          </cell>
        </row>
      </sheetData>
      <sheetData sheetId="1550">
        <row r="2">
          <cell r="E2">
            <v>0</v>
          </cell>
        </row>
      </sheetData>
      <sheetData sheetId="1551">
        <row r="2">
          <cell r="E2">
            <v>0</v>
          </cell>
        </row>
      </sheetData>
      <sheetData sheetId="1552">
        <row r="2">
          <cell r="E2">
            <v>0</v>
          </cell>
        </row>
      </sheetData>
      <sheetData sheetId="1553">
        <row r="2">
          <cell r="E2">
            <v>0</v>
          </cell>
        </row>
      </sheetData>
      <sheetData sheetId="1554">
        <row r="2">
          <cell r="E2">
            <v>0</v>
          </cell>
        </row>
      </sheetData>
      <sheetData sheetId="1555">
        <row r="2">
          <cell r="E2">
            <v>0</v>
          </cell>
        </row>
      </sheetData>
      <sheetData sheetId="1556">
        <row r="2">
          <cell r="E2">
            <v>0</v>
          </cell>
        </row>
      </sheetData>
      <sheetData sheetId="1557">
        <row r="2">
          <cell r="E2">
            <v>0</v>
          </cell>
        </row>
      </sheetData>
      <sheetData sheetId="1558">
        <row r="2">
          <cell r="E2">
            <v>0</v>
          </cell>
        </row>
      </sheetData>
      <sheetData sheetId="1559">
        <row r="2">
          <cell r="E2">
            <v>0</v>
          </cell>
        </row>
      </sheetData>
      <sheetData sheetId="1560">
        <row r="2">
          <cell r="E2">
            <v>0</v>
          </cell>
        </row>
      </sheetData>
      <sheetData sheetId="1561">
        <row r="2">
          <cell r="E2">
            <v>0</v>
          </cell>
        </row>
      </sheetData>
      <sheetData sheetId="1562">
        <row r="2">
          <cell r="E2">
            <v>0</v>
          </cell>
        </row>
      </sheetData>
      <sheetData sheetId="1563">
        <row r="2">
          <cell r="E2">
            <v>0</v>
          </cell>
        </row>
      </sheetData>
      <sheetData sheetId="1564">
        <row r="2">
          <cell r="E2">
            <v>0</v>
          </cell>
        </row>
      </sheetData>
      <sheetData sheetId="1565">
        <row r="2">
          <cell r="E2">
            <v>0</v>
          </cell>
        </row>
      </sheetData>
      <sheetData sheetId="1566">
        <row r="2">
          <cell r="E2">
            <v>0</v>
          </cell>
        </row>
      </sheetData>
      <sheetData sheetId="1567">
        <row r="2">
          <cell r="E2">
            <v>0</v>
          </cell>
        </row>
      </sheetData>
      <sheetData sheetId="1568">
        <row r="2">
          <cell r="E2">
            <v>0</v>
          </cell>
        </row>
      </sheetData>
      <sheetData sheetId="1569">
        <row r="2">
          <cell r="E2">
            <v>0</v>
          </cell>
        </row>
      </sheetData>
      <sheetData sheetId="1570">
        <row r="2">
          <cell r="E2">
            <v>0</v>
          </cell>
        </row>
      </sheetData>
      <sheetData sheetId="1571">
        <row r="2">
          <cell r="E2">
            <v>0</v>
          </cell>
        </row>
      </sheetData>
      <sheetData sheetId="1572">
        <row r="2">
          <cell r="E2">
            <v>0</v>
          </cell>
        </row>
      </sheetData>
      <sheetData sheetId="1573">
        <row r="2">
          <cell r="E2">
            <v>0</v>
          </cell>
        </row>
      </sheetData>
      <sheetData sheetId="1574">
        <row r="2">
          <cell r="E2">
            <v>0</v>
          </cell>
        </row>
      </sheetData>
      <sheetData sheetId="1575">
        <row r="2">
          <cell r="E2">
            <v>0</v>
          </cell>
        </row>
      </sheetData>
      <sheetData sheetId="1576">
        <row r="2">
          <cell r="E2">
            <v>0</v>
          </cell>
        </row>
      </sheetData>
      <sheetData sheetId="1577">
        <row r="2">
          <cell r="E2">
            <v>0</v>
          </cell>
        </row>
      </sheetData>
      <sheetData sheetId="1578">
        <row r="2">
          <cell r="E2">
            <v>0</v>
          </cell>
        </row>
      </sheetData>
      <sheetData sheetId="1579">
        <row r="2">
          <cell r="E2">
            <v>0</v>
          </cell>
        </row>
      </sheetData>
      <sheetData sheetId="1580">
        <row r="2">
          <cell r="E2">
            <v>0</v>
          </cell>
        </row>
      </sheetData>
      <sheetData sheetId="1581">
        <row r="2">
          <cell r="E2">
            <v>0</v>
          </cell>
        </row>
      </sheetData>
      <sheetData sheetId="1582">
        <row r="2">
          <cell r="E2">
            <v>0</v>
          </cell>
        </row>
      </sheetData>
      <sheetData sheetId="1583">
        <row r="2">
          <cell r="E2">
            <v>0</v>
          </cell>
        </row>
      </sheetData>
      <sheetData sheetId="1584">
        <row r="2">
          <cell r="E2">
            <v>0</v>
          </cell>
        </row>
      </sheetData>
      <sheetData sheetId="1585">
        <row r="2">
          <cell r="E2">
            <v>0</v>
          </cell>
        </row>
      </sheetData>
      <sheetData sheetId="1586">
        <row r="2">
          <cell r="E2">
            <v>0</v>
          </cell>
        </row>
      </sheetData>
      <sheetData sheetId="1587">
        <row r="2">
          <cell r="E2">
            <v>0</v>
          </cell>
        </row>
      </sheetData>
      <sheetData sheetId="1588">
        <row r="2">
          <cell r="E2">
            <v>0</v>
          </cell>
        </row>
      </sheetData>
      <sheetData sheetId="1589">
        <row r="2">
          <cell r="E2">
            <v>0</v>
          </cell>
        </row>
      </sheetData>
      <sheetData sheetId="1590">
        <row r="2">
          <cell r="E2">
            <v>0</v>
          </cell>
        </row>
      </sheetData>
      <sheetData sheetId="1591">
        <row r="2">
          <cell r="E2">
            <v>0</v>
          </cell>
        </row>
      </sheetData>
      <sheetData sheetId="1592">
        <row r="2">
          <cell r="E2">
            <v>0</v>
          </cell>
        </row>
      </sheetData>
      <sheetData sheetId="1593">
        <row r="2">
          <cell r="E2">
            <v>0</v>
          </cell>
        </row>
      </sheetData>
      <sheetData sheetId="1594">
        <row r="2">
          <cell r="E2">
            <v>0</v>
          </cell>
        </row>
      </sheetData>
      <sheetData sheetId="1595">
        <row r="2">
          <cell r="E2">
            <v>0</v>
          </cell>
        </row>
      </sheetData>
      <sheetData sheetId="1596">
        <row r="2">
          <cell r="E2">
            <v>0</v>
          </cell>
        </row>
      </sheetData>
      <sheetData sheetId="1597">
        <row r="2">
          <cell r="E2">
            <v>0</v>
          </cell>
        </row>
      </sheetData>
      <sheetData sheetId="1598">
        <row r="2">
          <cell r="E2">
            <v>0</v>
          </cell>
        </row>
      </sheetData>
      <sheetData sheetId="1599">
        <row r="2">
          <cell r="E2">
            <v>0</v>
          </cell>
        </row>
      </sheetData>
      <sheetData sheetId="1600">
        <row r="2">
          <cell r="E2">
            <v>0</v>
          </cell>
        </row>
      </sheetData>
      <sheetData sheetId="1601">
        <row r="2">
          <cell r="E2">
            <v>0</v>
          </cell>
        </row>
      </sheetData>
      <sheetData sheetId="1602">
        <row r="2">
          <cell r="E2">
            <v>0</v>
          </cell>
        </row>
      </sheetData>
      <sheetData sheetId="1603">
        <row r="2">
          <cell r="E2">
            <v>0</v>
          </cell>
        </row>
      </sheetData>
      <sheetData sheetId="1604">
        <row r="2">
          <cell r="E2">
            <v>0</v>
          </cell>
        </row>
      </sheetData>
      <sheetData sheetId="1605">
        <row r="2">
          <cell r="E2">
            <v>0</v>
          </cell>
        </row>
      </sheetData>
      <sheetData sheetId="1606">
        <row r="2">
          <cell r="E2">
            <v>0</v>
          </cell>
        </row>
      </sheetData>
      <sheetData sheetId="1607">
        <row r="2">
          <cell r="E2">
            <v>0</v>
          </cell>
        </row>
      </sheetData>
      <sheetData sheetId="1608">
        <row r="2">
          <cell r="E2">
            <v>0</v>
          </cell>
        </row>
      </sheetData>
      <sheetData sheetId="1609">
        <row r="2">
          <cell r="E2">
            <v>0</v>
          </cell>
        </row>
      </sheetData>
      <sheetData sheetId="1610">
        <row r="2">
          <cell r="E2">
            <v>0</v>
          </cell>
        </row>
      </sheetData>
      <sheetData sheetId="1611">
        <row r="2">
          <cell r="E2">
            <v>0</v>
          </cell>
        </row>
      </sheetData>
      <sheetData sheetId="1612">
        <row r="2">
          <cell r="E2">
            <v>0</v>
          </cell>
        </row>
      </sheetData>
      <sheetData sheetId="1613">
        <row r="2">
          <cell r="E2">
            <v>0</v>
          </cell>
        </row>
      </sheetData>
      <sheetData sheetId="1614">
        <row r="2">
          <cell r="E2">
            <v>0</v>
          </cell>
        </row>
      </sheetData>
      <sheetData sheetId="1615">
        <row r="2">
          <cell r="E2">
            <v>0</v>
          </cell>
        </row>
      </sheetData>
      <sheetData sheetId="1616">
        <row r="2">
          <cell r="E2">
            <v>0</v>
          </cell>
        </row>
      </sheetData>
      <sheetData sheetId="1617">
        <row r="2">
          <cell r="E2">
            <v>0</v>
          </cell>
        </row>
      </sheetData>
      <sheetData sheetId="1618">
        <row r="2">
          <cell r="E2">
            <v>0</v>
          </cell>
        </row>
      </sheetData>
      <sheetData sheetId="1619">
        <row r="2">
          <cell r="E2">
            <v>0</v>
          </cell>
        </row>
      </sheetData>
      <sheetData sheetId="1620">
        <row r="2">
          <cell r="E2">
            <v>0</v>
          </cell>
        </row>
      </sheetData>
      <sheetData sheetId="1621">
        <row r="2">
          <cell r="E2">
            <v>0</v>
          </cell>
        </row>
      </sheetData>
      <sheetData sheetId="1622">
        <row r="2">
          <cell r="E2">
            <v>0</v>
          </cell>
        </row>
      </sheetData>
      <sheetData sheetId="1623">
        <row r="2">
          <cell r="E2">
            <v>0</v>
          </cell>
        </row>
      </sheetData>
      <sheetData sheetId="1624">
        <row r="2">
          <cell r="E2">
            <v>0</v>
          </cell>
        </row>
      </sheetData>
      <sheetData sheetId="1625">
        <row r="2">
          <cell r="E2">
            <v>0</v>
          </cell>
        </row>
      </sheetData>
      <sheetData sheetId="1626">
        <row r="2">
          <cell r="E2">
            <v>0</v>
          </cell>
        </row>
      </sheetData>
      <sheetData sheetId="1627">
        <row r="2">
          <cell r="E2">
            <v>0</v>
          </cell>
        </row>
      </sheetData>
      <sheetData sheetId="1628">
        <row r="2">
          <cell r="E2">
            <v>0</v>
          </cell>
        </row>
      </sheetData>
      <sheetData sheetId="1629">
        <row r="2">
          <cell r="E2">
            <v>0</v>
          </cell>
        </row>
      </sheetData>
      <sheetData sheetId="1630">
        <row r="2">
          <cell r="E2">
            <v>0</v>
          </cell>
        </row>
      </sheetData>
      <sheetData sheetId="1631">
        <row r="2">
          <cell r="E2">
            <v>0</v>
          </cell>
        </row>
      </sheetData>
      <sheetData sheetId="1632">
        <row r="2">
          <cell r="E2">
            <v>0</v>
          </cell>
        </row>
      </sheetData>
      <sheetData sheetId="1633">
        <row r="2">
          <cell r="E2">
            <v>0</v>
          </cell>
        </row>
      </sheetData>
      <sheetData sheetId="1634">
        <row r="2">
          <cell r="E2">
            <v>0</v>
          </cell>
        </row>
      </sheetData>
      <sheetData sheetId="1635">
        <row r="2">
          <cell r="E2">
            <v>0</v>
          </cell>
        </row>
      </sheetData>
      <sheetData sheetId="1636">
        <row r="2">
          <cell r="E2">
            <v>0</v>
          </cell>
        </row>
      </sheetData>
      <sheetData sheetId="1637">
        <row r="2">
          <cell r="E2">
            <v>0</v>
          </cell>
        </row>
      </sheetData>
      <sheetData sheetId="1638">
        <row r="2">
          <cell r="E2">
            <v>0</v>
          </cell>
        </row>
      </sheetData>
      <sheetData sheetId="1639">
        <row r="2">
          <cell r="E2">
            <v>0</v>
          </cell>
        </row>
      </sheetData>
      <sheetData sheetId="1640">
        <row r="2">
          <cell r="E2">
            <v>0</v>
          </cell>
        </row>
      </sheetData>
      <sheetData sheetId="1641">
        <row r="2">
          <cell r="E2">
            <v>0</v>
          </cell>
        </row>
      </sheetData>
      <sheetData sheetId="1642">
        <row r="2">
          <cell r="E2">
            <v>0</v>
          </cell>
        </row>
      </sheetData>
      <sheetData sheetId="1643">
        <row r="2">
          <cell r="E2">
            <v>0</v>
          </cell>
        </row>
      </sheetData>
      <sheetData sheetId="1644">
        <row r="2">
          <cell r="E2">
            <v>0</v>
          </cell>
        </row>
      </sheetData>
      <sheetData sheetId="1645">
        <row r="2">
          <cell r="E2">
            <v>0</v>
          </cell>
        </row>
      </sheetData>
      <sheetData sheetId="1646">
        <row r="2">
          <cell r="E2">
            <v>0</v>
          </cell>
        </row>
      </sheetData>
      <sheetData sheetId="1647">
        <row r="2">
          <cell r="E2">
            <v>0</v>
          </cell>
        </row>
      </sheetData>
      <sheetData sheetId="1648">
        <row r="2">
          <cell r="E2">
            <v>0</v>
          </cell>
        </row>
      </sheetData>
      <sheetData sheetId="1649">
        <row r="2">
          <cell r="E2">
            <v>0</v>
          </cell>
        </row>
      </sheetData>
      <sheetData sheetId="1650">
        <row r="2">
          <cell r="E2">
            <v>0</v>
          </cell>
        </row>
      </sheetData>
      <sheetData sheetId="1651">
        <row r="2">
          <cell r="E2">
            <v>0</v>
          </cell>
        </row>
      </sheetData>
      <sheetData sheetId="1652">
        <row r="2">
          <cell r="E2">
            <v>0</v>
          </cell>
        </row>
      </sheetData>
      <sheetData sheetId="1653">
        <row r="2">
          <cell r="E2">
            <v>0</v>
          </cell>
        </row>
      </sheetData>
      <sheetData sheetId="1654">
        <row r="2">
          <cell r="E2">
            <v>0</v>
          </cell>
        </row>
      </sheetData>
      <sheetData sheetId="1655">
        <row r="2">
          <cell r="E2">
            <v>0</v>
          </cell>
        </row>
      </sheetData>
      <sheetData sheetId="1656">
        <row r="2">
          <cell r="E2">
            <v>0</v>
          </cell>
        </row>
      </sheetData>
      <sheetData sheetId="1657">
        <row r="2">
          <cell r="E2">
            <v>0</v>
          </cell>
        </row>
      </sheetData>
      <sheetData sheetId="1658">
        <row r="2">
          <cell r="E2">
            <v>0</v>
          </cell>
        </row>
      </sheetData>
      <sheetData sheetId="1659">
        <row r="2">
          <cell r="E2">
            <v>0</v>
          </cell>
        </row>
      </sheetData>
      <sheetData sheetId="1660">
        <row r="2">
          <cell r="E2">
            <v>0</v>
          </cell>
        </row>
      </sheetData>
      <sheetData sheetId="1661">
        <row r="2">
          <cell r="E2">
            <v>0</v>
          </cell>
        </row>
      </sheetData>
      <sheetData sheetId="1662">
        <row r="2">
          <cell r="E2">
            <v>0</v>
          </cell>
        </row>
      </sheetData>
      <sheetData sheetId="1663">
        <row r="2">
          <cell r="E2">
            <v>0</v>
          </cell>
        </row>
      </sheetData>
      <sheetData sheetId="1664">
        <row r="2">
          <cell r="E2">
            <v>0</v>
          </cell>
        </row>
      </sheetData>
      <sheetData sheetId="1665">
        <row r="2">
          <cell r="E2">
            <v>0</v>
          </cell>
        </row>
      </sheetData>
      <sheetData sheetId="1666">
        <row r="2">
          <cell r="E2">
            <v>0</v>
          </cell>
        </row>
      </sheetData>
      <sheetData sheetId="1667">
        <row r="2">
          <cell r="E2">
            <v>0</v>
          </cell>
        </row>
      </sheetData>
      <sheetData sheetId="1668">
        <row r="2">
          <cell r="E2">
            <v>0</v>
          </cell>
        </row>
      </sheetData>
      <sheetData sheetId="1669">
        <row r="2">
          <cell r="E2">
            <v>0</v>
          </cell>
        </row>
      </sheetData>
      <sheetData sheetId="1670">
        <row r="2">
          <cell r="E2">
            <v>0</v>
          </cell>
        </row>
      </sheetData>
      <sheetData sheetId="1671">
        <row r="2">
          <cell r="E2">
            <v>0</v>
          </cell>
        </row>
      </sheetData>
      <sheetData sheetId="1672">
        <row r="2">
          <cell r="E2">
            <v>0</v>
          </cell>
        </row>
      </sheetData>
      <sheetData sheetId="1673">
        <row r="2">
          <cell r="E2">
            <v>0</v>
          </cell>
        </row>
      </sheetData>
      <sheetData sheetId="1674">
        <row r="2">
          <cell r="E2">
            <v>0</v>
          </cell>
        </row>
      </sheetData>
      <sheetData sheetId="1675">
        <row r="2">
          <cell r="E2">
            <v>0</v>
          </cell>
        </row>
      </sheetData>
      <sheetData sheetId="1676">
        <row r="2">
          <cell r="E2">
            <v>0</v>
          </cell>
        </row>
      </sheetData>
      <sheetData sheetId="1677">
        <row r="2">
          <cell r="E2">
            <v>0</v>
          </cell>
        </row>
      </sheetData>
      <sheetData sheetId="1678">
        <row r="2">
          <cell r="E2">
            <v>0</v>
          </cell>
        </row>
      </sheetData>
      <sheetData sheetId="1679">
        <row r="2">
          <cell r="E2">
            <v>0</v>
          </cell>
        </row>
      </sheetData>
      <sheetData sheetId="1680">
        <row r="2">
          <cell r="E2">
            <v>0</v>
          </cell>
        </row>
      </sheetData>
      <sheetData sheetId="1681">
        <row r="2">
          <cell r="E2">
            <v>0</v>
          </cell>
        </row>
      </sheetData>
      <sheetData sheetId="1682">
        <row r="2">
          <cell r="E2">
            <v>0</v>
          </cell>
        </row>
      </sheetData>
      <sheetData sheetId="1683">
        <row r="2">
          <cell r="E2">
            <v>0</v>
          </cell>
        </row>
      </sheetData>
      <sheetData sheetId="1684">
        <row r="2">
          <cell r="E2">
            <v>0</v>
          </cell>
        </row>
      </sheetData>
      <sheetData sheetId="1685">
        <row r="2">
          <cell r="E2">
            <v>0</v>
          </cell>
        </row>
      </sheetData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2">
          <cell r="E2">
            <v>0</v>
          </cell>
        </row>
      </sheetData>
      <sheetData sheetId="1696">
        <row r="2">
          <cell r="E2">
            <v>0</v>
          </cell>
        </row>
      </sheetData>
      <sheetData sheetId="1697">
        <row r="2">
          <cell r="E2">
            <v>0</v>
          </cell>
        </row>
      </sheetData>
      <sheetData sheetId="1698">
        <row r="2">
          <cell r="E2">
            <v>0</v>
          </cell>
        </row>
      </sheetData>
      <sheetData sheetId="1699">
        <row r="2">
          <cell r="E2">
            <v>0</v>
          </cell>
        </row>
      </sheetData>
      <sheetData sheetId="1700">
        <row r="2">
          <cell r="E2">
            <v>0</v>
          </cell>
        </row>
      </sheetData>
      <sheetData sheetId="1701">
        <row r="2">
          <cell r="E2">
            <v>0</v>
          </cell>
        </row>
      </sheetData>
      <sheetData sheetId="1702">
        <row r="2">
          <cell r="E2">
            <v>0</v>
          </cell>
        </row>
      </sheetData>
      <sheetData sheetId="1703">
        <row r="2">
          <cell r="E2">
            <v>0</v>
          </cell>
        </row>
      </sheetData>
      <sheetData sheetId="1704">
        <row r="2">
          <cell r="E2">
            <v>0</v>
          </cell>
        </row>
      </sheetData>
      <sheetData sheetId="1705">
        <row r="2">
          <cell r="E2">
            <v>0</v>
          </cell>
        </row>
      </sheetData>
      <sheetData sheetId="1706">
        <row r="2">
          <cell r="E2">
            <v>0</v>
          </cell>
        </row>
      </sheetData>
      <sheetData sheetId="1707">
        <row r="2">
          <cell r="E2">
            <v>0</v>
          </cell>
        </row>
      </sheetData>
      <sheetData sheetId="1708">
        <row r="2">
          <cell r="E2">
            <v>0</v>
          </cell>
        </row>
      </sheetData>
      <sheetData sheetId="1709">
        <row r="2">
          <cell r="E2">
            <v>0</v>
          </cell>
        </row>
      </sheetData>
      <sheetData sheetId="1710">
        <row r="2">
          <cell r="E2">
            <v>0</v>
          </cell>
        </row>
      </sheetData>
      <sheetData sheetId="1711">
        <row r="2">
          <cell r="E2">
            <v>0</v>
          </cell>
        </row>
      </sheetData>
      <sheetData sheetId="1712">
        <row r="2">
          <cell r="E2">
            <v>0</v>
          </cell>
        </row>
      </sheetData>
      <sheetData sheetId="1713">
        <row r="2">
          <cell r="E2">
            <v>0</v>
          </cell>
        </row>
      </sheetData>
      <sheetData sheetId="1714">
        <row r="2">
          <cell r="E2">
            <v>0</v>
          </cell>
        </row>
      </sheetData>
      <sheetData sheetId="1715">
        <row r="2">
          <cell r="E2">
            <v>0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>
        <row r="2">
          <cell r="E2">
            <v>0</v>
          </cell>
        </row>
      </sheetData>
      <sheetData sheetId="1731" refreshError="1"/>
      <sheetData sheetId="1732">
        <row r="2">
          <cell r="E2">
            <v>0</v>
          </cell>
        </row>
      </sheetData>
      <sheetData sheetId="1733">
        <row r="2">
          <cell r="E2">
            <v>0</v>
          </cell>
        </row>
      </sheetData>
      <sheetData sheetId="1734">
        <row r="2">
          <cell r="E2">
            <v>0</v>
          </cell>
        </row>
      </sheetData>
      <sheetData sheetId="1735">
        <row r="2">
          <cell r="E2">
            <v>0</v>
          </cell>
        </row>
      </sheetData>
      <sheetData sheetId="1736">
        <row r="2">
          <cell r="E2">
            <v>0</v>
          </cell>
        </row>
      </sheetData>
      <sheetData sheetId="1737">
        <row r="2">
          <cell r="E2">
            <v>0</v>
          </cell>
        </row>
      </sheetData>
      <sheetData sheetId="1738">
        <row r="2">
          <cell r="E2">
            <v>0</v>
          </cell>
        </row>
      </sheetData>
      <sheetData sheetId="1739">
        <row r="2">
          <cell r="E2">
            <v>0</v>
          </cell>
        </row>
      </sheetData>
      <sheetData sheetId="1740">
        <row r="2">
          <cell r="E2">
            <v>0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2">
          <cell r="E2">
            <v>0</v>
          </cell>
        </row>
      </sheetData>
      <sheetData sheetId="1757" refreshError="1"/>
      <sheetData sheetId="1758" refreshError="1"/>
      <sheetData sheetId="1759" refreshError="1"/>
      <sheetData sheetId="1760" refreshError="1"/>
      <sheetData sheetId="1761">
        <row r="2">
          <cell r="E2">
            <v>0</v>
          </cell>
        </row>
      </sheetData>
      <sheetData sheetId="1762">
        <row r="2">
          <cell r="E2">
            <v>0</v>
          </cell>
        </row>
      </sheetData>
      <sheetData sheetId="1763">
        <row r="2">
          <cell r="E2">
            <v>0</v>
          </cell>
        </row>
      </sheetData>
      <sheetData sheetId="1764">
        <row r="2">
          <cell r="E2">
            <v>0</v>
          </cell>
        </row>
      </sheetData>
      <sheetData sheetId="1765">
        <row r="2">
          <cell r="E2">
            <v>0</v>
          </cell>
        </row>
      </sheetData>
      <sheetData sheetId="1766">
        <row r="2">
          <cell r="E2">
            <v>0</v>
          </cell>
        </row>
      </sheetData>
      <sheetData sheetId="1767">
        <row r="2">
          <cell r="E2">
            <v>0</v>
          </cell>
        </row>
      </sheetData>
      <sheetData sheetId="1768">
        <row r="2">
          <cell r="E2">
            <v>0</v>
          </cell>
        </row>
      </sheetData>
      <sheetData sheetId="1769">
        <row r="2">
          <cell r="E2">
            <v>0</v>
          </cell>
        </row>
      </sheetData>
      <sheetData sheetId="1770">
        <row r="2">
          <cell r="E2">
            <v>0</v>
          </cell>
        </row>
      </sheetData>
      <sheetData sheetId="1771">
        <row r="2">
          <cell r="E2">
            <v>0</v>
          </cell>
        </row>
      </sheetData>
      <sheetData sheetId="1772">
        <row r="2">
          <cell r="E2">
            <v>0</v>
          </cell>
        </row>
      </sheetData>
      <sheetData sheetId="1773">
        <row r="2">
          <cell r="E2">
            <v>0</v>
          </cell>
        </row>
      </sheetData>
      <sheetData sheetId="1774">
        <row r="2">
          <cell r="E2">
            <v>0</v>
          </cell>
        </row>
      </sheetData>
      <sheetData sheetId="1775">
        <row r="2">
          <cell r="E2">
            <v>0</v>
          </cell>
        </row>
      </sheetData>
      <sheetData sheetId="1776">
        <row r="2">
          <cell r="E2">
            <v>0</v>
          </cell>
        </row>
      </sheetData>
      <sheetData sheetId="1777">
        <row r="2">
          <cell r="E2">
            <v>0</v>
          </cell>
        </row>
      </sheetData>
      <sheetData sheetId="1778">
        <row r="2">
          <cell r="E2">
            <v>0</v>
          </cell>
        </row>
      </sheetData>
      <sheetData sheetId="1779">
        <row r="2">
          <cell r="E2">
            <v>0</v>
          </cell>
        </row>
      </sheetData>
      <sheetData sheetId="1780">
        <row r="2">
          <cell r="E2">
            <v>0</v>
          </cell>
        </row>
      </sheetData>
      <sheetData sheetId="1781">
        <row r="2">
          <cell r="E2">
            <v>0</v>
          </cell>
        </row>
      </sheetData>
      <sheetData sheetId="1782">
        <row r="2">
          <cell r="E2">
            <v>0</v>
          </cell>
        </row>
      </sheetData>
      <sheetData sheetId="1783">
        <row r="2">
          <cell r="E2">
            <v>0</v>
          </cell>
        </row>
      </sheetData>
      <sheetData sheetId="1784">
        <row r="2">
          <cell r="E2">
            <v>0</v>
          </cell>
        </row>
      </sheetData>
      <sheetData sheetId="1785">
        <row r="2">
          <cell r="E2">
            <v>0</v>
          </cell>
        </row>
      </sheetData>
      <sheetData sheetId="1786">
        <row r="2">
          <cell r="E2">
            <v>0</v>
          </cell>
        </row>
      </sheetData>
      <sheetData sheetId="1787">
        <row r="2">
          <cell r="E2">
            <v>0</v>
          </cell>
        </row>
      </sheetData>
      <sheetData sheetId="1788">
        <row r="2">
          <cell r="E2">
            <v>0</v>
          </cell>
        </row>
      </sheetData>
      <sheetData sheetId="1789">
        <row r="2">
          <cell r="E2">
            <v>0</v>
          </cell>
        </row>
      </sheetData>
      <sheetData sheetId="1790">
        <row r="2">
          <cell r="E2">
            <v>0</v>
          </cell>
        </row>
      </sheetData>
      <sheetData sheetId="1791">
        <row r="2">
          <cell r="E2">
            <v>0</v>
          </cell>
        </row>
      </sheetData>
      <sheetData sheetId="1792">
        <row r="2">
          <cell r="E2">
            <v>0</v>
          </cell>
        </row>
      </sheetData>
      <sheetData sheetId="1793">
        <row r="2">
          <cell r="E2">
            <v>0</v>
          </cell>
        </row>
      </sheetData>
      <sheetData sheetId="1794">
        <row r="2">
          <cell r="E2">
            <v>0</v>
          </cell>
        </row>
      </sheetData>
      <sheetData sheetId="1795">
        <row r="2">
          <cell r="E2">
            <v>0</v>
          </cell>
        </row>
      </sheetData>
      <sheetData sheetId="1796">
        <row r="2">
          <cell r="E2">
            <v>0</v>
          </cell>
        </row>
      </sheetData>
      <sheetData sheetId="1797">
        <row r="2">
          <cell r="E2">
            <v>0</v>
          </cell>
        </row>
      </sheetData>
      <sheetData sheetId="1798">
        <row r="2">
          <cell r="E2">
            <v>0</v>
          </cell>
        </row>
      </sheetData>
      <sheetData sheetId="1799">
        <row r="2">
          <cell r="E2">
            <v>0</v>
          </cell>
        </row>
      </sheetData>
      <sheetData sheetId="1800">
        <row r="2">
          <cell r="E2">
            <v>0</v>
          </cell>
        </row>
      </sheetData>
      <sheetData sheetId="1801">
        <row r="2">
          <cell r="E2">
            <v>0</v>
          </cell>
        </row>
      </sheetData>
      <sheetData sheetId="1802">
        <row r="2">
          <cell r="E2">
            <v>0</v>
          </cell>
        </row>
      </sheetData>
      <sheetData sheetId="1803">
        <row r="2">
          <cell r="E2">
            <v>0</v>
          </cell>
        </row>
      </sheetData>
      <sheetData sheetId="1804">
        <row r="2">
          <cell r="E2">
            <v>0</v>
          </cell>
        </row>
      </sheetData>
      <sheetData sheetId="1805">
        <row r="2">
          <cell r="E2">
            <v>0</v>
          </cell>
        </row>
      </sheetData>
      <sheetData sheetId="1806">
        <row r="2">
          <cell r="E2">
            <v>0</v>
          </cell>
        </row>
      </sheetData>
      <sheetData sheetId="1807">
        <row r="2">
          <cell r="E2">
            <v>0</v>
          </cell>
        </row>
      </sheetData>
      <sheetData sheetId="1808">
        <row r="2">
          <cell r="E2">
            <v>0</v>
          </cell>
        </row>
      </sheetData>
      <sheetData sheetId="1809">
        <row r="2">
          <cell r="E2">
            <v>0</v>
          </cell>
        </row>
      </sheetData>
      <sheetData sheetId="1810">
        <row r="2">
          <cell r="E2">
            <v>0</v>
          </cell>
        </row>
      </sheetData>
      <sheetData sheetId="1811">
        <row r="2">
          <cell r="E2">
            <v>0</v>
          </cell>
        </row>
      </sheetData>
      <sheetData sheetId="1812">
        <row r="2">
          <cell r="E2">
            <v>0</v>
          </cell>
        </row>
      </sheetData>
      <sheetData sheetId="1813">
        <row r="2">
          <cell r="E2">
            <v>0</v>
          </cell>
        </row>
      </sheetData>
      <sheetData sheetId="1814">
        <row r="2">
          <cell r="E2">
            <v>0</v>
          </cell>
        </row>
      </sheetData>
      <sheetData sheetId="1815">
        <row r="2">
          <cell r="E2">
            <v>0</v>
          </cell>
        </row>
      </sheetData>
      <sheetData sheetId="1816">
        <row r="2">
          <cell r="E2">
            <v>0</v>
          </cell>
        </row>
      </sheetData>
      <sheetData sheetId="1817">
        <row r="2">
          <cell r="E2">
            <v>0</v>
          </cell>
        </row>
      </sheetData>
      <sheetData sheetId="1818">
        <row r="2">
          <cell r="E2">
            <v>0</v>
          </cell>
        </row>
      </sheetData>
      <sheetData sheetId="1819">
        <row r="2">
          <cell r="E2">
            <v>0</v>
          </cell>
        </row>
      </sheetData>
      <sheetData sheetId="1820">
        <row r="2">
          <cell r="E2">
            <v>0</v>
          </cell>
        </row>
      </sheetData>
      <sheetData sheetId="1821">
        <row r="2">
          <cell r="E2">
            <v>0</v>
          </cell>
        </row>
      </sheetData>
      <sheetData sheetId="1822">
        <row r="2">
          <cell r="E2">
            <v>0</v>
          </cell>
        </row>
      </sheetData>
      <sheetData sheetId="1823">
        <row r="2">
          <cell r="E2">
            <v>0</v>
          </cell>
        </row>
      </sheetData>
      <sheetData sheetId="1824">
        <row r="2">
          <cell r="E2">
            <v>0</v>
          </cell>
        </row>
      </sheetData>
      <sheetData sheetId="1825">
        <row r="2">
          <cell r="E2">
            <v>0</v>
          </cell>
        </row>
      </sheetData>
      <sheetData sheetId="1826">
        <row r="2">
          <cell r="E2">
            <v>0</v>
          </cell>
        </row>
      </sheetData>
      <sheetData sheetId="1827">
        <row r="2">
          <cell r="E2">
            <v>0</v>
          </cell>
        </row>
      </sheetData>
      <sheetData sheetId="1828">
        <row r="2">
          <cell r="E2">
            <v>0</v>
          </cell>
        </row>
      </sheetData>
      <sheetData sheetId="1829">
        <row r="2">
          <cell r="E2">
            <v>0</v>
          </cell>
        </row>
      </sheetData>
      <sheetData sheetId="1830">
        <row r="2">
          <cell r="E2">
            <v>0</v>
          </cell>
        </row>
      </sheetData>
      <sheetData sheetId="1831">
        <row r="2">
          <cell r="E2">
            <v>0</v>
          </cell>
        </row>
      </sheetData>
      <sheetData sheetId="1832">
        <row r="2">
          <cell r="E2">
            <v>0</v>
          </cell>
        </row>
      </sheetData>
      <sheetData sheetId="1833">
        <row r="2">
          <cell r="E2">
            <v>0</v>
          </cell>
        </row>
      </sheetData>
      <sheetData sheetId="1834">
        <row r="2">
          <cell r="E2">
            <v>0</v>
          </cell>
        </row>
      </sheetData>
      <sheetData sheetId="1835">
        <row r="2">
          <cell r="E2">
            <v>0</v>
          </cell>
        </row>
      </sheetData>
      <sheetData sheetId="1836">
        <row r="2">
          <cell r="E2">
            <v>0</v>
          </cell>
        </row>
      </sheetData>
      <sheetData sheetId="1837">
        <row r="2">
          <cell r="E2">
            <v>0</v>
          </cell>
        </row>
      </sheetData>
      <sheetData sheetId="1838">
        <row r="2">
          <cell r="E2">
            <v>0</v>
          </cell>
        </row>
      </sheetData>
      <sheetData sheetId="1839">
        <row r="2">
          <cell r="E2">
            <v>0</v>
          </cell>
        </row>
      </sheetData>
      <sheetData sheetId="1840">
        <row r="2">
          <cell r="E2">
            <v>0</v>
          </cell>
        </row>
      </sheetData>
      <sheetData sheetId="1841">
        <row r="2">
          <cell r="E2">
            <v>0</v>
          </cell>
        </row>
      </sheetData>
      <sheetData sheetId="1842">
        <row r="2">
          <cell r="E2">
            <v>0</v>
          </cell>
        </row>
      </sheetData>
      <sheetData sheetId="1843">
        <row r="2">
          <cell r="E2">
            <v>0</v>
          </cell>
        </row>
      </sheetData>
      <sheetData sheetId="1844">
        <row r="2">
          <cell r="E2">
            <v>0</v>
          </cell>
        </row>
      </sheetData>
      <sheetData sheetId="1845">
        <row r="2">
          <cell r="E2">
            <v>0</v>
          </cell>
        </row>
      </sheetData>
      <sheetData sheetId="1846">
        <row r="2">
          <cell r="E2">
            <v>0</v>
          </cell>
        </row>
      </sheetData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>
        <row r="2">
          <cell r="E2">
            <v>0</v>
          </cell>
        </row>
      </sheetData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>
        <row r="2">
          <cell r="E2">
            <v>0</v>
          </cell>
        </row>
      </sheetData>
      <sheetData sheetId="2169">
        <row r="2">
          <cell r="E2">
            <v>0</v>
          </cell>
        </row>
      </sheetData>
      <sheetData sheetId="2170">
        <row r="2">
          <cell r="E2">
            <v>0</v>
          </cell>
        </row>
      </sheetData>
      <sheetData sheetId="2171">
        <row r="2">
          <cell r="E2">
            <v>0</v>
          </cell>
        </row>
      </sheetData>
      <sheetData sheetId="2172">
        <row r="2">
          <cell r="E2">
            <v>0</v>
          </cell>
        </row>
      </sheetData>
      <sheetData sheetId="2173">
        <row r="2">
          <cell r="E2">
            <v>0</v>
          </cell>
        </row>
      </sheetData>
      <sheetData sheetId="2174">
        <row r="2">
          <cell r="E2">
            <v>0</v>
          </cell>
        </row>
      </sheetData>
      <sheetData sheetId="2175">
        <row r="2">
          <cell r="E2">
            <v>0</v>
          </cell>
        </row>
      </sheetData>
      <sheetData sheetId="2176">
        <row r="2">
          <cell r="E2">
            <v>0</v>
          </cell>
        </row>
      </sheetData>
      <sheetData sheetId="2177">
        <row r="2">
          <cell r="E2">
            <v>0</v>
          </cell>
        </row>
      </sheetData>
      <sheetData sheetId="2178">
        <row r="2">
          <cell r="E2">
            <v>0</v>
          </cell>
        </row>
      </sheetData>
      <sheetData sheetId="2179">
        <row r="2">
          <cell r="E2">
            <v>0</v>
          </cell>
        </row>
      </sheetData>
      <sheetData sheetId="2180">
        <row r="2">
          <cell r="E2">
            <v>0</v>
          </cell>
        </row>
      </sheetData>
      <sheetData sheetId="2181">
        <row r="2">
          <cell r="E2">
            <v>0</v>
          </cell>
        </row>
      </sheetData>
      <sheetData sheetId="2182">
        <row r="2">
          <cell r="E2">
            <v>0</v>
          </cell>
        </row>
      </sheetData>
      <sheetData sheetId="2183">
        <row r="2">
          <cell r="E2">
            <v>0</v>
          </cell>
        </row>
      </sheetData>
      <sheetData sheetId="2184">
        <row r="2">
          <cell r="E2">
            <v>0</v>
          </cell>
        </row>
      </sheetData>
      <sheetData sheetId="2185">
        <row r="2">
          <cell r="E2">
            <v>0</v>
          </cell>
        </row>
      </sheetData>
      <sheetData sheetId="2186">
        <row r="2">
          <cell r="E2">
            <v>0</v>
          </cell>
        </row>
      </sheetData>
      <sheetData sheetId="2187">
        <row r="2">
          <cell r="E2">
            <v>0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>
        <row r="2">
          <cell r="E2">
            <v>0</v>
          </cell>
        </row>
      </sheetData>
      <sheetData sheetId="2197">
        <row r="2">
          <cell r="E2">
            <v>0</v>
          </cell>
        </row>
      </sheetData>
      <sheetData sheetId="2198">
        <row r="2">
          <cell r="E2">
            <v>0</v>
          </cell>
        </row>
      </sheetData>
      <sheetData sheetId="2199">
        <row r="2">
          <cell r="E2">
            <v>0</v>
          </cell>
        </row>
      </sheetData>
      <sheetData sheetId="2200">
        <row r="2">
          <cell r="E2">
            <v>0</v>
          </cell>
        </row>
      </sheetData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>
        <row r="2">
          <cell r="E2">
            <v>0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>
        <row r="2">
          <cell r="E2">
            <v>0</v>
          </cell>
        </row>
      </sheetData>
      <sheetData sheetId="2231">
        <row r="2">
          <cell r="E2">
            <v>0</v>
          </cell>
        </row>
      </sheetData>
      <sheetData sheetId="2232">
        <row r="2">
          <cell r="E2">
            <v>0</v>
          </cell>
        </row>
      </sheetData>
      <sheetData sheetId="2233">
        <row r="2">
          <cell r="E2">
            <v>0</v>
          </cell>
        </row>
      </sheetData>
      <sheetData sheetId="2234">
        <row r="2">
          <cell r="E2">
            <v>0</v>
          </cell>
        </row>
      </sheetData>
      <sheetData sheetId="2235">
        <row r="2">
          <cell r="E2">
            <v>0</v>
          </cell>
        </row>
      </sheetData>
      <sheetData sheetId="2236">
        <row r="2">
          <cell r="E2">
            <v>0</v>
          </cell>
        </row>
      </sheetData>
      <sheetData sheetId="2237">
        <row r="2">
          <cell r="E2">
            <v>0</v>
          </cell>
        </row>
      </sheetData>
      <sheetData sheetId="2238">
        <row r="2">
          <cell r="E2">
            <v>0</v>
          </cell>
        </row>
      </sheetData>
      <sheetData sheetId="2239">
        <row r="2">
          <cell r="E2">
            <v>0</v>
          </cell>
        </row>
      </sheetData>
      <sheetData sheetId="2240">
        <row r="2">
          <cell r="E2">
            <v>0</v>
          </cell>
        </row>
      </sheetData>
      <sheetData sheetId="2241">
        <row r="2">
          <cell r="E2">
            <v>0</v>
          </cell>
        </row>
      </sheetData>
      <sheetData sheetId="2242">
        <row r="2">
          <cell r="E2">
            <v>0</v>
          </cell>
        </row>
      </sheetData>
      <sheetData sheetId="2243">
        <row r="2">
          <cell r="E2">
            <v>0</v>
          </cell>
        </row>
      </sheetData>
      <sheetData sheetId="2244">
        <row r="2">
          <cell r="E2">
            <v>0</v>
          </cell>
        </row>
      </sheetData>
      <sheetData sheetId="2245">
        <row r="2">
          <cell r="E2">
            <v>0</v>
          </cell>
        </row>
      </sheetData>
      <sheetData sheetId="2246">
        <row r="2">
          <cell r="E2">
            <v>0</v>
          </cell>
        </row>
      </sheetData>
      <sheetData sheetId="2247">
        <row r="2">
          <cell r="E2">
            <v>0</v>
          </cell>
        </row>
      </sheetData>
      <sheetData sheetId="2248">
        <row r="2">
          <cell r="E2">
            <v>0</v>
          </cell>
        </row>
      </sheetData>
      <sheetData sheetId="2249">
        <row r="2">
          <cell r="E2">
            <v>0</v>
          </cell>
        </row>
      </sheetData>
      <sheetData sheetId="2250">
        <row r="2">
          <cell r="E2">
            <v>0</v>
          </cell>
        </row>
      </sheetData>
      <sheetData sheetId="2251">
        <row r="2">
          <cell r="E2">
            <v>0</v>
          </cell>
        </row>
      </sheetData>
      <sheetData sheetId="2252">
        <row r="2">
          <cell r="E2">
            <v>0</v>
          </cell>
        </row>
      </sheetData>
      <sheetData sheetId="2253">
        <row r="2">
          <cell r="E2">
            <v>0</v>
          </cell>
        </row>
      </sheetData>
      <sheetData sheetId="2254">
        <row r="2">
          <cell r="E2">
            <v>0</v>
          </cell>
        </row>
      </sheetData>
      <sheetData sheetId="2255">
        <row r="2">
          <cell r="E2">
            <v>0</v>
          </cell>
        </row>
      </sheetData>
      <sheetData sheetId="2256">
        <row r="2">
          <cell r="E2">
            <v>0</v>
          </cell>
        </row>
      </sheetData>
      <sheetData sheetId="2257">
        <row r="2">
          <cell r="E2">
            <v>0</v>
          </cell>
        </row>
      </sheetData>
      <sheetData sheetId="2258">
        <row r="2">
          <cell r="E2">
            <v>0</v>
          </cell>
        </row>
      </sheetData>
      <sheetData sheetId="2259">
        <row r="2">
          <cell r="E2">
            <v>0</v>
          </cell>
        </row>
      </sheetData>
      <sheetData sheetId="2260">
        <row r="2">
          <cell r="E2">
            <v>0</v>
          </cell>
        </row>
      </sheetData>
      <sheetData sheetId="2261">
        <row r="2">
          <cell r="E2">
            <v>0</v>
          </cell>
        </row>
      </sheetData>
      <sheetData sheetId="2262">
        <row r="2">
          <cell r="E2">
            <v>0</v>
          </cell>
        </row>
      </sheetData>
      <sheetData sheetId="2263">
        <row r="2">
          <cell r="E2">
            <v>0</v>
          </cell>
        </row>
      </sheetData>
      <sheetData sheetId="2264">
        <row r="2">
          <cell r="E2">
            <v>0</v>
          </cell>
        </row>
      </sheetData>
      <sheetData sheetId="2265">
        <row r="2">
          <cell r="E2">
            <v>0</v>
          </cell>
        </row>
      </sheetData>
      <sheetData sheetId="2266">
        <row r="2">
          <cell r="E2">
            <v>0</v>
          </cell>
        </row>
      </sheetData>
      <sheetData sheetId="2267">
        <row r="2">
          <cell r="E2">
            <v>0</v>
          </cell>
        </row>
      </sheetData>
      <sheetData sheetId="2268">
        <row r="2">
          <cell r="E2">
            <v>0</v>
          </cell>
        </row>
      </sheetData>
      <sheetData sheetId="2269">
        <row r="2">
          <cell r="E2">
            <v>0</v>
          </cell>
        </row>
      </sheetData>
      <sheetData sheetId="2270">
        <row r="2">
          <cell r="E2">
            <v>0</v>
          </cell>
        </row>
      </sheetData>
      <sheetData sheetId="2271">
        <row r="2">
          <cell r="E2">
            <v>0</v>
          </cell>
        </row>
      </sheetData>
      <sheetData sheetId="2272">
        <row r="2">
          <cell r="E2">
            <v>0</v>
          </cell>
        </row>
      </sheetData>
      <sheetData sheetId="2273">
        <row r="2">
          <cell r="E2">
            <v>0</v>
          </cell>
        </row>
      </sheetData>
      <sheetData sheetId="2274">
        <row r="2">
          <cell r="E2">
            <v>0</v>
          </cell>
        </row>
      </sheetData>
      <sheetData sheetId="2275">
        <row r="2">
          <cell r="E2">
            <v>0</v>
          </cell>
        </row>
      </sheetData>
      <sheetData sheetId="2276">
        <row r="2">
          <cell r="E2">
            <v>0</v>
          </cell>
        </row>
      </sheetData>
      <sheetData sheetId="2277">
        <row r="2">
          <cell r="E2">
            <v>0</v>
          </cell>
        </row>
      </sheetData>
      <sheetData sheetId="2278">
        <row r="2">
          <cell r="E2">
            <v>0</v>
          </cell>
        </row>
      </sheetData>
      <sheetData sheetId="2279">
        <row r="2">
          <cell r="E2">
            <v>0</v>
          </cell>
        </row>
      </sheetData>
      <sheetData sheetId="2280">
        <row r="2">
          <cell r="E2">
            <v>0</v>
          </cell>
        </row>
      </sheetData>
      <sheetData sheetId="2281">
        <row r="2">
          <cell r="E2">
            <v>0</v>
          </cell>
        </row>
      </sheetData>
      <sheetData sheetId="2282">
        <row r="2">
          <cell r="E2">
            <v>0</v>
          </cell>
        </row>
      </sheetData>
      <sheetData sheetId="2283">
        <row r="2">
          <cell r="E2">
            <v>0</v>
          </cell>
        </row>
      </sheetData>
      <sheetData sheetId="2284">
        <row r="2">
          <cell r="E2">
            <v>0</v>
          </cell>
        </row>
      </sheetData>
      <sheetData sheetId="2285">
        <row r="2">
          <cell r="E2">
            <v>0</v>
          </cell>
        </row>
      </sheetData>
      <sheetData sheetId="2286">
        <row r="2">
          <cell r="E2">
            <v>0</v>
          </cell>
        </row>
      </sheetData>
      <sheetData sheetId="2287">
        <row r="2">
          <cell r="E2">
            <v>0</v>
          </cell>
        </row>
      </sheetData>
      <sheetData sheetId="2288">
        <row r="2">
          <cell r="E2">
            <v>0</v>
          </cell>
        </row>
      </sheetData>
      <sheetData sheetId="2289">
        <row r="2">
          <cell r="E2">
            <v>0</v>
          </cell>
        </row>
      </sheetData>
      <sheetData sheetId="2290">
        <row r="2">
          <cell r="E2">
            <v>0</v>
          </cell>
        </row>
      </sheetData>
      <sheetData sheetId="2291">
        <row r="2">
          <cell r="E2">
            <v>0</v>
          </cell>
        </row>
      </sheetData>
      <sheetData sheetId="2292">
        <row r="2">
          <cell r="E2">
            <v>0</v>
          </cell>
        </row>
      </sheetData>
      <sheetData sheetId="2293">
        <row r="2">
          <cell r="E2">
            <v>0</v>
          </cell>
        </row>
      </sheetData>
      <sheetData sheetId="2294">
        <row r="2">
          <cell r="E2">
            <v>0</v>
          </cell>
        </row>
      </sheetData>
      <sheetData sheetId="2295">
        <row r="2">
          <cell r="E2">
            <v>0</v>
          </cell>
        </row>
      </sheetData>
      <sheetData sheetId="2296">
        <row r="2">
          <cell r="E2">
            <v>0</v>
          </cell>
        </row>
      </sheetData>
      <sheetData sheetId="2297">
        <row r="2">
          <cell r="E2">
            <v>0</v>
          </cell>
        </row>
      </sheetData>
      <sheetData sheetId="2298">
        <row r="2">
          <cell r="E2">
            <v>0</v>
          </cell>
        </row>
      </sheetData>
      <sheetData sheetId="2299">
        <row r="2">
          <cell r="E2">
            <v>0</v>
          </cell>
        </row>
      </sheetData>
      <sheetData sheetId="2300">
        <row r="2">
          <cell r="E2">
            <v>0</v>
          </cell>
        </row>
      </sheetData>
      <sheetData sheetId="2301">
        <row r="2">
          <cell r="E2">
            <v>0</v>
          </cell>
        </row>
      </sheetData>
      <sheetData sheetId="2302">
        <row r="2">
          <cell r="E2">
            <v>0</v>
          </cell>
        </row>
      </sheetData>
      <sheetData sheetId="2303">
        <row r="2">
          <cell r="E2">
            <v>0</v>
          </cell>
        </row>
      </sheetData>
      <sheetData sheetId="2304">
        <row r="2">
          <cell r="E2">
            <v>0</v>
          </cell>
        </row>
      </sheetData>
      <sheetData sheetId="2305">
        <row r="2">
          <cell r="E2">
            <v>0</v>
          </cell>
        </row>
      </sheetData>
      <sheetData sheetId="2306">
        <row r="2">
          <cell r="E2">
            <v>0</v>
          </cell>
        </row>
      </sheetData>
      <sheetData sheetId="2307">
        <row r="2">
          <cell r="E2">
            <v>0</v>
          </cell>
        </row>
      </sheetData>
      <sheetData sheetId="2308">
        <row r="2">
          <cell r="E2">
            <v>0</v>
          </cell>
        </row>
      </sheetData>
      <sheetData sheetId="2309">
        <row r="2">
          <cell r="E2">
            <v>0</v>
          </cell>
        </row>
      </sheetData>
      <sheetData sheetId="2310">
        <row r="2">
          <cell r="E2">
            <v>0</v>
          </cell>
        </row>
      </sheetData>
      <sheetData sheetId="2311">
        <row r="2">
          <cell r="E2">
            <v>0</v>
          </cell>
        </row>
      </sheetData>
      <sheetData sheetId="2312">
        <row r="2">
          <cell r="E2">
            <v>0</v>
          </cell>
        </row>
      </sheetData>
      <sheetData sheetId="2313">
        <row r="2">
          <cell r="E2">
            <v>0</v>
          </cell>
        </row>
      </sheetData>
      <sheetData sheetId="2314">
        <row r="2">
          <cell r="E2">
            <v>0</v>
          </cell>
        </row>
      </sheetData>
      <sheetData sheetId="2315">
        <row r="2">
          <cell r="E2">
            <v>0</v>
          </cell>
        </row>
      </sheetData>
      <sheetData sheetId="2316">
        <row r="2">
          <cell r="E2">
            <v>0</v>
          </cell>
        </row>
      </sheetData>
      <sheetData sheetId="2317">
        <row r="2">
          <cell r="E2">
            <v>0</v>
          </cell>
        </row>
      </sheetData>
      <sheetData sheetId="2318">
        <row r="2">
          <cell r="E2">
            <v>0</v>
          </cell>
        </row>
      </sheetData>
      <sheetData sheetId="2319">
        <row r="2">
          <cell r="E2">
            <v>0</v>
          </cell>
        </row>
      </sheetData>
      <sheetData sheetId="2320">
        <row r="2">
          <cell r="E2">
            <v>0</v>
          </cell>
        </row>
      </sheetData>
      <sheetData sheetId="2321">
        <row r="2">
          <cell r="E2">
            <v>0</v>
          </cell>
        </row>
      </sheetData>
      <sheetData sheetId="2322">
        <row r="2">
          <cell r="E2">
            <v>0</v>
          </cell>
        </row>
      </sheetData>
      <sheetData sheetId="2323">
        <row r="2">
          <cell r="E2">
            <v>0</v>
          </cell>
        </row>
      </sheetData>
      <sheetData sheetId="2324">
        <row r="2">
          <cell r="E2">
            <v>0</v>
          </cell>
        </row>
      </sheetData>
      <sheetData sheetId="2325">
        <row r="2">
          <cell r="E2">
            <v>0</v>
          </cell>
        </row>
      </sheetData>
      <sheetData sheetId="2326">
        <row r="2">
          <cell r="E2">
            <v>0</v>
          </cell>
        </row>
      </sheetData>
      <sheetData sheetId="2327">
        <row r="2">
          <cell r="E2">
            <v>0</v>
          </cell>
        </row>
      </sheetData>
      <sheetData sheetId="2328">
        <row r="2">
          <cell r="E2">
            <v>0</v>
          </cell>
        </row>
      </sheetData>
      <sheetData sheetId="2329">
        <row r="2">
          <cell r="E2">
            <v>0</v>
          </cell>
        </row>
      </sheetData>
      <sheetData sheetId="2330">
        <row r="2">
          <cell r="E2">
            <v>0</v>
          </cell>
        </row>
      </sheetData>
      <sheetData sheetId="2331">
        <row r="2">
          <cell r="E2">
            <v>0</v>
          </cell>
        </row>
      </sheetData>
      <sheetData sheetId="2332">
        <row r="2">
          <cell r="E2">
            <v>0</v>
          </cell>
        </row>
      </sheetData>
      <sheetData sheetId="2333">
        <row r="2">
          <cell r="E2">
            <v>0</v>
          </cell>
        </row>
      </sheetData>
      <sheetData sheetId="2334">
        <row r="2">
          <cell r="E2">
            <v>0</v>
          </cell>
        </row>
      </sheetData>
      <sheetData sheetId="2335">
        <row r="2">
          <cell r="E2">
            <v>0</v>
          </cell>
        </row>
      </sheetData>
      <sheetData sheetId="2336">
        <row r="2">
          <cell r="E2">
            <v>0</v>
          </cell>
        </row>
      </sheetData>
      <sheetData sheetId="2337">
        <row r="2">
          <cell r="E2">
            <v>0</v>
          </cell>
        </row>
      </sheetData>
      <sheetData sheetId="2338">
        <row r="2">
          <cell r="E2">
            <v>0</v>
          </cell>
        </row>
      </sheetData>
      <sheetData sheetId="2339">
        <row r="2">
          <cell r="E2">
            <v>0</v>
          </cell>
        </row>
      </sheetData>
      <sheetData sheetId="2340">
        <row r="2">
          <cell r="E2">
            <v>0</v>
          </cell>
        </row>
      </sheetData>
      <sheetData sheetId="2341">
        <row r="2">
          <cell r="E2">
            <v>0</v>
          </cell>
        </row>
      </sheetData>
      <sheetData sheetId="2342">
        <row r="2">
          <cell r="E2">
            <v>0</v>
          </cell>
        </row>
      </sheetData>
      <sheetData sheetId="2343">
        <row r="2">
          <cell r="E2">
            <v>0</v>
          </cell>
        </row>
      </sheetData>
      <sheetData sheetId="2344">
        <row r="2">
          <cell r="E2">
            <v>0</v>
          </cell>
        </row>
      </sheetData>
      <sheetData sheetId="2345">
        <row r="2">
          <cell r="E2">
            <v>0</v>
          </cell>
        </row>
      </sheetData>
      <sheetData sheetId="2346">
        <row r="2">
          <cell r="E2">
            <v>0</v>
          </cell>
        </row>
      </sheetData>
      <sheetData sheetId="2347">
        <row r="2">
          <cell r="E2">
            <v>0</v>
          </cell>
        </row>
      </sheetData>
      <sheetData sheetId="2348">
        <row r="2">
          <cell r="E2">
            <v>0</v>
          </cell>
        </row>
      </sheetData>
      <sheetData sheetId="2349">
        <row r="2">
          <cell r="E2">
            <v>0</v>
          </cell>
        </row>
      </sheetData>
      <sheetData sheetId="2350">
        <row r="2">
          <cell r="E2">
            <v>0</v>
          </cell>
        </row>
      </sheetData>
      <sheetData sheetId="2351">
        <row r="2">
          <cell r="E2">
            <v>0</v>
          </cell>
        </row>
      </sheetData>
      <sheetData sheetId="2352">
        <row r="2">
          <cell r="E2">
            <v>0</v>
          </cell>
        </row>
      </sheetData>
      <sheetData sheetId="2353">
        <row r="2">
          <cell r="E2">
            <v>0</v>
          </cell>
        </row>
      </sheetData>
      <sheetData sheetId="2354">
        <row r="2">
          <cell r="E2">
            <v>0</v>
          </cell>
        </row>
      </sheetData>
      <sheetData sheetId="2355">
        <row r="2">
          <cell r="E2">
            <v>0</v>
          </cell>
        </row>
      </sheetData>
      <sheetData sheetId="2356">
        <row r="2">
          <cell r="E2">
            <v>0</v>
          </cell>
        </row>
      </sheetData>
      <sheetData sheetId="2357">
        <row r="2">
          <cell r="E2">
            <v>0</v>
          </cell>
        </row>
      </sheetData>
      <sheetData sheetId="2358">
        <row r="2">
          <cell r="E2">
            <v>0</v>
          </cell>
        </row>
      </sheetData>
      <sheetData sheetId="2359">
        <row r="2">
          <cell r="E2">
            <v>0</v>
          </cell>
        </row>
      </sheetData>
      <sheetData sheetId="2360">
        <row r="2">
          <cell r="E2">
            <v>0</v>
          </cell>
        </row>
      </sheetData>
      <sheetData sheetId="2361">
        <row r="2">
          <cell r="E2">
            <v>0</v>
          </cell>
        </row>
      </sheetData>
      <sheetData sheetId="2362">
        <row r="2">
          <cell r="E2">
            <v>0</v>
          </cell>
        </row>
      </sheetData>
      <sheetData sheetId="2363">
        <row r="2">
          <cell r="E2">
            <v>0</v>
          </cell>
        </row>
      </sheetData>
      <sheetData sheetId="2364">
        <row r="2">
          <cell r="E2">
            <v>0</v>
          </cell>
        </row>
      </sheetData>
      <sheetData sheetId="2365">
        <row r="2">
          <cell r="E2">
            <v>0</v>
          </cell>
        </row>
      </sheetData>
      <sheetData sheetId="2366">
        <row r="2">
          <cell r="E2">
            <v>0</v>
          </cell>
        </row>
      </sheetData>
      <sheetData sheetId="2367">
        <row r="2">
          <cell r="E2">
            <v>0</v>
          </cell>
        </row>
      </sheetData>
      <sheetData sheetId="2368">
        <row r="2">
          <cell r="E2">
            <v>0</v>
          </cell>
        </row>
      </sheetData>
      <sheetData sheetId="2369">
        <row r="2">
          <cell r="E2">
            <v>0</v>
          </cell>
        </row>
      </sheetData>
      <sheetData sheetId="2370">
        <row r="2">
          <cell r="E2">
            <v>0</v>
          </cell>
        </row>
      </sheetData>
      <sheetData sheetId="2371">
        <row r="2">
          <cell r="E2">
            <v>0</v>
          </cell>
        </row>
      </sheetData>
      <sheetData sheetId="2372">
        <row r="2">
          <cell r="E2">
            <v>0</v>
          </cell>
        </row>
      </sheetData>
      <sheetData sheetId="2373">
        <row r="2">
          <cell r="E2">
            <v>0</v>
          </cell>
        </row>
      </sheetData>
      <sheetData sheetId="2374">
        <row r="2">
          <cell r="E2">
            <v>0</v>
          </cell>
        </row>
      </sheetData>
      <sheetData sheetId="2375">
        <row r="2">
          <cell r="E2">
            <v>0</v>
          </cell>
        </row>
      </sheetData>
      <sheetData sheetId="2376">
        <row r="2">
          <cell r="E2">
            <v>0</v>
          </cell>
        </row>
      </sheetData>
      <sheetData sheetId="2377">
        <row r="2">
          <cell r="E2">
            <v>0</v>
          </cell>
        </row>
      </sheetData>
      <sheetData sheetId="2378">
        <row r="2">
          <cell r="E2">
            <v>0</v>
          </cell>
        </row>
      </sheetData>
      <sheetData sheetId="2379">
        <row r="2">
          <cell r="E2">
            <v>0</v>
          </cell>
        </row>
      </sheetData>
      <sheetData sheetId="2380">
        <row r="2">
          <cell r="E2">
            <v>0</v>
          </cell>
        </row>
      </sheetData>
      <sheetData sheetId="2381">
        <row r="2">
          <cell r="E2">
            <v>0</v>
          </cell>
        </row>
      </sheetData>
      <sheetData sheetId="2382">
        <row r="2">
          <cell r="E2">
            <v>0</v>
          </cell>
        </row>
      </sheetData>
      <sheetData sheetId="2383">
        <row r="2">
          <cell r="E2">
            <v>0</v>
          </cell>
        </row>
      </sheetData>
      <sheetData sheetId="2384">
        <row r="2">
          <cell r="E2">
            <v>0</v>
          </cell>
        </row>
      </sheetData>
      <sheetData sheetId="2385">
        <row r="2">
          <cell r="E2">
            <v>0</v>
          </cell>
        </row>
      </sheetData>
      <sheetData sheetId="2386">
        <row r="2">
          <cell r="E2">
            <v>0</v>
          </cell>
        </row>
      </sheetData>
      <sheetData sheetId="2387">
        <row r="2">
          <cell r="E2">
            <v>0</v>
          </cell>
        </row>
      </sheetData>
      <sheetData sheetId="2388">
        <row r="2">
          <cell r="E2">
            <v>0</v>
          </cell>
        </row>
      </sheetData>
      <sheetData sheetId="2389">
        <row r="2">
          <cell r="E2">
            <v>0</v>
          </cell>
        </row>
      </sheetData>
      <sheetData sheetId="2390">
        <row r="2">
          <cell r="E2">
            <v>0</v>
          </cell>
        </row>
      </sheetData>
      <sheetData sheetId="2391">
        <row r="2">
          <cell r="E2">
            <v>0</v>
          </cell>
        </row>
      </sheetData>
      <sheetData sheetId="2392">
        <row r="2">
          <cell r="E2">
            <v>0</v>
          </cell>
        </row>
      </sheetData>
      <sheetData sheetId="2393">
        <row r="2">
          <cell r="E2">
            <v>0</v>
          </cell>
        </row>
      </sheetData>
      <sheetData sheetId="2394">
        <row r="2">
          <cell r="E2">
            <v>0</v>
          </cell>
        </row>
      </sheetData>
      <sheetData sheetId="2395">
        <row r="2">
          <cell r="E2">
            <v>0</v>
          </cell>
        </row>
      </sheetData>
      <sheetData sheetId="2396">
        <row r="2">
          <cell r="E2">
            <v>0</v>
          </cell>
        </row>
      </sheetData>
      <sheetData sheetId="2397">
        <row r="2">
          <cell r="E2">
            <v>0</v>
          </cell>
        </row>
      </sheetData>
      <sheetData sheetId="2398">
        <row r="2">
          <cell r="E2">
            <v>0</v>
          </cell>
        </row>
      </sheetData>
      <sheetData sheetId="2399">
        <row r="2">
          <cell r="E2">
            <v>0</v>
          </cell>
        </row>
      </sheetData>
      <sheetData sheetId="2400">
        <row r="2">
          <cell r="E2">
            <v>0</v>
          </cell>
        </row>
      </sheetData>
      <sheetData sheetId="2401">
        <row r="2">
          <cell r="E2">
            <v>0</v>
          </cell>
        </row>
      </sheetData>
      <sheetData sheetId="2402">
        <row r="2">
          <cell r="E2">
            <v>0</v>
          </cell>
        </row>
      </sheetData>
      <sheetData sheetId="2403">
        <row r="2">
          <cell r="E2">
            <v>0</v>
          </cell>
        </row>
      </sheetData>
      <sheetData sheetId="2404">
        <row r="2">
          <cell r="E2">
            <v>0</v>
          </cell>
        </row>
      </sheetData>
      <sheetData sheetId="2405">
        <row r="2">
          <cell r="E2">
            <v>0</v>
          </cell>
        </row>
      </sheetData>
      <sheetData sheetId="2406">
        <row r="2">
          <cell r="E2">
            <v>0</v>
          </cell>
        </row>
      </sheetData>
      <sheetData sheetId="2407">
        <row r="2">
          <cell r="E2">
            <v>0</v>
          </cell>
        </row>
      </sheetData>
      <sheetData sheetId="2408">
        <row r="2">
          <cell r="E2">
            <v>0</v>
          </cell>
        </row>
      </sheetData>
      <sheetData sheetId="2409">
        <row r="2">
          <cell r="E2">
            <v>0</v>
          </cell>
        </row>
      </sheetData>
      <sheetData sheetId="2410">
        <row r="2">
          <cell r="E2">
            <v>0</v>
          </cell>
        </row>
      </sheetData>
      <sheetData sheetId="2411">
        <row r="2">
          <cell r="E2">
            <v>0</v>
          </cell>
        </row>
      </sheetData>
      <sheetData sheetId="2412">
        <row r="2">
          <cell r="E2">
            <v>0</v>
          </cell>
        </row>
      </sheetData>
      <sheetData sheetId="2413">
        <row r="2">
          <cell r="E2">
            <v>0</v>
          </cell>
        </row>
      </sheetData>
      <sheetData sheetId="2414">
        <row r="2">
          <cell r="E2">
            <v>0</v>
          </cell>
        </row>
      </sheetData>
      <sheetData sheetId="2415">
        <row r="2">
          <cell r="E2">
            <v>0</v>
          </cell>
        </row>
      </sheetData>
      <sheetData sheetId="2416">
        <row r="2">
          <cell r="E2">
            <v>0</v>
          </cell>
        </row>
      </sheetData>
      <sheetData sheetId="2417">
        <row r="2">
          <cell r="E2">
            <v>0</v>
          </cell>
        </row>
      </sheetData>
      <sheetData sheetId="2418">
        <row r="2">
          <cell r="E2">
            <v>0</v>
          </cell>
        </row>
      </sheetData>
      <sheetData sheetId="2419">
        <row r="2">
          <cell r="E2">
            <v>0</v>
          </cell>
        </row>
      </sheetData>
      <sheetData sheetId="2420">
        <row r="2">
          <cell r="E2">
            <v>0</v>
          </cell>
        </row>
      </sheetData>
      <sheetData sheetId="2421">
        <row r="2">
          <cell r="E2">
            <v>0</v>
          </cell>
        </row>
      </sheetData>
      <sheetData sheetId="2422">
        <row r="2">
          <cell r="E2">
            <v>0</v>
          </cell>
        </row>
      </sheetData>
      <sheetData sheetId="2423">
        <row r="2">
          <cell r="E2">
            <v>0</v>
          </cell>
        </row>
      </sheetData>
      <sheetData sheetId="2424">
        <row r="2">
          <cell r="E2">
            <v>0</v>
          </cell>
        </row>
      </sheetData>
      <sheetData sheetId="2425">
        <row r="2">
          <cell r="E2">
            <v>0</v>
          </cell>
        </row>
      </sheetData>
      <sheetData sheetId="2426">
        <row r="2">
          <cell r="E2">
            <v>0</v>
          </cell>
        </row>
      </sheetData>
      <sheetData sheetId="2427">
        <row r="2">
          <cell r="E2">
            <v>0</v>
          </cell>
        </row>
      </sheetData>
      <sheetData sheetId="2428">
        <row r="2">
          <cell r="E2">
            <v>0</v>
          </cell>
        </row>
      </sheetData>
      <sheetData sheetId="2429">
        <row r="2">
          <cell r="E2">
            <v>0</v>
          </cell>
        </row>
      </sheetData>
      <sheetData sheetId="2430">
        <row r="2">
          <cell r="E2">
            <v>0</v>
          </cell>
        </row>
      </sheetData>
      <sheetData sheetId="2431">
        <row r="2">
          <cell r="E2">
            <v>0</v>
          </cell>
        </row>
      </sheetData>
      <sheetData sheetId="2432">
        <row r="2">
          <cell r="E2">
            <v>0</v>
          </cell>
        </row>
      </sheetData>
      <sheetData sheetId="2433">
        <row r="2">
          <cell r="E2">
            <v>0</v>
          </cell>
        </row>
      </sheetData>
      <sheetData sheetId="2434">
        <row r="2">
          <cell r="E2">
            <v>0</v>
          </cell>
        </row>
      </sheetData>
      <sheetData sheetId="2435">
        <row r="2">
          <cell r="E2">
            <v>0</v>
          </cell>
        </row>
      </sheetData>
      <sheetData sheetId="2436">
        <row r="2">
          <cell r="E2">
            <v>0</v>
          </cell>
        </row>
      </sheetData>
      <sheetData sheetId="2437">
        <row r="2">
          <cell r="E2">
            <v>0</v>
          </cell>
        </row>
      </sheetData>
      <sheetData sheetId="2438">
        <row r="2">
          <cell r="E2">
            <v>0</v>
          </cell>
        </row>
      </sheetData>
      <sheetData sheetId="2439">
        <row r="2">
          <cell r="E2">
            <v>0</v>
          </cell>
        </row>
      </sheetData>
      <sheetData sheetId="2440">
        <row r="2">
          <cell r="E2">
            <v>0</v>
          </cell>
        </row>
      </sheetData>
      <sheetData sheetId="2441">
        <row r="2">
          <cell r="E2">
            <v>0</v>
          </cell>
        </row>
      </sheetData>
      <sheetData sheetId="2442">
        <row r="2">
          <cell r="E2">
            <v>0</v>
          </cell>
        </row>
      </sheetData>
      <sheetData sheetId="2443">
        <row r="2">
          <cell r="E2">
            <v>0</v>
          </cell>
        </row>
      </sheetData>
      <sheetData sheetId="2444">
        <row r="2">
          <cell r="E2">
            <v>0</v>
          </cell>
        </row>
      </sheetData>
      <sheetData sheetId="2445">
        <row r="2">
          <cell r="E2">
            <v>0</v>
          </cell>
        </row>
      </sheetData>
      <sheetData sheetId="2446">
        <row r="2">
          <cell r="E2">
            <v>0</v>
          </cell>
        </row>
      </sheetData>
      <sheetData sheetId="2447">
        <row r="2">
          <cell r="E2">
            <v>0</v>
          </cell>
        </row>
      </sheetData>
      <sheetData sheetId="2448">
        <row r="2">
          <cell r="E2">
            <v>0</v>
          </cell>
        </row>
      </sheetData>
      <sheetData sheetId="2449">
        <row r="2">
          <cell r="E2">
            <v>0</v>
          </cell>
        </row>
      </sheetData>
      <sheetData sheetId="2450">
        <row r="2">
          <cell r="E2">
            <v>0</v>
          </cell>
        </row>
      </sheetData>
      <sheetData sheetId="2451">
        <row r="2">
          <cell r="E2">
            <v>0</v>
          </cell>
        </row>
      </sheetData>
      <sheetData sheetId="2452">
        <row r="2">
          <cell r="E2">
            <v>0</v>
          </cell>
        </row>
      </sheetData>
      <sheetData sheetId="2453">
        <row r="2">
          <cell r="E2">
            <v>0</v>
          </cell>
        </row>
      </sheetData>
      <sheetData sheetId="2454">
        <row r="2">
          <cell r="E2">
            <v>0</v>
          </cell>
        </row>
      </sheetData>
      <sheetData sheetId="2455">
        <row r="2">
          <cell r="E2">
            <v>0</v>
          </cell>
        </row>
      </sheetData>
      <sheetData sheetId="2456">
        <row r="2">
          <cell r="E2">
            <v>0</v>
          </cell>
        </row>
      </sheetData>
      <sheetData sheetId="2457">
        <row r="2">
          <cell r="E2">
            <v>0</v>
          </cell>
        </row>
      </sheetData>
      <sheetData sheetId="2458">
        <row r="2">
          <cell r="E2">
            <v>0</v>
          </cell>
        </row>
      </sheetData>
      <sheetData sheetId="2459">
        <row r="2">
          <cell r="E2">
            <v>0</v>
          </cell>
        </row>
      </sheetData>
      <sheetData sheetId="2460">
        <row r="2">
          <cell r="E2">
            <v>0</v>
          </cell>
        </row>
      </sheetData>
      <sheetData sheetId="2461">
        <row r="2">
          <cell r="E2">
            <v>0</v>
          </cell>
        </row>
      </sheetData>
      <sheetData sheetId="2462">
        <row r="2">
          <cell r="E2">
            <v>0</v>
          </cell>
        </row>
      </sheetData>
      <sheetData sheetId="2463">
        <row r="2">
          <cell r="E2">
            <v>0</v>
          </cell>
        </row>
      </sheetData>
      <sheetData sheetId="2464">
        <row r="2">
          <cell r="E2">
            <v>0</v>
          </cell>
        </row>
      </sheetData>
      <sheetData sheetId="2465">
        <row r="2">
          <cell r="E2">
            <v>0</v>
          </cell>
        </row>
      </sheetData>
      <sheetData sheetId="2466">
        <row r="2">
          <cell r="E2">
            <v>0</v>
          </cell>
        </row>
      </sheetData>
      <sheetData sheetId="2467">
        <row r="2">
          <cell r="E2">
            <v>0</v>
          </cell>
        </row>
      </sheetData>
      <sheetData sheetId="2468">
        <row r="2">
          <cell r="E2">
            <v>0</v>
          </cell>
        </row>
      </sheetData>
      <sheetData sheetId="2469">
        <row r="2">
          <cell r="E2">
            <v>0</v>
          </cell>
        </row>
      </sheetData>
      <sheetData sheetId="2470">
        <row r="2">
          <cell r="E2">
            <v>0</v>
          </cell>
        </row>
      </sheetData>
      <sheetData sheetId="2471">
        <row r="2">
          <cell r="E2">
            <v>0</v>
          </cell>
        </row>
      </sheetData>
      <sheetData sheetId="2472">
        <row r="2">
          <cell r="E2">
            <v>0</v>
          </cell>
        </row>
      </sheetData>
      <sheetData sheetId="2473">
        <row r="2">
          <cell r="E2">
            <v>0</v>
          </cell>
        </row>
      </sheetData>
      <sheetData sheetId="2474">
        <row r="2">
          <cell r="E2">
            <v>0</v>
          </cell>
        </row>
      </sheetData>
      <sheetData sheetId="2475">
        <row r="2">
          <cell r="E2">
            <v>0</v>
          </cell>
        </row>
      </sheetData>
      <sheetData sheetId="2476">
        <row r="2">
          <cell r="E2">
            <v>0</v>
          </cell>
        </row>
      </sheetData>
      <sheetData sheetId="2477">
        <row r="2">
          <cell r="E2">
            <v>0</v>
          </cell>
        </row>
      </sheetData>
      <sheetData sheetId="2478">
        <row r="2">
          <cell r="E2">
            <v>0</v>
          </cell>
        </row>
      </sheetData>
      <sheetData sheetId="2479">
        <row r="2">
          <cell r="E2">
            <v>0</v>
          </cell>
        </row>
      </sheetData>
      <sheetData sheetId="2480">
        <row r="2">
          <cell r="E2">
            <v>0</v>
          </cell>
        </row>
      </sheetData>
      <sheetData sheetId="2481">
        <row r="2">
          <cell r="E2">
            <v>0</v>
          </cell>
        </row>
      </sheetData>
      <sheetData sheetId="2482">
        <row r="2">
          <cell r="E2">
            <v>0</v>
          </cell>
        </row>
      </sheetData>
      <sheetData sheetId="2483">
        <row r="2">
          <cell r="E2">
            <v>0</v>
          </cell>
        </row>
      </sheetData>
      <sheetData sheetId="2484">
        <row r="2">
          <cell r="E2">
            <v>0</v>
          </cell>
        </row>
      </sheetData>
      <sheetData sheetId="2485">
        <row r="2">
          <cell r="E2">
            <v>0</v>
          </cell>
        </row>
      </sheetData>
      <sheetData sheetId="2486">
        <row r="2">
          <cell r="E2">
            <v>0</v>
          </cell>
        </row>
      </sheetData>
      <sheetData sheetId="2487">
        <row r="2">
          <cell r="E2">
            <v>0</v>
          </cell>
        </row>
      </sheetData>
      <sheetData sheetId="2488">
        <row r="2">
          <cell r="E2">
            <v>0</v>
          </cell>
        </row>
      </sheetData>
      <sheetData sheetId="2489">
        <row r="2">
          <cell r="E2">
            <v>0</v>
          </cell>
        </row>
      </sheetData>
      <sheetData sheetId="2490">
        <row r="2">
          <cell r="E2">
            <v>0</v>
          </cell>
        </row>
      </sheetData>
      <sheetData sheetId="2491">
        <row r="2">
          <cell r="E2">
            <v>0</v>
          </cell>
        </row>
      </sheetData>
      <sheetData sheetId="2492">
        <row r="2">
          <cell r="E2">
            <v>0</v>
          </cell>
        </row>
      </sheetData>
      <sheetData sheetId="2493">
        <row r="2">
          <cell r="E2">
            <v>0</v>
          </cell>
        </row>
      </sheetData>
      <sheetData sheetId="2494">
        <row r="2">
          <cell r="E2">
            <v>0</v>
          </cell>
        </row>
      </sheetData>
      <sheetData sheetId="2495">
        <row r="2">
          <cell r="E2">
            <v>0</v>
          </cell>
        </row>
      </sheetData>
      <sheetData sheetId="2496">
        <row r="2">
          <cell r="E2">
            <v>0</v>
          </cell>
        </row>
      </sheetData>
      <sheetData sheetId="2497">
        <row r="2">
          <cell r="E2">
            <v>0</v>
          </cell>
        </row>
      </sheetData>
      <sheetData sheetId="2498">
        <row r="2">
          <cell r="E2">
            <v>0</v>
          </cell>
        </row>
      </sheetData>
      <sheetData sheetId="2499">
        <row r="2">
          <cell r="E2">
            <v>0</v>
          </cell>
        </row>
      </sheetData>
      <sheetData sheetId="2500">
        <row r="2">
          <cell r="E2">
            <v>0</v>
          </cell>
        </row>
      </sheetData>
      <sheetData sheetId="2501">
        <row r="2">
          <cell r="E2">
            <v>0</v>
          </cell>
        </row>
      </sheetData>
      <sheetData sheetId="2502">
        <row r="2">
          <cell r="E2">
            <v>0</v>
          </cell>
        </row>
      </sheetData>
      <sheetData sheetId="2503">
        <row r="2">
          <cell r="E2">
            <v>0</v>
          </cell>
        </row>
      </sheetData>
      <sheetData sheetId="2504">
        <row r="2">
          <cell r="E2">
            <v>0</v>
          </cell>
        </row>
      </sheetData>
      <sheetData sheetId="2505">
        <row r="2">
          <cell r="E2">
            <v>0</v>
          </cell>
        </row>
      </sheetData>
      <sheetData sheetId="2506">
        <row r="2">
          <cell r="E2">
            <v>0</v>
          </cell>
        </row>
      </sheetData>
      <sheetData sheetId="2507">
        <row r="2">
          <cell r="E2">
            <v>0</v>
          </cell>
        </row>
      </sheetData>
      <sheetData sheetId="2508">
        <row r="2">
          <cell r="E2">
            <v>0</v>
          </cell>
        </row>
      </sheetData>
      <sheetData sheetId="2509">
        <row r="2">
          <cell r="E2">
            <v>0</v>
          </cell>
        </row>
      </sheetData>
      <sheetData sheetId="2510">
        <row r="2">
          <cell r="E2">
            <v>0</v>
          </cell>
        </row>
      </sheetData>
      <sheetData sheetId="2511">
        <row r="2">
          <cell r="E2">
            <v>0</v>
          </cell>
        </row>
      </sheetData>
      <sheetData sheetId="2512">
        <row r="2">
          <cell r="E2">
            <v>0</v>
          </cell>
        </row>
      </sheetData>
      <sheetData sheetId="2513">
        <row r="2">
          <cell r="E2">
            <v>0</v>
          </cell>
        </row>
      </sheetData>
      <sheetData sheetId="2514">
        <row r="2">
          <cell r="E2">
            <v>0</v>
          </cell>
        </row>
      </sheetData>
      <sheetData sheetId="2515">
        <row r="2">
          <cell r="E2">
            <v>0</v>
          </cell>
        </row>
      </sheetData>
      <sheetData sheetId="2516">
        <row r="2">
          <cell r="E2">
            <v>0</v>
          </cell>
        </row>
      </sheetData>
      <sheetData sheetId="2517">
        <row r="2">
          <cell r="E2">
            <v>0</v>
          </cell>
        </row>
      </sheetData>
      <sheetData sheetId="2518">
        <row r="2">
          <cell r="E2">
            <v>0</v>
          </cell>
        </row>
      </sheetData>
      <sheetData sheetId="2519">
        <row r="2">
          <cell r="E2">
            <v>0</v>
          </cell>
        </row>
      </sheetData>
      <sheetData sheetId="2520">
        <row r="2">
          <cell r="E2">
            <v>0</v>
          </cell>
        </row>
      </sheetData>
      <sheetData sheetId="2521">
        <row r="2">
          <cell r="E2">
            <v>0</v>
          </cell>
        </row>
      </sheetData>
      <sheetData sheetId="2522">
        <row r="2">
          <cell r="E2">
            <v>0</v>
          </cell>
        </row>
      </sheetData>
      <sheetData sheetId="2523">
        <row r="2">
          <cell r="E2">
            <v>0</v>
          </cell>
        </row>
      </sheetData>
      <sheetData sheetId="2524">
        <row r="2">
          <cell r="E2">
            <v>0</v>
          </cell>
        </row>
      </sheetData>
      <sheetData sheetId="2525">
        <row r="2">
          <cell r="E2">
            <v>0</v>
          </cell>
        </row>
      </sheetData>
      <sheetData sheetId="2526">
        <row r="2">
          <cell r="E2">
            <v>0</v>
          </cell>
        </row>
      </sheetData>
      <sheetData sheetId="2527">
        <row r="2">
          <cell r="E2">
            <v>0</v>
          </cell>
        </row>
      </sheetData>
      <sheetData sheetId="2528">
        <row r="2">
          <cell r="E2">
            <v>0</v>
          </cell>
        </row>
      </sheetData>
      <sheetData sheetId="2529">
        <row r="2">
          <cell r="E2">
            <v>0</v>
          </cell>
        </row>
      </sheetData>
      <sheetData sheetId="2530">
        <row r="2">
          <cell r="E2">
            <v>0</v>
          </cell>
        </row>
      </sheetData>
      <sheetData sheetId="2531">
        <row r="2">
          <cell r="E2">
            <v>0</v>
          </cell>
        </row>
      </sheetData>
      <sheetData sheetId="2532">
        <row r="2">
          <cell r="E2">
            <v>0</v>
          </cell>
        </row>
      </sheetData>
      <sheetData sheetId="2533">
        <row r="2">
          <cell r="E2">
            <v>0</v>
          </cell>
        </row>
      </sheetData>
      <sheetData sheetId="2534">
        <row r="2">
          <cell r="E2">
            <v>0</v>
          </cell>
        </row>
      </sheetData>
      <sheetData sheetId="2535">
        <row r="2">
          <cell r="E2">
            <v>0</v>
          </cell>
        </row>
      </sheetData>
      <sheetData sheetId="2536">
        <row r="2">
          <cell r="E2">
            <v>0</v>
          </cell>
        </row>
      </sheetData>
      <sheetData sheetId="2537">
        <row r="2">
          <cell r="E2">
            <v>0</v>
          </cell>
        </row>
      </sheetData>
      <sheetData sheetId="2538">
        <row r="2">
          <cell r="E2">
            <v>0</v>
          </cell>
        </row>
      </sheetData>
      <sheetData sheetId="2539">
        <row r="2">
          <cell r="E2">
            <v>0</v>
          </cell>
        </row>
      </sheetData>
      <sheetData sheetId="2540">
        <row r="2">
          <cell r="E2">
            <v>0</v>
          </cell>
        </row>
      </sheetData>
      <sheetData sheetId="2541">
        <row r="2">
          <cell r="E2">
            <v>0</v>
          </cell>
        </row>
      </sheetData>
      <sheetData sheetId="2542">
        <row r="2">
          <cell r="E2">
            <v>0</v>
          </cell>
        </row>
      </sheetData>
      <sheetData sheetId="2543">
        <row r="2">
          <cell r="E2">
            <v>0</v>
          </cell>
        </row>
      </sheetData>
      <sheetData sheetId="2544">
        <row r="2">
          <cell r="E2">
            <v>0</v>
          </cell>
        </row>
      </sheetData>
      <sheetData sheetId="2545">
        <row r="2">
          <cell r="E2">
            <v>0</v>
          </cell>
        </row>
      </sheetData>
      <sheetData sheetId="2546">
        <row r="2">
          <cell r="E2">
            <v>0</v>
          </cell>
        </row>
      </sheetData>
      <sheetData sheetId="2547">
        <row r="2">
          <cell r="E2">
            <v>0</v>
          </cell>
        </row>
      </sheetData>
      <sheetData sheetId="2548">
        <row r="2">
          <cell r="E2">
            <v>0</v>
          </cell>
        </row>
      </sheetData>
      <sheetData sheetId="2549">
        <row r="2">
          <cell r="E2">
            <v>0</v>
          </cell>
        </row>
      </sheetData>
      <sheetData sheetId="2550">
        <row r="2">
          <cell r="E2">
            <v>0</v>
          </cell>
        </row>
      </sheetData>
      <sheetData sheetId="2551">
        <row r="2">
          <cell r="E2">
            <v>0</v>
          </cell>
        </row>
      </sheetData>
      <sheetData sheetId="2552">
        <row r="2">
          <cell r="E2">
            <v>0</v>
          </cell>
        </row>
      </sheetData>
      <sheetData sheetId="2553">
        <row r="2">
          <cell r="E2">
            <v>0</v>
          </cell>
        </row>
      </sheetData>
      <sheetData sheetId="2554">
        <row r="2">
          <cell r="E2">
            <v>0</v>
          </cell>
        </row>
      </sheetData>
      <sheetData sheetId="2555">
        <row r="2">
          <cell r="E2">
            <v>0</v>
          </cell>
        </row>
      </sheetData>
      <sheetData sheetId="2556">
        <row r="2">
          <cell r="E2">
            <v>0</v>
          </cell>
        </row>
      </sheetData>
      <sheetData sheetId="2557">
        <row r="2">
          <cell r="E2">
            <v>0</v>
          </cell>
        </row>
      </sheetData>
      <sheetData sheetId="2558">
        <row r="2">
          <cell r="E2">
            <v>0</v>
          </cell>
        </row>
      </sheetData>
      <sheetData sheetId="2559">
        <row r="2">
          <cell r="E2">
            <v>0</v>
          </cell>
        </row>
      </sheetData>
      <sheetData sheetId="2560">
        <row r="2">
          <cell r="E2">
            <v>0</v>
          </cell>
        </row>
      </sheetData>
      <sheetData sheetId="2561">
        <row r="2">
          <cell r="E2">
            <v>0</v>
          </cell>
        </row>
      </sheetData>
      <sheetData sheetId="2562">
        <row r="2">
          <cell r="E2">
            <v>0</v>
          </cell>
        </row>
      </sheetData>
      <sheetData sheetId="2563">
        <row r="2">
          <cell r="E2">
            <v>0</v>
          </cell>
        </row>
      </sheetData>
      <sheetData sheetId="2564">
        <row r="2">
          <cell r="E2">
            <v>0</v>
          </cell>
        </row>
      </sheetData>
      <sheetData sheetId="2565">
        <row r="2">
          <cell r="E2">
            <v>0</v>
          </cell>
        </row>
      </sheetData>
      <sheetData sheetId="2566">
        <row r="2">
          <cell r="E2">
            <v>0</v>
          </cell>
        </row>
      </sheetData>
      <sheetData sheetId="2567">
        <row r="2">
          <cell r="E2">
            <v>0</v>
          </cell>
        </row>
      </sheetData>
      <sheetData sheetId="2568">
        <row r="2">
          <cell r="E2">
            <v>0</v>
          </cell>
        </row>
      </sheetData>
      <sheetData sheetId="2569">
        <row r="2">
          <cell r="E2">
            <v>0</v>
          </cell>
        </row>
      </sheetData>
      <sheetData sheetId="2570">
        <row r="2">
          <cell r="E2">
            <v>0</v>
          </cell>
        </row>
      </sheetData>
      <sheetData sheetId="2571">
        <row r="2">
          <cell r="E2">
            <v>0</v>
          </cell>
        </row>
      </sheetData>
      <sheetData sheetId="2572">
        <row r="2">
          <cell r="E2">
            <v>0</v>
          </cell>
        </row>
      </sheetData>
      <sheetData sheetId="2573">
        <row r="2">
          <cell r="E2">
            <v>0</v>
          </cell>
        </row>
      </sheetData>
      <sheetData sheetId="2574">
        <row r="2">
          <cell r="E2">
            <v>0</v>
          </cell>
        </row>
      </sheetData>
      <sheetData sheetId="2575">
        <row r="2">
          <cell r="E2">
            <v>0</v>
          </cell>
        </row>
      </sheetData>
      <sheetData sheetId="2576">
        <row r="2">
          <cell r="E2">
            <v>0</v>
          </cell>
        </row>
      </sheetData>
      <sheetData sheetId="2577">
        <row r="2">
          <cell r="E2">
            <v>0</v>
          </cell>
        </row>
      </sheetData>
      <sheetData sheetId="2578">
        <row r="2">
          <cell r="E2">
            <v>0</v>
          </cell>
        </row>
      </sheetData>
      <sheetData sheetId="2579">
        <row r="2">
          <cell r="E2">
            <v>0</v>
          </cell>
        </row>
      </sheetData>
      <sheetData sheetId="2580">
        <row r="2">
          <cell r="E2">
            <v>0</v>
          </cell>
        </row>
      </sheetData>
      <sheetData sheetId="2581">
        <row r="2">
          <cell r="E2">
            <v>0</v>
          </cell>
        </row>
      </sheetData>
      <sheetData sheetId="2582">
        <row r="2">
          <cell r="E2">
            <v>0</v>
          </cell>
        </row>
      </sheetData>
      <sheetData sheetId="2583">
        <row r="2">
          <cell r="E2">
            <v>0</v>
          </cell>
        </row>
      </sheetData>
      <sheetData sheetId="2584">
        <row r="2">
          <cell r="E2">
            <v>0</v>
          </cell>
        </row>
      </sheetData>
      <sheetData sheetId="2585">
        <row r="2">
          <cell r="E2">
            <v>0</v>
          </cell>
        </row>
      </sheetData>
      <sheetData sheetId="2586">
        <row r="2">
          <cell r="E2">
            <v>0</v>
          </cell>
        </row>
      </sheetData>
      <sheetData sheetId="2587">
        <row r="2">
          <cell r="E2">
            <v>0</v>
          </cell>
        </row>
      </sheetData>
      <sheetData sheetId="2588">
        <row r="2">
          <cell r="E2">
            <v>0</v>
          </cell>
        </row>
      </sheetData>
      <sheetData sheetId="2589">
        <row r="2">
          <cell r="E2">
            <v>0</v>
          </cell>
        </row>
      </sheetData>
      <sheetData sheetId="2590">
        <row r="2">
          <cell r="E2">
            <v>0</v>
          </cell>
        </row>
      </sheetData>
      <sheetData sheetId="2591">
        <row r="2">
          <cell r="E2">
            <v>0</v>
          </cell>
        </row>
      </sheetData>
      <sheetData sheetId="2592">
        <row r="2">
          <cell r="E2">
            <v>0</v>
          </cell>
        </row>
      </sheetData>
      <sheetData sheetId="2593">
        <row r="2">
          <cell r="E2">
            <v>0</v>
          </cell>
        </row>
      </sheetData>
      <sheetData sheetId="2594">
        <row r="2">
          <cell r="E2">
            <v>0</v>
          </cell>
        </row>
      </sheetData>
      <sheetData sheetId="2595">
        <row r="2">
          <cell r="E2">
            <v>0</v>
          </cell>
        </row>
      </sheetData>
      <sheetData sheetId="2596">
        <row r="2">
          <cell r="E2">
            <v>0</v>
          </cell>
        </row>
      </sheetData>
      <sheetData sheetId="2597">
        <row r="2">
          <cell r="E2">
            <v>0</v>
          </cell>
        </row>
      </sheetData>
      <sheetData sheetId="2598">
        <row r="2">
          <cell r="E2">
            <v>0</v>
          </cell>
        </row>
      </sheetData>
      <sheetData sheetId="2599">
        <row r="2">
          <cell r="E2">
            <v>0</v>
          </cell>
        </row>
      </sheetData>
      <sheetData sheetId="2600">
        <row r="2">
          <cell r="E2">
            <v>0</v>
          </cell>
        </row>
      </sheetData>
      <sheetData sheetId="2601">
        <row r="2">
          <cell r="E2">
            <v>0</v>
          </cell>
        </row>
      </sheetData>
      <sheetData sheetId="2602">
        <row r="2">
          <cell r="E2">
            <v>0</v>
          </cell>
        </row>
      </sheetData>
      <sheetData sheetId="2603">
        <row r="2">
          <cell r="E2">
            <v>0</v>
          </cell>
        </row>
      </sheetData>
      <sheetData sheetId="2604">
        <row r="2">
          <cell r="E2">
            <v>0</v>
          </cell>
        </row>
      </sheetData>
      <sheetData sheetId="2605">
        <row r="2">
          <cell r="E2">
            <v>0</v>
          </cell>
        </row>
      </sheetData>
      <sheetData sheetId="2606">
        <row r="2">
          <cell r="E2">
            <v>0</v>
          </cell>
        </row>
      </sheetData>
      <sheetData sheetId="2607">
        <row r="2">
          <cell r="E2">
            <v>0</v>
          </cell>
        </row>
      </sheetData>
      <sheetData sheetId="2608">
        <row r="2">
          <cell r="E2">
            <v>0</v>
          </cell>
        </row>
      </sheetData>
      <sheetData sheetId="2609">
        <row r="2">
          <cell r="E2">
            <v>0</v>
          </cell>
        </row>
      </sheetData>
      <sheetData sheetId="2610">
        <row r="2">
          <cell r="E2">
            <v>0</v>
          </cell>
        </row>
      </sheetData>
      <sheetData sheetId="2611">
        <row r="2">
          <cell r="E2">
            <v>0</v>
          </cell>
        </row>
      </sheetData>
      <sheetData sheetId="2612">
        <row r="2">
          <cell r="E2">
            <v>0</v>
          </cell>
        </row>
      </sheetData>
      <sheetData sheetId="2613">
        <row r="2">
          <cell r="E2">
            <v>0</v>
          </cell>
        </row>
      </sheetData>
      <sheetData sheetId="2614">
        <row r="2">
          <cell r="E2">
            <v>0</v>
          </cell>
        </row>
      </sheetData>
      <sheetData sheetId="2615">
        <row r="2">
          <cell r="E2">
            <v>0</v>
          </cell>
        </row>
      </sheetData>
      <sheetData sheetId="2616">
        <row r="2">
          <cell r="E2">
            <v>0</v>
          </cell>
        </row>
      </sheetData>
      <sheetData sheetId="2617">
        <row r="2">
          <cell r="E2">
            <v>0</v>
          </cell>
        </row>
      </sheetData>
      <sheetData sheetId="2618">
        <row r="2">
          <cell r="E2">
            <v>0</v>
          </cell>
        </row>
      </sheetData>
      <sheetData sheetId="2619">
        <row r="2">
          <cell r="E2">
            <v>0</v>
          </cell>
        </row>
      </sheetData>
      <sheetData sheetId="2620">
        <row r="2">
          <cell r="E2">
            <v>0</v>
          </cell>
        </row>
      </sheetData>
      <sheetData sheetId="2621">
        <row r="2">
          <cell r="E2">
            <v>0</v>
          </cell>
        </row>
      </sheetData>
      <sheetData sheetId="2622">
        <row r="2">
          <cell r="E2">
            <v>0</v>
          </cell>
        </row>
      </sheetData>
      <sheetData sheetId="2623">
        <row r="2">
          <cell r="E2">
            <v>0</v>
          </cell>
        </row>
      </sheetData>
      <sheetData sheetId="2624">
        <row r="2">
          <cell r="E2">
            <v>0</v>
          </cell>
        </row>
      </sheetData>
      <sheetData sheetId="2625">
        <row r="2">
          <cell r="E2">
            <v>0</v>
          </cell>
        </row>
      </sheetData>
      <sheetData sheetId="2626">
        <row r="2">
          <cell r="E2">
            <v>0</v>
          </cell>
        </row>
      </sheetData>
      <sheetData sheetId="2627">
        <row r="2">
          <cell r="E2">
            <v>0</v>
          </cell>
        </row>
      </sheetData>
      <sheetData sheetId="2628">
        <row r="2">
          <cell r="E2">
            <v>0</v>
          </cell>
        </row>
      </sheetData>
      <sheetData sheetId="2629">
        <row r="2">
          <cell r="E2">
            <v>0</v>
          </cell>
        </row>
      </sheetData>
      <sheetData sheetId="2630">
        <row r="2">
          <cell r="E2">
            <v>0</v>
          </cell>
        </row>
      </sheetData>
      <sheetData sheetId="2631">
        <row r="2">
          <cell r="E2">
            <v>0</v>
          </cell>
        </row>
      </sheetData>
      <sheetData sheetId="2632">
        <row r="2">
          <cell r="E2">
            <v>0</v>
          </cell>
        </row>
      </sheetData>
      <sheetData sheetId="2633">
        <row r="2">
          <cell r="E2">
            <v>0</v>
          </cell>
        </row>
      </sheetData>
      <sheetData sheetId="2634">
        <row r="2">
          <cell r="E2">
            <v>0</v>
          </cell>
        </row>
      </sheetData>
      <sheetData sheetId="2635">
        <row r="2">
          <cell r="E2">
            <v>0</v>
          </cell>
        </row>
      </sheetData>
      <sheetData sheetId="2636">
        <row r="2">
          <cell r="E2">
            <v>0</v>
          </cell>
        </row>
      </sheetData>
      <sheetData sheetId="2637">
        <row r="2">
          <cell r="E2">
            <v>0</v>
          </cell>
        </row>
      </sheetData>
      <sheetData sheetId="2638">
        <row r="2">
          <cell r="E2">
            <v>0</v>
          </cell>
        </row>
      </sheetData>
      <sheetData sheetId="2639">
        <row r="2">
          <cell r="E2">
            <v>0</v>
          </cell>
        </row>
      </sheetData>
      <sheetData sheetId="2640">
        <row r="2">
          <cell r="E2">
            <v>0</v>
          </cell>
        </row>
      </sheetData>
      <sheetData sheetId="2641">
        <row r="2">
          <cell r="E2">
            <v>0</v>
          </cell>
        </row>
      </sheetData>
      <sheetData sheetId="2642">
        <row r="2">
          <cell r="E2">
            <v>0</v>
          </cell>
        </row>
      </sheetData>
      <sheetData sheetId="2643">
        <row r="2">
          <cell r="E2">
            <v>0</v>
          </cell>
        </row>
      </sheetData>
      <sheetData sheetId="2644">
        <row r="2">
          <cell r="E2">
            <v>0</v>
          </cell>
        </row>
      </sheetData>
      <sheetData sheetId="2645">
        <row r="2">
          <cell r="E2">
            <v>0</v>
          </cell>
        </row>
      </sheetData>
      <sheetData sheetId="2646">
        <row r="2">
          <cell r="E2">
            <v>0</v>
          </cell>
        </row>
      </sheetData>
      <sheetData sheetId="2647">
        <row r="2">
          <cell r="E2">
            <v>0</v>
          </cell>
        </row>
      </sheetData>
      <sheetData sheetId="2648">
        <row r="2">
          <cell r="E2">
            <v>0</v>
          </cell>
        </row>
      </sheetData>
      <sheetData sheetId="2649">
        <row r="2">
          <cell r="E2">
            <v>0</v>
          </cell>
        </row>
      </sheetData>
      <sheetData sheetId="2650">
        <row r="2">
          <cell r="E2">
            <v>0</v>
          </cell>
        </row>
      </sheetData>
      <sheetData sheetId="2651">
        <row r="2">
          <cell r="E2">
            <v>0</v>
          </cell>
        </row>
      </sheetData>
      <sheetData sheetId="2652">
        <row r="2">
          <cell r="E2">
            <v>0</v>
          </cell>
        </row>
      </sheetData>
      <sheetData sheetId="2653">
        <row r="2">
          <cell r="E2">
            <v>0</v>
          </cell>
        </row>
      </sheetData>
      <sheetData sheetId="2654">
        <row r="2">
          <cell r="E2">
            <v>0</v>
          </cell>
        </row>
      </sheetData>
      <sheetData sheetId="2655">
        <row r="2">
          <cell r="E2">
            <v>0</v>
          </cell>
        </row>
      </sheetData>
      <sheetData sheetId="2656">
        <row r="2">
          <cell r="E2">
            <v>0</v>
          </cell>
        </row>
      </sheetData>
      <sheetData sheetId="2657">
        <row r="2">
          <cell r="E2">
            <v>0</v>
          </cell>
        </row>
      </sheetData>
      <sheetData sheetId="2658">
        <row r="2">
          <cell r="E2">
            <v>0</v>
          </cell>
        </row>
      </sheetData>
      <sheetData sheetId="2659">
        <row r="2">
          <cell r="E2">
            <v>0</v>
          </cell>
        </row>
      </sheetData>
      <sheetData sheetId="2660">
        <row r="2">
          <cell r="E2">
            <v>0</v>
          </cell>
        </row>
      </sheetData>
      <sheetData sheetId="2661">
        <row r="2">
          <cell r="E2">
            <v>0</v>
          </cell>
        </row>
      </sheetData>
      <sheetData sheetId="2662">
        <row r="2">
          <cell r="E2">
            <v>0</v>
          </cell>
        </row>
      </sheetData>
      <sheetData sheetId="2663">
        <row r="2">
          <cell r="E2">
            <v>0</v>
          </cell>
        </row>
      </sheetData>
      <sheetData sheetId="2664">
        <row r="2">
          <cell r="E2">
            <v>0</v>
          </cell>
        </row>
      </sheetData>
      <sheetData sheetId="2665">
        <row r="2">
          <cell r="E2">
            <v>0</v>
          </cell>
        </row>
      </sheetData>
      <sheetData sheetId="2666">
        <row r="2">
          <cell r="E2">
            <v>0</v>
          </cell>
        </row>
      </sheetData>
      <sheetData sheetId="2667">
        <row r="2">
          <cell r="E2">
            <v>0</v>
          </cell>
        </row>
      </sheetData>
      <sheetData sheetId="2668">
        <row r="2">
          <cell r="E2">
            <v>0</v>
          </cell>
        </row>
      </sheetData>
      <sheetData sheetId="2669">
        <row r="2">
          <cell r="E2">
            <v>0</v>
          </cell>
        </row>
      </sheetData>
      <sheetData sheetId="2670">
        <row r="2">
          <cell r="E2">
            <v>0</v>
          </cell>
        </row>
      </sheetData>
      <sheetData sheetId="2671">
        <row r="2">
          <cell r="E2">
            <v>0</v>
          </cell>
        </row>
      </sheetData>
      <sheetData sheetId="2672">
        <row r="2">
          <cell r="E2">
            <v>0</v>
          </cell>
        </row>
      </sheetData>
      <sheetData sheetId="2673">
        <row r="2">
          <cell r="E2">
            <v>0</v>
          </cell>
        </row>
      </sheetData>
      <sheetData sheetId="2674">
        <row r="2">
          <cell r="E2">
            <v>0</v>
          </cell>
        </row>
      </sheetData>
      <sheetData sheetId="2675">
        <row r="2">
          <cell r="E2">
            <v>0</v>
          </cell>
        </row>
      </sheetData>
      <sheetData sheetId="2676">
        <row r="2">
          <cell r="E2">
            <v>0</v>
          </cell>
        </row>
      </sheetData>
      <sheetData sheetId="2677">
        <row r="2">
          <cell r="E2">
            <v>0</v>
          </cell>
        </row>
      </sheetData>
      <sheetData sheetId="2678">
        <row r="2">
          <cell r="E2">
            <v>0</v>
          </cell>
        </row>
      </sheetData>
      <sheetData sheetId="2679">
        <row r="2">
          <cell r="E2">
            <v>0</v>
          </cell>
        </row>
      </sheetData>
      <sheetData sheetId="2680">
        <row r="2">
          <cell r="E2">
            <v>0</v>
          </cell>
        </row>
      </sheetData>
      <sheetData sheetId="2681">
        <row r="2">
          <cell r="E2">
            <v>0</v>
          </cell>
        </row>
      </sheetData>
      <sheetData sheetId="2682">
        <row r="2">
          <cell r="E2">
            <v>0</v>
          </cell>
        </row>
      </sheetData>
      <sheetData sheetId="2683">
        <row r="2">
          <cell r="E2">
            <v>0</v>
          </cell>
        </row>
      </sheetData>
      <sheetData sheetId="2684">
        <row r="2">
          <cell r="E2">
            <v>0</v>
          </cell>
        </row>
      </sheetData>
      <sheetData sheetId="2685">
        <row r="2">
          <cell r="E2">
            <v>0</v>
          </cell>
        </row>
      </sheetData>
      <sheetData sheetId="2686">
        <row r="2">
          <cell r="E2">
            <v>0</v>
          </cell>
        </row>
      </sheetData>
      <sheetData sheetId="2687">
        <row r="2">
          <cell r="E2">
            <v>0</v>
          </cell>
        </row>
      </sheetData>
      <sheetData sheetId="2688">
        <row r="2">
          <cell r="E2">
            <v>0</v>
          </cell>
        </row>
      </sheetData>
      <sheetData sheetId="2689">
        <row r="2">
          <cell r="E2">
            <v>0</v>
          </cell>
        </row>
      </sheetData>
      <sheetData sheetId="2690">
        <row r="2">
          <cell r="E2">
            <v>0</v>
          </cell>
        </row>
      </sheetData>
      <sheetData sheetId="2691">
        <row r="2">
          <cell r="E2">
            <v>0</v>
          </cell>
        </row>
      </sheetData>
      <sheetData sheetId="2692">
        <row r="2">
          <cell r="E2">
            <v>0</v>
          </cell>
        </row>
      </sheetData>
      <sheetData sheetId="2693">
        <row r="2">
          <cell r="E2">
            <v>0</v>
          </cell>
        </row>
      </sheetData>
      <sheetData sheetId="2694">
        <row r="2">
          <cell r="E2">
            <v>0</v>
          </cell>
        </row>
      </sheetData>
      <sheetData sheetId="2695">
        <row r="2">
          <cell r="E2">
            <v>0</v>
          </cell>
        </row>
      </sheetData>
      <sheetData sheetId="2696">
        <row r="2">
          <cell r="E2">
            <v>0</v>
          </cell>
        </row>
      </sheetData>
      <sheetData sheetId="2697">
        <row r="2">
          <cell r="E2">
            <v>0</v>
          </cell>
        </row>
      </sheetData>
      <sheetData sheetId="2698">
        <row r="2">
          <cell r="E2">
            <v>0</v>
          </cell>
        </row>
      </sheetData>
      <sheetData sheetId="2699">
        <row r="2">
          <cell r="E2">
            <v>0</v>
          </cell>
        </row>
      </sheetData>
      <sheetData sheetId="2700">
        <row r="2">
          <cell r="E2">
            <v>0</v>
          </cell>
        </row>
      </sheetData>
      <sheetData sheetId="2701">
        <row r="2">
          <cell r="E2">
            <v>0</v>
          </cell>
        </row>
      </sheetData>
      <sheetData sheetId="2702">
        <row r="2">
          <cell r="E2">
            <v>0</v>
          </cell>
        </row>
      </sheetData>
      <sheetData sheetId="2703">
        <row r="2">
          <cell r="E2">
            <v>0</v>
          </cell>
        </row>
      </sheetData>
      <sheetData sheetId="2704">
        <row r="2">
          <cell r="E2">
            <v>0</v>
          </cell>
        </row>
      </sheetData>
      <sheetData sheetId="2705">
        <row r="2">
          <cell r="E2">
            <v>0</v>
          </cell>
        </row>
      </sheetData>
      <sheetData sheetId="2706">
        <row r="2">
          <cell r="E2">
            <v>0</v>
          </cell>
        </row>
      </sheetData>
      <sheetData sheetId="2707">
        <row r="2">
          <cell r="E2">
            <v>0</v>
          </cell>
        </row>
      </sheetData>
      <sheetData sheetId="2708">
        <row r="2">
          <cell r="E2">
            <v>0</v>
          </cell>
        </row>
      </sheetData>
      <sheetData sheetId="2709">
        <row r="2">
          <cell r="E2">
            <v>0</v>
          </cell>
        </row>
      </sheetData>
      <sheetData sheetId="2710">
        <row r="2">
          <cell r="E2">
            <v>0</v>
          </cell>
        </row>
      </sheetData>
      <sheetData sheetId="2711">
        <row r="2">
          <cell r="E2">
            <v>0</v>
          </cell>
        </row>
      </sheetData>
      <sheetData sheetId="2712">
        <row r="2">
          <cell r="E2">
            <v>0</v>
          </cell>
        </row>
      </sheetData>
      <sheetData sheetId="2713">
        <row r="2">
          <cell r="E2">
            <v>0</v>
          </cell>
        </row>
      </sheetData>
      <sheetData sheetId="2714">
        <row r="2">
          <cell r="E2">
            <v>0</v>
          </cell>
        </row>
      </sheetData>
      <sheetData sheetId="2715">
        <row r="2">
          <cell r="E2">
            <v>0</v>
          </cell>
        </row>
      </sheetData>
      <sheetData sheetId="2716">
        <row r="2">
          <cell r="E2">
            <v>0</v>
          </cell>
        </row>
      </sheetData>
      <sheetData sheetId="2717">
        <row r="2">
          <cell r="E2">
            <v>0</v>
          </cell>
        </row>
      </sheetData>
      <sheetData sheetId="2718">
        <row r="2">
          <cell r="E2">
            <v>0</v>
          </cell>
        </row>
      </sheetData>
      <sheetData sheetId="2719">
        <row r="2">
          <cell r="E2">
            <v>0</v>
          </cell>
        </row>
      </sheetData>
      <sheetData sheetId="2720">
        <row r="2">
          <cell r="E2">
            <v>0</v>
          </cell>
        </row>
      </sheetData>
      <sheetData sheetId="2721">
        <row r="2">
          <cell r="E2">
            <v>0</v>
          </cell>
        </row>
      </sheetData>
      <sheetData sheetId="2722">
        <row r="2">
          <cell r="E2">
            <v>0</v>
          </cell>
        </row>
      </sheetData>
      <sheetData sheetId="2723">
        <row r="2">
          <cell r="E2">
            <v>0</v>
          </cell>
        </row>
      </sheetData>
      <sheetData sheetId="2724">
        <row r="2">
          <cell r="E2">
            <v>0</v>
          </cell>
        </row>
      </sheetData>
      <sheetData sheetId="2725">
        <row r="2">
          <cell r="E2">
            <v>0</v>
          </cell>
        </row>
      </sheetData>
      <sheetData sheetId="2726">
        <row r="2">
          <cell r="E2">
            <v>0</v>
          </cell>
        </row>
      </sheetData>
      <sheetData sheetId="2727">
        <row r="2">
          <cell r="E2">
            <v>0</v>
          </cell>
        </row>
      </sheetData>
      <sheetData sheetId="2728">
        <row r="2">
          <cell r="E2">
            <v>0</v>
          </cell>
        </row>
      </sheetData>
      <sheetData sheetId="2729">
        <row r="2">
          <cell r="E2">
            <v>0</v>
          </cell>
        </row>
      </sheetData>
      <sheetData sheetId="2730">
        <row r="2">
          <cell r="E2">
            <v>0</v>
          </cell>
        </row>
      </sheetData>
      <sheetData sheetId="2731">
        <row r="2">
          <cell r="E2">
            <v>0</v>
          </cell>
        </row>
      </sheetData>
      <sheetData sheetId="2732">
        <row r="2">
          <cell r="E2">
            <v>0</v>
          </cell>
        </row>
      </sheetData>
      <sheetData sheetId="2733">
        <row r="2">
          <cell r="E2">
            <v>0</v>
          </cell>
        </row>
      </sheetData>
      <sheetData sheetId="2734">
        <row r="2">
          <cell r="E2">
            <v>0</v>
          </cell>
        </row>
      </sheetData>
      <sheetData sheetId="2735">
        <row r="2">
          <cell r="E2">
            <v>0</v>
          </cell>
        </row>
      </sheetData>
      <sheetData sheetId="2736">
        <row r="2">
          <cell r="E2">
            <v>0</v>
          </cell>
        </row>
      </sheetData>
      <sheetData sheetId="2737">
        <row r="2">
          <cell r="E2">
            <v>0</v>
          </cell>
        </row>
      </sheetData>
      <sheetData sheetId="2738">
        <row r="2">
          <cell r="E2">
            <v>0</v>
          </cell>
        </row>
      </sheetData>
      <sheetData sheetId="2739">
        <row r="2">
          <cell r="E2">
            <v>0</v>
          </cell>
        </row>
      </sheetData>
      <sheetData sheetId="2740">
        <row r="2">
          <cell r="E2">
            <v>0</v>
          </cell>
        </row>
      </sheetData>
      <sheetData sheetId="2741">
        <row r="2">
          <cell r="E2">
            <v>0</v>
          </cell>
        </row>
      </sheetData>
      <sheetData sheetId="2742">
        <row r="2">
          <cell r="E2">
            <v>0</v>
          </cell>
        </row>
      </sheetData>
      <sheetData sheetId="2743">
        <row r="2">
          <cell r="E2">
            <v>0</v>
          </cell>
        </row>
      </sheetData>
      <sheetData sheetId="2744">
        <row r="2">
          <cell r="E2">
            <v>0</v>
          </cell>
        </row>
      </sheetData>
      <sheetData sheetId="2745">
        <row r="2">
          <cell r="E2">
            <v>0</v>
          </cell>
        </row>
      </sheetData>
      <sheetData sheetId="2746">
        <row r="2">
          <cell r="E2">
            <v>0</v>
          </cell>
        </row>
      </sheetData>
      <sheetData sheetId="2747">
        <row r="2">
          <cell r="E2">
            <v>0</v>
          </cell>
        </row>
      </sheetData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>
        <row r="2">
          <cell r="E2">
            <v>0</v>
          </cell>
        </row>
      </sheetData>
      <sheetData sheetId="2763">
        <row r="2">
          <cell r="E2">
            <v>0</v>
          </cell>
        </row>
      </sheetData>
      <sheetData sheetId="2764">
        <row r="2">
          <cell r="E2">
            <v>0</v>
          </cell>
        </row>
      </sheetData>
      <sheetData sheetId="2765">
        <row r="2">
          <cell r="E2">
            <v>0</v>
          </cell>
        </row>
      </sheetData>
      <sheetData sheetId="2766">
        <row r="2">
          <cell r="E2">
            <v>0</v>
          </cell>
        </row>
      </sheetData>
      <sheetData sheetId="2767">
        <row r="2">
          <cell r="E2">
            <v>0</v>
          </cell>
        </row>
      </sheetData>
      <sheetData sheetId="2768">
        <row r="2">
          <cell r="E2">
            <v>0</v>
          </cell>
        </row>
      </sheetData>
      <sheetData sheetId="2769">
        <row r="2">
          <cell r="E2">
            <v>0</v>
          </cell>
        </row>
      </sheetData>
      <sheetData sheetId="2770">
        <row r="2">
          <cell r="E2">
            <v>0</v>
          </cell>
        </row>
      </sheetData>
      <sheetData sheetId="2771">
        <row r="2">
          <cell r="E2">
            <v>0</v>
          </cell>
        </row>
      </sheetData>
      <sheetData sheetId="2772">
        <row r="2">
          <cell r="E2">
            <v>0</v>
          </cell>
        </row>
      </sheetData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>
        <row r="2">
          <cell r="E2">
            <v>0</v>
          </cell>
        </row>
      </sheetData>
      <sheetData sheetId="2809">
        <row r="2">
          <cell r="E2">
            <v>0</v>
          </cell>
        </row>
      </sheetData>
      <sheetData sheetId="2810">
        <row r="2">
          <cell r="E2">
            <v>0</v>
          </cell>
        </row>
      </sheetData>
      <sheetData sheetId="2811">
        <row r="2">
          <cell r="E2">
            <v>0</v>
          </cell>
        </row>
      </sheetData>
      <sheetData sheetId="2812">
        <row r="2">
          <cell r="E2">
            <v>0</v>
          </cell>
        </row>
      </sheetData>
      <sheetData sheetId="2813">
        <row r="2">
          <cell r="E2">
            <v>0</v>
          </cell>
        </row>
      </sheetData>
      <sheetData sheetId="2814">
        <row r="2">
          <cell r="E2">
            <v>0</v>
          </cell>
        </row>
      </sheetData>
      <sheetData sheetId="2815">
        <row r="2">
          <cell r="E2">
            <v>0</v>
          </cell>
        </row>
      </sheetData>
      <sheetData sheetId="2816">
        <row r="2">
          <cell r="E2">
            <v>0</v>
          </cell>
        </row>
      </sheetData>
      <sheetData sheetId="2817">
        <row r="2">
          <cell r="E2">
            <v>0</v>
          </cell>
        </row>
      </sheetData>
      <sheetData sheetId="2818">
        <row r="2">
          <cell r="E2">
            <v>0</v>
          </cell>
        </row>
      </sheetData>
      <sheetData sheetId="2819">
        <row r="2">
          <cell r="E2">
            <v>0</v>
          </cell>
        </row>
      </sheetData>
      <sheetData sheetId="2820">
        <row r="2">
          <cell r="E2">
            <v>0</v>
          </cell>
        </row>
      </sheetData>
      <sheetData sheetId="2821">
        <row r="2">
          <cell r="E2">
            <v>0</v>
          </cell>
        </row>
      </sheetData>
      <sheetData sheetId="2822">
        <row r="2">
          <cell r="E2">
            <v>0</v>
          </cell>
        </row>
      </sheetData>
      <sheetData sheetId="2823">
        <row r="2">
          <cell r="E2">
            <v>0</v>
          </cell>
        </row>
      </sheetData>
      <sheetData sheetId="2824">
        <row r="2">
          <cell r="E2">
            <v>0</v>
          </cell>
        </row>
      </sheetData>
      <sheetData sheetId="2825">
        <row r="2">
          <cell r="E2">
            <v>0</v>
          </cell>
        </row>
      </sheetData>
      <sheetData sheetId="2826">
        <row r="2">
          <cell r="E2">
            <v>0</v>
          </cell>
        </row>
      </sheetData>
      <sheetData sheetId="2827">
        <row r="2">
          <cell r="E2">
            <v>0</v>
          </cell>
        </row>
      </sheetData>
      <sheetData sheetId="2828">
        <row r="2">
          <cell r="E2">
            <v>0</v>
          </cell>
        </row>
      </sheetData>
      <sheetData sheetId="2829">
        <row r="2">
          <cell r="E2">
            <v>0</v>
          </cell>
        </row>
      </sheetData>
      <sheetData sheetId="2830">
        <row r="2">
          <cell r="E2">
            <v>0</v>
          </cell>
        </row>
      </sheetData>
      <sheetData sheetId="2831">
        <row r="2">
          <cell r="E2">
            <v>0</v>
          </cell>
        </row>
      </sheetData>
      <sheetData sheetId="2832">
        <row r="2">
          <cell r="E2">
            <v>0</v>
          </cell>
        </row>
      </sheetData>
      <sheetData sheetId="2833">
        <row r="2">
          <cell r="E2">
            <v>0</v>
          </cell>
        </row>
      </sheetData>
      <sheetData sheetId="2834">
        <row r="2">
          <cell r="E2">
            <v>0</v>
          </cell>
        </row>
      </sheetData>
      <sheetData sheetId="2835">
        <row r="2">
          <cell r="E2">
            <v>0</v>
          </cell>
        </row>
      </sheetData>
      <sheetData sheetId="2836">
        <row r="2">
          <cell r="E2">
            <v>0</v>
          </cell>
        </row>
      </sheetData>
      <sheetData sheetId="2837">
        <row r="2">
          <cell r="E2">
            <v>0</v>
          </cell>
        </row>
      </sheetData>
      <sheetData sheetId="2838">
        <row r="2">
          <cell r="E2">
            <v>0</v>
          </cell>
        </row>
      </sheetData>
      <sheetData sheetId="2839">
        <row r="2">
          <cell r="E2">
            <v>0</v>
          </cell>
        </row>
      </sheetData>
      <sheetData sheetId="2840">
        <row r="2">
          <cell r="E2">
            <v>0</v>
          </cell>
        </row>
      </sheetData>
      <sheetData sheetId="2841">
        <row r="2">
          <cell r="E2">
            <v>0</v>
          </cell>
        </row>
      </sheetData>
      <sheetData sheetId="2842">
        <row r="2">
          <cell r="E2">
            <v>0</v>
          </cell>
        </row>
      </sheetData>
      <sheetData sheetId="2843">
        <row r="2">
          <cell r="E2">
            <v>0</v>
          </cell>
        </row>
      </sheetData>
      <sheetData sheetId="2844">
        <row r="2">
          <cell r="E2">
            <v>0</v>
          </cell>
        </row>
      </sheetData>
      <sheetData sheetId="2845">
        <row r="2">
          <cell r="E2">
            <v>0</v>
          </cell>
        </row>
      </sheetData>
      <sheetData sheetId="2846">
        <row r="2">
          <cell r="E2">
            <v>0</v>
          </cell>
        </row>
      </sheetData>
      <sheetData sheetId="2847">
        <row r="2">
          <cell r="E2">
            <v>0</v>
          </cell>
        </row>
      </sheetData>
      <sheetData sheetId="2848">
        <row r="2">
          <cell r="E2">
            <v>0</v>
          </cell>
        </row>
      </sheetData>
      <sheetData sheetId="2849">
        <row r="2">
          <cell r="E2">
            <v>0</v>
          </cell>
        </row>
      </sheetData>
      <sheetData sheetId="2850">
        <row r="2">
          <cell r="E2">
            <v>0</v>
          </cell>
        </row>
      </sheetData>
      <sheetData sheetId="2851">
        <row r="2">
          <cell r="E2">
            <v>0</v>
          </cell>
        </row>
      </sheetData>
      <sheetData sheetId="2852">
        <row r="2">
          <cell r="E2">
            <v>0</v>
          </cell>
        </row>
      </sheetData>
      <sheetData sheetId="2853">
        <row r="2">
          <cell r="E2">
            <v>0</v>
          </cell>
        </row>
      </sheetData>
      <sheetData sheetId="2854">
        <row r="2">
          <cell r="E2">
            <v>0</v>
          </cell>
        </row>
      </sheetData>
      <sheetData sheetId="2855">
        <row r="2">
          <cell r="E2">
            <v>0</v>
          </cell>
        </row>
      </sheetData>
      <sheetData sheetId="2856">
        <row r="2">
          <cell r="E2">
            <v>0</v>
          </cell>
        </row>
      </sheetData>
      <sheetData sheetId="2857">
        <row r="2">
          <cell r="E2">
            <v>0</v>
          </cell>
        </row>
      </sheetData>
      <sheetData sheetId="2858">
        <row r="2">
          <cell r="E2">
            <v>0</v>
          </cell>
        </row>
      </sheetData>
      <sheetData sheetId="2859">
        <row r="2">
          <cell r="E2">
            <v>0</v>
          </cell>
        </row>
      </sheetData>
      <sheetData sheetId="2860">
        <row r="2">
          <cell r="E2">
            <v>0</v>
          </cell>
        </row>
      </sheetData>
      <sheetData sheetId="2861">
        <row r="2">
          <cell r="E2">
            <v>0</v>
          </cell>
        </row>
      </sheetData>
      <sheetData sheetId="2862">
        <row r="2">
          <cell r="E2">
            <v>0</v>
          </cell>
        </row>
      </sheetData>
      <sheetData sheetId="2863">
        <row r="2">
          <cell r="E2">
            <v>0</v>
          </cell>
        </row>
      </sheetData>
      <sheetData sheetId="2864">
        <row r="2">
          <cell r="E2">
            <v>0</v>
          </cell>
        </row>
      </sheetData>
      <sheetData sheetId="2865">
        <row r="2">
          <cell r="E2">
            <v>0</v>
          </cell>
        </row>
      </sheetData>
      <sheetData sheetId="2866">
        <row r="2">
          <cell r="E2">
            <v>0</v>
          </cell>
        </row>
      </sheetData>
      <sheetData sheetId="2867">
        <row r="2">
          <cell r="E2">
            <v>0</v>
          </cell>
        </row>
      </sheetData>
      <sheetData sheetId="2868">
        <row r="2">
          <cell r="E2">
            <v>0</v>
          </cell>
        </row>
      </sheetData>
      <sheetData sheetId="2869">
        <row r="2">
          <cell r="E2">
            <v>0</v>
          </cell>
        </row>
      </sheetData>
      <sheetData sheetId="2870">
        <row r="2">
          <cell r="E2">
            <v>0</v>
          </cell>
        </row>
      </sheetData>
      <sheetData sheetId="2871">
        <row r="2">
          <cell r="E2">
            <v>0</v>
          </cell>
        </row>
      </sheetData>
      <sheetData sheetId="2872">
        <row r="2">
          <cell r="E2">
            <v>0</v>
          </cell>
        </row>
      </sheetData>
      <sheetData sheetId="2873">
        <row r="2">
          <cell r="E2">
            <v>0</v>
          </cell>
        </row>
      </sheetData>
      <sheetData sheetId="2874">
        <row r="2">
          <cell r="E2">
            <v>0</v>
          </cell>
        </row>
      </sheetData>
      <sheetData sheetId="2875">
        <row r="2">
          <cell r="E2">
            <v>0</v>
          </cell>
        </row>
      </sheetData>
      <sheetData sheetId="2876">
        <row r="2">
          <cell r="E2">
            <v>0</v>
          </cell>
        </row>
      </sheetData>
      <sheetData sheetId="2877">
        <row r="2">
          <cell r="E2">
            <v>0</v>
          </cell>
        </row>
      </sheetData>
      <sheetData sheetId="2878">
        <row r="2">
          <cell r="E2">
            <v>0</v>
          </cell>
        </row>
      </sheetData>
      <sheetData sheetId="2879">
        <row r="2">
          <cell r="E2">
            <v>0</v>
          </cell>
        </row>
      </sheetData>
      <sheetData sheetId="2880">
        <row r="2">
          <cell r="E2">
            <v>0</v>
          </cell>
        </row>
      </sheetData>
      <sheetData sheetId="2881">
        <row r="2">
          <cell r="E2">
            <v>0</v>
          </cell>
        </row>
      </sheetData>
      <sheetData sheetId="2882">
        <row r="2">
          <cell r="E2">
            <v>0</v>
          </cell>
        </row>
      </sheetData>
      <sheetData sheetId="2883">
        <row r="2">
          <cell r="E2">
            <v>0</v>
          </cell>
        </row>
      </sheetData>
      <sheetData sheetId="2884">
        <row r="2">
          <cell r="E2">
            <v>0</v>
          </cell>
        </row>
      </sheetData>
      <sheetData sheetId="2885">
        <row r="2">
          <cell r="E2">
            <v>0</v>
          </cell>
        </row>
      </sheetData>
      <sheetData sheetId="2886">
        <row r="2">
          <cell r="E2">
            <v>0</v>
          </cell>
        </row>
      </sheetData>
      <sheetData sheetId="2887">
        <row r="2">
          <cell r="E2">
            <v>0</v>
          </cell>
        </row>
      </sheetData>
      <sheetData sheetId="2888">
        <row r="2">
          <cell r="E2">
            <v>0</v>
          </cell>
        </row>
      </sheetData>
      <sheetData sheetId="2889">
        <row r="2">
          <cell r="E2">
            <v>0</v>
          </cell>
        </row>
      </sheetData>
      <sheetData sheetId="2890">
        <row r="2">
          <cell r="E2">
            <v>0</v>
          </cell>
        </row>
      </sheetData>
      <sheetData sheetId="2891">
        <row r="2">
          <cell r="E2">
            <v>0</v>
          </cell>
        </row>
      </sheetData>
      <sheetData sheetId="2892">
        <row r="2">
          <cell r="E2">
            <v>0</v>
          </cell>
        </row>
      </sheetData>
      <sheetData sheetId="2893">
        <row r="2">
          <cell r="E2">
            <v>0</v>
          </cell>
        </row>
      </sheetData>
      <sheetData sheetId="2894">
        <row r="2">
          <cell r="E2">
            <v>0</v>
          </cell>
        </row>
      </sheetData>
      <sheetData sheetId="2895">
        <row r="2">
          <cell r="E2">
            <v>0</v>
          </cell>
        </row>
      </sheetData>
      <sheetData sheetId="2896">
        <row r="2">
          <cell r="E2">
            <v>0</v>
          </cell>
        </row>
      </sheetData>
      <sheetData sheetId="2897">
        <row r="2">
          <cell r="E2">
            <v>0</v>
          </cell>
        </row>
      </sheetData>
      <sheetData sheetId="2898">
        <row r="2">
          <cell r="E2">
            <v>0</v>
          </cell>
        </row>
      </sheetData>
      <sheetData sheetId="2899">
        <row r="2">
          <cell r="E2">
            <v>0</v>
          </cell>
        </row>
      </sheetData>
      <sheetData sheetId="2900">
        <row r="2">
          <cell r="E2">
            <v>0</v>
          </cell>
        </row>
      </sheetData>
      <sheetData sheetId="2901">
        <row r="2">
          <cell r="E2">
            <v>0</v>
          </cell>
        </row>
      </sheetData>
      <sheetData sheetId="2902">
        <row r="2">
          <cell r="E2">
            <v>0</v>
          </cell>
        </row>
      </sheetData>
      <sheetData sheetId="2903">
        <row r="2">
          <cell r="E2">
            <v>0</v>
          </cell>
        </row>
      </sheetData>
      <sheetData sheetId="2904">
        <row r="2">
          <cell r="E2">
            <v>0</v>
          </cell>
        </row>
      </sheetData>
      <sheetData sheetId="2905">
        <row r="2">
          <cell r="E2">
            <v>0</v>
          </cell>
        </row>
      </sheetData>
      <sheetData sheetId="2906">
        <row r="2">
          <cell r="E2">
            <v>0</v>
          </cell>
        </row>
      </sheetData>
      <sheetData sheetId="2907">
        <row r="2">
          <cell r="E2">
            <v>0</v>
          </cell>
        </row>
      </sheetData>
      <sheetData sheetId="2908">
        <row r="2">
          <cell r="E2">
            <v>0</v>
          </cell>
        </row>
      </sheetData>
      <sheetData sheetId="2909">
        <row r="2">
          <cell r="E2">
            <v>0</v>
          </cell>
        </row>
      </sheetData>
      <sheetData sheetId="2910">
        <row r="2">
          <cell r="E2">
            <v>0</v>
          </cell>
        </row>
      </sheetData>
      <sheetData sheetId="2911">
        <row r="2">
          <cell r="E2">
            <v>0</v>
          </cell>
        </row>
      </sheetData>
      <sheetData sheetId="2912">
        <row r="2">
          <cell r="E2">
            <v>0</v>
          </cell>
        </row>
      </sheetData>
      <sheetData sheetId="2913">
        <row r="2">
          <cell r="E2">
            <v>0</v>
          </cell>
        </row>
      </sheetData>
      <sheetData sheetId="2914">
        <row r="2">
          <cell r="E2">
            <v>0</v>
          </cell>
        </row>
      </sheetData>
      <sheetData sheetId="2915">
        <row r="2">
          <cell r="E2">
            <v>0</v>
          </cell>
        </row>
      </sheetData>
      <sheetData sheetId="2916">
        <row r="2">
          <cell r="E2">
            <v>0</v>
          </cell>
        </row>
      </sheetData>
      <sheetData sheetId="2917">
        <row r="2">
          <cell r="E2">
            <v>0</v>
          </cell>
        </row>
      </sheetData>
      <sheetData sheetId="2918">
        <row r="2">
          <cell r="E2">
            <v>0</v>
          </cell>
        </row>
      </sheetData>
      <sheetData sheetId="2919">
        <row r="2">
          <cell r="E2">
            <v>0</v>
          </cell>
        </row>
      </sheetData>
      <sheetData sheetId="2920">
        <row r="2">
          <cell r="E2">
            <v>0</v>
          </cell>
        </row>
      </sheetData>
      <sheetData sheetId="2921">
        <row r="2">
          <cell r="E2">
            <v>0</v>
          </cell>
        </row>
      </sheetData>
      <sheetData sheetId="2922">
        <row r="2">
          <cell r="E2">
            <v>0</v>
          </cell>
        </row>
      </sheetData>
      <sheetData sheetId="2923">
        <row r="2">
          <cell r="E2">
            <v>0</v>
          </cell>
        </row>
      </sheetData>
      <sheetData sheetId="2924">
        <row r="2">
          <cell r="E2">
            <v>0</v>
          </cell>
        </row>
      </sheetData>
      <sheetData sheetId="2925">
        <row r="2">
          <cell r="E2">
            <v>0</v>
          </cell>
        </row>
      </sheetData>
      <sheetData sheetId="2926">
        <row r="2">
          <cell r="E2">
            <v>0</v>
          </cell>
        </row>
      </sheetData>
      <sheetData sheetId="2927">
        <row r="2">
          <cell r="E2">
            <v>0</v>
          </cell>
        </row>
      </sheetData>
      <sheetData sheetId="2928">
        <row r="2">
          <cell r="E2">
            <v>0</v>
          </cell>
        </row>
      </sheetData>
      <sheetData sheetId="2929">
        <row r="2">
          <cell r="E2">
            <v>0</v>
          </cell>
        </row>
      </sheetData>
      <sheetData sheetId="2930">
        <row r="2">
          <cell r="E2">
            <v>0</v>
          </cell>
        </row>
      </sheetData>
      <sheetData sheetId="2931">
        <row r="2">
          <cell r="E2">
            <v>0</v>
          </cell>
        </row>
      </sheetData>
      <sheetData sheetId="2932">
        <row r="2">
          <cell r="E2">
            <v>0</v>
          </cell>
        </row>
      </sheetData>
      <sheetData sheetId="2933">
        <row r="2">
          <cell r="E2">
            <v>0</v>
          </cell>
        </row>
      </sheetData>
      <sheetData sheetId="2934">
        <row r="2">
          <cell r="E2">
            <v>0</v>
          </cell>
        </row>
      </sheetData>
      <sheetData sheetId="2935">
        <row r="2">
          <cell r="E2">
            <v>0</v>
          </cell>
        </row>
      </sheetData>
      <sheetData sheetId="2936">
        <row r="2">
          <cell r="E2">
            <v>0</v>
          </cell>
        </row>
      </sheetData>
      <sheetData sheetId="2937">
        <row r="2">
          <cell r="E2">
            <v>0</v>
          </cell>
        </row>
      </sheetData>
      <sheetData sheetId="2938">
        <row r="2">
          <cell r="E2">
            <v>0</v>
          </cell>
        </row>
      </sheetData>
      <sheetData sheetId="2939">
        <row r="2">
          <cell r="E2">
            <v>0</v>
          </cell>
        </row>
      </sheetData>
      <sheetData sheetId="2940">
        <row r="2">
          <cell r="E2">
            <v>0</v>
          </cell>
        </row>
      </sheetData>
      <sheetData sheetId="2941">
        <row r="2">
          <cell r="E2">
            <v>0</v>
          </cell>
        </row>
      </sheetData>
      <sheetData sheetId="2942">
        <row r="2">
          <cell r="E2">
            <v>0</v>
          </cell>
        </row>
      </sheetData>
      <sheetData sheetId="2943">
        <row r="2">
          <cell r="E2">
            <v>0</v>
          </cell>
        </row>
      </sheetData>
      <sheetData sheetId="2944">
        <row r="2">
          <cell r="E2">
            <v>0</v>
          </cell>
        </row>
      </sheetData>
      <sheetData sheetId="2945">
        <row r="2">
          <cell r="E2">
            <v>0</v>
          </cell>
        </row>
      </sheetData>
      <sheetData sheetId="2946">
        <row r="2">
          <cell r="E2">
            <v>0</v>
          </cell>
        </row>
      </sheetData>
      <sheetData sheetId="2947">
        <row r="2">
          <cell r="E2">
            <v>0</v>
          </cell>
        </row>
      </sheetData>
      <sheetData sheetId="2948">
        <row r="2">
          <cell r="E2">
            <v>0</v>
          </cell>
        </row>
      </sheetData>
      <sheetData sheetId="2949">
        <row r="2">
          <cell r="E2">
            <v>0</v>
          </cell>
        </row>
      </sheetData>
      <sheetData sheetId="2950">
        <row r="2">
          <cell r="E2">
            <v>0</v>
          </cell>
        </row>
      </sheetData>
      <sheetData sheetId="2951">
        <row r="2">
          <cell r="E2">
            <v>0</v>
          </cell>
        </row>
      </sheetData>
      <sheetData sheetId="2952">
        <row r="2">
          <cell r="E2">
            <v>0</v>
          </cell>
        </row>
      </sheetData>
      <sheetData sheetId="2953">
        <row r="2">
          <cell r="E2">
            <v>0</v>
          </cell>
        </row>
      </sheetData>
      <sheetData sheetId="2954">
        <row r="2">
          <cell r="E2">
            <v>0</v>
          </cell>
        </row>
      </sheetData>
      <sheetData sheetId="2955">
        <row r="2">
          <cell r="E2">
            <v>0</v>
          </cell>
        </row>
      </sheetData>
      <sheetData sheetId="2956">
        <row r="2">
          <cell r="E2">
            <v>0</v>
          </cell>
        </row>
      </sheetData>
      <sheetData sheetId="2957">
        <row r="2">
          <cell r="E2">
            <v>0</v>
          </cell>
        </row>
      </sheetData>
      <sheetData sheetId="2958">
        <row r="2">
          <cell r="E2">
            <v>0</v>
          </cell>
        </row>
      </sheetData>
      <sheetData sheetId="2959">
        <row r="2">
          <cell r="E2">
            <v>0</v>
          </cell>
        </row>
      </sheetData>
      <sheetData sheetId="2960">
        <row r="2">
          <cell r="E2">
            <v>0</v>
          </cell>
        </row>
      </sheetData>
      <sheetData sheetId="2961">
        <row r="2">
          <cell r="E2">
            <v>0</v>
          </cell>
        </row>
      </sheetData>
      <sheetData sheetId="2962">
        <row r="2">
          <cell r="E2">
            <v>0</v>
          </cell>
        </row>
      </sheetData>
      <sheetData sheetId="2963">
        <row r="2">
          <cell r="E2">
            <v>0</v>
          </cell>
        </row>
      </sheetData>
      <sheetData sheetId="2964">
        <row r="2">
          <cell r="E2">
            <v>0</v>
          </cell>
        </row>
      </sheetData>
      <sheetData sheetId="2965">
        <row r="2">
          <cell r="E2">
            <v>0</v>
          </cell>
        </row>
      </sheetData>
      <sheetData sheetId="2966">
        <row r="2">
          <cell r="E2">
            <v>0</v>
          </cell>
        </row>
      </sheetData>
      <sheetData sheetId="2967">
        <row r="2">
          <cell r="E2">
            <v>0</v>
          </cell>
        </row>
      </sheetData>
      <sheetData sheetId="2968">
        <row r="2">
          <cell r="E2">
            <v>0</v>
          </cell>
        </row>
      </sheetData>
      <sheetData sheetId="2969">
        <row r="2">
          <cell r="E2">
            <v>0</v>
          </cell>
        </row>
      </sheetData>
      <sheetData sheetId="2970">
        <row r="2">
          <cell r="E2">
            <v>0</v>
          </cell>
        </row>
      </sheetData>
      <sheetData sheetId="2971">
        <row r="2">
          <cell r="E2">
            <v>0</v>
          </cell>
        </row>
      </sheetData>
      <sheetData sheetId="2972">
        <row r="2">
          <cell r="E2">
            <v>0</v>
          </cell>
        </row>
      </sheetData>
      <sheetData sheetId="2973">
        <row r="2">
          <cell r="E2">
            <v>0</v>
          </cell>
        </row>
      </sheetData>
      <sheetData sheetId="2974">
        <row r="2">
          <cell r="E2">
            <v>0</v>
          </cell>
        </row>
      </sheetData>
      <sheetData sheetId="2975">
        <row r="2">
          <cell r="E2">
            <v>0</v>
          </cell>
        </row>
      </sheetData>
      <sheetData sheetId="2976">
        <row r="2">
          <cell r="E2">
            <v>0</v>
          </cell>
        </row>
      </sheetData>
      <sheetData sheetId="2977">
        <row r="2">
          <cell r="E2">
            <v>0</v>
          </cell>
        </row>
      </sheetData>
      <sheetData sheetId="2978">
        <row r="2">
          <cell r="E2">
            <v>0</v>
          </cell>
        </row>
      </sheetData>
      <sheetData sheetId="2979">
        <row r="2">
          <cell r="E2">
            <v>0</v>
          </cell>
        </row>
      </sheetData>
      <sheetData sheetId="2980">
        <row r="2">
          <cell r="E2">
            <v>0</v>
          </cell>
        </row>
      </sheetData>
      <sheetData sheetId="2981">
        <row r="2">
          <cell r="E2">
            <v>0</v>
          </cell>
        </row>
      </sheetData>
      <sheetData sheetId="2982">
        <row r="2">
          <cell r="E2">
            <v>0</v>
          </cell>
        </row>
      </sheetData>
      <sheetData sheetId="2983">
        <row r="2">
          <cell r="E2">
            <v>0</v>
          </cell>
        </row>
      </sheetData>
      <sheetData sheetId="2984">
        <row r="2">
          <cell r="E2">
            <v>0</v>
          </cell>
        </row>
      </sheetData>
      <sheetData sheetId="2985">
        <row r="2">
          <cell r="E2">
            <v>0</v>
          </cell>
        </row>
      </sheetData>
      <sheetData sheetId="2986">
        <row r="2">
          <cell r="E2">
            <v>0</v>
          </cell>
        </row>
      </sheetData>
      <sheetData sheetId="2987">
        <row r="2">
          <cell r="E2">
            <v>0</v>
          </cell>
        </row>
      </sheetData>
      <sheetData sheetId="2988">
        <row r="2">
          <cell r="E2">
            <v>0</v>
          </cell>
        </row>
      </sheetData>
      <sheetData sheetId="2989">
        <row r="2">
          <cell r="E2">
            <v>0</v>
          </cell>
        </row>
      </sheetData>
      <sheetData sheetId="2990">
        <row r="2">
          <cell r="E2">
            <v>0</v>
          </cell>
        </row>
      </sheetData>
      <sheetData sheetId="2991">
        <row r="2">
          <cell r="E2">
            <v>0</v>
          </cell>
        </row>
      </sheetData>
      <sheetData sheetId="2992">
        <row r="2">
          <cell r="E2">
            <v>0</v>
          </cell>
        </row>
      </sheetData>
      <sheetData sheetId="2993">
        <row r="2">
          <cell r="E2">
            <v>0</v>
          </cell>
        </row>
      </sheetData>
      <sheetData sheetId="2994">
        <row r="2">
          <cell r="E2">
            <v>0</v>
          </cell>
        </row>
      </sheetData>
      <sheetData sheetId="2995">
        <row r="2">
          <cell r="E2">
            <v>0</v>
          </cell>
        </row>
      </sheetData>
      <sheetData sheetId="2996">
        <row r="2">
          <cell r="E2">
            <v>0</v>
          </cell>
        </row>
      </sheetData>
      <sheetData sheetId="2997">
        <row r="2">
          <cell r="E2">
            <v>0</v>
          </cell>
        </row>
      </sheetData>
      <sheetData sheetId="2998">
        <row r="2">
          <cell r="E2">
            <v>0</v>
          </cell>
        </row>
      </sheetData>
      <sheetData sheetId="2999">
        <row r="2">
          <cell r="E2">
            <v>0</v>
          </cell>
        </row>
      </sheetData>
      <sheetData sheetId="3000">
        <row r="2">
          <cell r="E2">
            <v>0</v>
          </cell>
        </row>
      </sheetData>
      <sheetData sheetId="3001">
        <row r="2">
          <cell r="E2">
            <v>0</v>
          </cell>
        </row>
      </sheetData>
      <sheetData sheetId="3002">
        <row r="2">
          <cell r="E2">
            <v>0</v>
          </cell>
        </row>
      </sheetData>
      <sheetData sheetId="3003">
        <row r="2">
          <cell r="E2">
            <v>0</v>
          </cell>
        </row>
      </sheetData>
      <sheetData sheetId="3004">
        <row r="2">
          <cell r="E2">
            <v>0</v>
          </cell>
        </row>
      </sheetData>
      <sheetData sheetId="3005">
        <row r="2">
          <cell r="E2">
            <v>0</v>
          </cell>
        </row>
      </sheetData>
      <sheetData sheetId="3006">
        <row r="2">
          <cell r="E2">
            <v>0</v>
          </cell>
        </row>
      </sheetData>
      <sheetData sheetId="3007">
        <row r="2">
          <cell r="E2">
            <v>0</v>
          </cell>
        </row>
      </sheetData>
      <sheetData sheetId="3008">
        <row r="2">
          <cell r="E2">
            <v>0</v>
          </cell>
        </row>
      </sheetData>
      <sheetData sheetId="3009">
        <row r="2">
          <cell r="E2">
            <v>0</v>
          </cell>
        </row>
      </sheetData>
      <sheetData sheetId="3010">
        <row r="2">
          <cell r="E2">
            <v>0</v>
          </cell>
        </row>
      </sheetData>
      <sheetData sheetId="3011">
        <row r="2">
          <cell r="E2">
            <v>0</v>
          </cell>
        </row>
      </sheetData>
      <sheetData sheetId="3012">
        <row r="2">
          <cell r="E2">
            <v>0</v>
          </cell>
        </row>
      </sheetData>
      <sheetData sheetId="3013">
        <row r="2">
          <cell r="E2">
            <v>0</v>
          </cell>
        </row>
      </sheetData>
      <sheetData sheetId="3014">
        <row r="2">
          <cell r="E2">
            <v>0</v>
          </cell>
        </row>
      </sheetData>
      <sheetData sheetId="3015">
        <row r="2">
          <cell r="E2">
            <v>0</v>
          </cell>
        </row>
      </sheetData>
      <sheetData sheetId="3016">
        <row r="2">
          <cell r="E2">
            <v>0</v>
          </cell>
        </row>
      </sheetData>
      <sheetData sheetId="3017">
        <row r="2">
          <cell r="E2">
            <v>0</v>
          </cell>
        </row>
      </sheetData>
      <sheetData sheetId="3018">
        <row r="2">
          <cell r="E2">
            <v>0</v>
          </cell>
        </row>
      </sheetData>
      <sheetData sheetId="3019">
        <row r="2">
          <cell r="E2">
            <v>0</v>
          </cell>
        </row>
      </sheetData>
      <sheetData sheetId="3020">
        <row r="2">
          <cell r="E2">
            <v>0</v>
          </cell>
        </row>
      </sheetData>
      <sheetData sheetId="3021">
        <row r="2">
          <cell r="E2">
            <v>0</v>
          </cell>
        </row>
      </sheetData>
      <sheetData sheetId="3022">
        <row r="2">
          <cell r="E2">
            <v>0</v>
          </cell>
        </row>
      </sheetData>
      <sheetData sheetId="3023">
        <row r="2">
          <cell r="E2">
            <v>0</v>
          </cell>
        </row>
      </sheetData>
      <sheetData sheetId="3024">
        <row r="2">
          <cell r="E2">
            <v>0</v>
          </cell>
        </row>
      </sheetData>
      <sheetData sheetId="3025">
        <row r="2">
          <cell r="E2">
            <v>0</v>
          </cell>
        </row>
      </sheetData>
      <sheetData sheetId="3026">
        <row r="2">
          <cell r="E2">
            <v>0</v>
          </cell>
        </row>
      </sheetData>
      <sheetData sheetId="3027">
        <row r="2">
          <cell r="E2">
            <v>0</v>
          </cell>
        </row>
      </sheetData>
      <sheetData sheetId="3028">
        <row r="2">
          <cell r="E2">
            <v>0</v>
          </cell>
        </row>
      </sheetData>
      <sheetData sheetId="3029">
        <row r="2">
          <cell r="E2">
            <v>0</v>
          </cell>
        </row>
      </sheetData>
      <sheetData sheetId="3030">
        <row r="2">
          <cell r="E2">
            <v>0</v>
          </cell>
        </row>
      </sheetData>
      <sheetData sheetId="3031">
        <row r="2">
          <cell r="E2">
            <v>0</v>
          </cell>
        </row>
      </sheetData>
      <sheetData sheetId="3032">
        <row r="2">
          <cell r="E2">
            <v>0</v>
          </cell>
        </row>
      </sheetData>
      <sheetData sheetId="3033">
        <row r="2">
          <cell r="E2">
            <v>0</v>
          </cell>
        </row>
      </sheetData>
      <sheetData sheetId="3034">
        <row r="2">
          <cell r="E2">
            <v>0</v>
          </cell>
        </row>
      </sheetData>
      <sheetData sheetId="3035">
        <row r="2">
          <cell r="E2">
            <v>0</v>
          </cell>
        </row>
      </sheetData>
      <sheetData sheetId="3036">
        <row r="2">
          <cell r="E2">
            <v>0</v>
          </cell>
        </row>
      </sheetData>
      <sheetData sheetId="3037">
        <row r="2">
          <cell r="E2">
            <v>0</v>
          </cell>
        </row>
      </sheetData>
      <sheetData sheetId="3038">
        <row r="2">
          <cell r="E2">
            <v>0</v>
          </cell>
        </row>
      </sheetData>
      <sheetData sheetId="3039">
        <row r="2">
          <cell r="E2">
            <v>0</v>
          </cell>
        </row>
      </sheetData>
      <sheetData sheetId="3040">
        <row r="2">
          <cell r="E2">
            <v>0</v>
          </cell>
        </row>
      </sheetData>
      <sheetData sheetId="3041">
        <row r="2">
          <cell r="E2">
            <v>0</v>
          </cell>
        </row>
      </sheetData>
      <sheetData sheetId="3042">
        <row r="2">
          <cell r="E2">
            <v>0</v>
          </cell>
        </row>
      </sheetData>
      <sheetData sheetId="3043">
        <row r="2">
          <cell r="E2">
            <v>0</v>
          </cell>
        </row>
      </sheetData>
      <sheetData sheetId="3044">
        <row r="2">
          <cell r="E2">
            <v>0</v>
          </cell>
        </row>
      </sheetData>
      <sheetData sheetId="3045">
        <row r="2">
          <cell r="E2">
            <v>0</v>
          </cell>
        </row>
      </sheetData>
      <sheetData sheetId="3046">
        <row r="2">
          <cell r="E2">
            <v>0</v>
          </cell>
        </row>
      </sheetData>
      <sheetData sheetId="3047">
        <row r="2">
          <cell r="E2">
            <v>0</v>
          </cell>
        </row>
      </sheetData>
      <sheetData sheetId="3048">
        <row r="2">
          <cell r="E2">
            <v>0</v>
          </cell>
        </row>
      </sheetData>
      <sheetData sheetId="3049">
        <row r="2">
          <cell r="E2">
            <v>0</v>
          </cell>
        </row>
      </sheetData>
      <sheetData sheetId="3050">
        <row r="2">
          <cell r="E2">
            <v>0</v>
          </cell>
        </row>
      </sheetData>
      <sheetData sheetId="3051">
        <row r="2">
          <cell r="E2">
            <v>0</v>
          </cell>
        </row>
      </sheetData>
      <sheetData sheetId="3052">
        <row r="2">
          <cell r="E2">
            <v>0</v>
          </cell>
        </row>
      </sheetData>
      <sheetData sheetId="3053">
        <row r="2">
          <cell r="E2">
            <v>0</v>
          </cell>
        </row>
      </sheetData>
      <sheetData sheetId="3054">
        <row r="2">
          <cell r="E2">
            <v>0</v>
          </cell>
        </row>
      </sheetData>
      <sheetData sheetId="3055">
        <row r="2">
          <cell r="E2">
            <v>0</v>
          </cell>
        </row>
      </sheetData>
      <sheetData sheetId="3056">
        <row r="2">
          <cell r="E2">
            <v>0</v>
          </cell>
        </row>
      </sheetData>
      <sheetData sheetId="3057">
        <row r="2">
          <cell r="E2">
            <v>0</v>
          </cell>
        </row>
      </sheetData>
      <sheetData sheetId="3058">
        <row r="2">
          <cell r="E2">
            <v>0</v>
          </cell>
        </row>
      </sheetData>
      <sheetData sheetId="3059">
        <row r="2">
          <cell r="E2">
            <v>0</v>
          </cell>
        </row>
      </sheetData>
      <sheetData sheetId="3060">
        <row r="2">
          <cell r="E2">
            <v>0</v>
          </cell>
        </row>
      </sheetData>
      <sheetData sheetId="3061">
        <row r="2">
          <cell r="E2">
            <v>0</v>
          </cell>
        </row>
      </sheetData>
      <sheetData sheetId="3062">
        <row r="2">
          <cell r="E2">
            <v>0</v>
          </cell>
        </row>
      </sheetData>
      <sheetData sheetId="3063">
        <row r="2">
          <cell r="E2">
            <v>0</v>
          </cell>
        </row>
      </sheetData>
      <sheetData sheetId="3064">
        <row r="2">
          <cell r="E2">
            <v>0</v>
          </cell>
        </row>
      </sheetData>
      <sheetData sheetId="3065">
        <row r="2">
          <cell r="E2">
            <v>0</v>
          </cell>
        </row>
      </sheetData>
      <sheetData sheetId="3066">
        <row r="2">
          <cell r="E2">
            <v>0</v>
          </cell>
        </row>
      </sheetData>
      <sheetData sheetId="3067">
        <row r="2">
          <cell r="E2">
            <v>0</v>
          </cell>
        </row>
      </sheetData>
      <sheetData sheetId="3068">
        <row r="2">
          <cell r="E2">
            <v>0</v>
          </cell>
        </row>
      </sheetData>
      <sheetData sheetId="3069">
        <row r="2">
          <cell r="E2">
            <v>0</v>
          </cell>
        </row>
      </sheetData>
      <sheetData sheetId="3070">
        <row r="2">
          <cell r="E2">
            <v>0</v>
          </cell>
        </row>
      </sheetData>
      <sheetData sheetId="3071">
        <row r="2">
          <cell r="E2">
            <v>0</v>
          </cell>
        </row>
      </sheetData>
      <sheetData sheetId="3072">
        <row r="2">
          <cell r="E2">
            <v>0</v>
          </cell>
        </row>
      </sheetData>
      <sheetData sheetId="3073">
        <row r="2">
          <cell r="E2">
            <v>0</v>
          </cell>
        </row>
      </sheetData>
      <sheetData sheetId="3074">
        <row r="2">
          <cell r="E2">
            <v>0</v>
          </cell>
        </row>
      </sheetData>
      <sheetData sheetId="3075">
        <row r="2">
          <cell r="E2">
            <v>0</v>
          </cell>
        </row>
      </sheetData>
      <sheetData sheetId="3076">
        <row r="2">
          <cell r="E2">
            <v>0</v>
          </cell>
        </row>
      </sheetData>
      <sheetData sheetId="3077">
        <row r="2">
          <cell r="E2">
            <v>0</v>
          </cell>
        </row>
      </sheetData>
      <sheetData sheetId="3078">
        <row r="2">
          <cell r="E2">
            <v>0</v>
          </cell>
        </row>
      </sheetData>
      <sheetData sheetId="3079">
        <row r="2">
          <cell r="E2">
            <v>0</v>
          </cell>
        </row>
      </sheetData>
      <sheetData sheetId="3080">
        <row r="2">
          <cell r="E2">
            <v>0</v>
          </cell>
        </row>
      </sheetData>
      <sheetData sheetId="3081">
        <row r="2">
          <cell r="E2">
            <v>0</v>
          </cell>
        </row>
      </sheetData>
      <sheetData sheetId="3082">
        <row r="2">
          <cell r="E2">
            <v>0</v>
          </cell>
        </row>
      </sheetData>
      <sheetData sheetId="3083">
        <row r="2">
          <cell r="E2">
            <v>0</v>
          </cell>
        </row>
      </sheetData>
      <sheetData sheetId="3084">
        <row r="2">
          <cell r="E2">
            <v>0</v>
          </cell>
        </row>
      </sheetData>
      <sheetData sheetId="3085">
        <row r="2">
          <cell r="E2">
            <v>0</v>
          </cell>
        </row>
      </sheetData>
      <sheetData sheetId="3086">
        <row r="2">
          <cell r="E2">
            <v>0</v>
          </cell>
        </row>
      </sheetData>
      <sheetData sheetId="3087">
        <row r="2">
          <cell r="E2">
            <v>0</v>
          </cell>
        </row>
      </sheetData>
      <sheetData sheetId="3088">
        <row r="2">
          <cell r="E2">
            <v>0</v>
          </cell>
        </row>
      </sheetData>
      <sheetData sheetId="3089">
        <row r="2">
          <cell r="E2">
            <v>0</v>
          </cell>
        </row>
      </sheetData>
      <sheetData sheetId="3090">
        <row r="2">
          <cell r="E2">
            <v>0</v>
          </cell>
        </row>
      </sheetData>
      <sheetData sheetId="3091">
        <row r="2">
          <cell r="E2">
            <v>0</v>
          </cell>
        </row>
      </sheetData>
      <sheetData sheetId="3092">
        <row r="2">
          <cell r="E2">
            <v>0</v>
          </cell>
        </row>
      </sheetData>
      <sheetData sheetId="3093">
        <row r="2">
          <cell r="E2">
            <v>0</v>
          </cell>
        </row>
      </sheetData>
      <sheetData sheetId="3094">
        <row r="2">
          <cell r="E2">
            <v>0</v>
          </cell>
        </row>
      </sheetData>
      <sheetData sheetId="3095">
        <row r="2">
          <cell r="E2">
            <v>0</v>
          </cell>
        </row>
      </sheetData>
      <sheetData sheetId="3096">
        <row r="2">
          <cell r="E2">
            <v>0</v>
          </cell>
        </row>
      </sheetData>
      <sheetData sheetId="3097">
        <row r="2">
          <cell r="E2">
            <v>0</v>
          </cell>
        </row>
      </sheetData>
      <sheetData sheetId="3098">
        <row r="2">
          <cell r="E2">
            <v>0</v>
          </cell>
        </row>
      </sheetData>
      <sheetData sheetId="3099">
        <row r="2">
          <cell r="E2">
            <v>0</v>
          </cell>
        </row>
      </sheetData>
      <sheetData sheetId="3100">
        <row r="2">
          <cell r="E2">
            <v>0</v>
          </cell>
        </row>
      </sheetData>
      <sheetData sheetId="3101">
        <row r="2">
          <cell r="E2">
            <v>0</v>
          </cell>
        </row>
      </sheetData>
      <sheetData sheetId="3102">
        <row r="2">
          <cell r="E2">
            <v>0</v>
          </cell>
        </row>
      </sheetData>
      <sheetData sheetId="3103">
        <row r="2">
          <cell r="E2">
            <v>0</v>
          </cell>
        </row>
      </sheetData>
      <sheetData sheetId="3104">
        <row r="2">
          <cell r="E2">
            <v>0</v>
          </cell>
        </row>
      </sheetData>
      <sheetData sheetId="3105">
        <row r="2">
          <cell r="E2">
            <v>0</v>
          </cell>
        </row>
      </sheetData>
      <sheetData sheetId="3106">
        <row r="2">
          <cell r="E2">
            <v>0</v>
          </cell>
        </row>
      </sheetData>
      <sheetData sheetId="3107">
        <row r="2">
          <cell r="E2">
            <v>0</v>
          </cell>
        </row>
      </sheetData>
      <sheetData sheetId="3108">
        <row r="2">
          <cell r="E2">
            <v>0</v>
          </cell>
        </row>
      </sheetData>
      <sheetData sheetId="3109">
        <row r="2">
          <cell r="E2">
            <v>0</v>
          </cell>
        </row>
      </sheetData>
      <sheetData sheetId="3110">
        <row r="2">
          <cell r="E2">
            <v>0</v>
          </cell>
        </row>
      </sheetData>
      <sheetData sheetId="3111">
        <row r="2">
          <cell r="E2">
            <v>0</v>
          </cell>
        </row>
      </sheetData>
      <sheetData sheetId="3112">
        <row r="2">
          <cell r="E2">
            <v>0</v>
          </cell>
        </row>
      </sheetData>
      <sheetData sheetId="3113">
        <row r="2">
          <cell r="E2">
            <v>0</v>
          </cell>
        </row>
      </sheetData>
      <sheetData sheetId="3114">
        <row r="2">
          <cell r="E2">
            <v>0</v>
          </cell>
        </row>
      </sheetData>
      <sheetData sheetId="3115">
        <row r="2">
          <cell r="E2">
            <v>0</v>
          </cell>
        </row>
      </sheetData>
      <sheetData sheetId="3116">
        <row r="2">
          <cell r="E2">
            <v>0</v>
          </cell>
        </row>
      </sheetData>
      <sheetData sheetId="3117">
        <row r="2">
          <cell r="E2">
            <v>0</v>
          </cell>
        </row>
      </sheetData>
      <sheetData sheetId="3118">
        <row r="2">
          <cell r="E2">
            <v>0</v>
          </cell>
        </row>
      </sheetData>
      <sheetData sheetId="3119">
        <row r="2">
          <cell r="E2">
            <v>0</v>
          </cell>
        </row>
      </sheetData>
      <sheetData sheetId="3120">
        <row r="2">
          <cell r="E2">
            <v>0</v>
          </cell>
        </row>
      </sheetData>
      <sheetData sheetId="3121">
        <row r="2">
          <cell r="E2">
            <v>0</v>
          </cell>
        </row>
      </sheetData>
      <sheetData sheetId="3122">
        <row r="2">
          <cell r="E2">
            <v>0</v>
          </cell>
        </row>
      </sheetData>
      <sheetData sheetId="3123">
        <row r="2">
          <cell r="E2">
            <v>0</v>
          </cell>
        </row>
      </sheetData>
      <sheetData sheetId="3124">
        <row r="2">
          <cell r="E2">
            <v>0</v>
          </cell>
        </row>
      </sheetData>
      <sheetData sheetId="3125">
        <row r="2">
          <cell r="E2">
            <v>0</v>
          </cell>
        </row>
      </sheetData>
      <sheetData sheetId="3126">
        <row r="2">
          <cell r="E2">
            <v>0</v>
          </cell>
        </row>
      </sheetData>
      <sheetData sheetId="3127">
        <row r="2">
          <cell r="E2">
            <v>0</v>
          </cell>
        </row>
      </sheetData>
      <sheetData sheetId="3128">
        <row r="2">
          <cell r="E2">
            <v>0</v>
          </cell>
        </row>
      </sheetData>
      <sheetData sheetId="3129">
        <row r="2">
          <cell r="E2">
            <v>0</v>
          </cell>
        </row>
      </sheetData>
      <sheetData sheetId="3130">
        <row r="2">
          <cell r="E2">
            <v>0</v>
          </cell>
        </row>
      </sheetData>
      <sheetData sheetId="3131">
        <row r="2">
          <cell r="E2">
            <v>0</v>
          </cell>
        </row>
      </sheetData>
      <sheetData sheetId="3132">
        <row r="2">
          <cell r="E2">
            <v>0</v>
          </cell>
        </row>
      </sheetData>
      <sheetData sheetId="3133">
        <row r="2">
          <cell r="E2">
            <v>0</v>
          </cell>
        </row>
      </sheetData>
      <sheetData sheetId="3134">
        <row r="2">
          <cell r="E2">
            <v>0</v>
          </cell>
        </row>
      </sheetData>
      <sheetData sheetId="3135">
        <row r="2">
          <cell r="E2">
            <v>0</v>
          </cell>
        </row>
      </sheetData>
      <sheetData sheetId="3136">
        <row r="2">
          <cell r="E2">
            <v>0</v>
          </cell>
        </row>
      </sheetData>
      <sheetData sheetId="3137">
        <row r="2">
          <cell r="E2">
            <v>0</v>
          </cell>
        </row>
      </sheetData>
      <sheetData sheetId="3138">
        <row r="2">
          <cell r="E2">
            <v>0</v>
          </cell>
        </row>
      </sheetData>
      <sheetData sheetId="3139">
        <row r="2">
          <cell r="E2">
            <v>0</v>
          </cell>
        </row>
      </sheetData>
      <sheetData sheetId="3140">
        <row r="2">
          <cell r="E2">
            <v>0</v>
          </cell>
        </row>
      </sheetData>
      <sheetData sheetId="3141">
        <row r="2">
          <cell r="E2">
            <v>0</v>
          </cell>
        </row>
      </sheetData>
      <sheetData sheetId="3142">
        <row r="2">
          <cell r="E2">
            <v>0</v>
          </cell>
        </row>
      </sheetData>
      <sheetData sheetId="3143">
        <row r="2">
          <cell r="E2">
            <v>0</v>
          </cell>
        </row>
      </sheetData>
      <sheetData sheetId="3144">
        <row r="2">
          <cell r="E2">
            <v>0</v>
          </cell>
        </row>
      </sheetData>
      <sheetData sheetId="3145">
        <row r="2">
          <cell r="E2">
            <v>0</v>
          </cell>
        </row>
      </sheetData>
      <sheetData sheetId="3146">
        <row r="2">
          <cell r="E2">
            <v>0</v>
          </cell>
        </row>
      </sheetData>
      <sheetData sheetId="3147">
        <row r="2">
          <cell r="E2">
            <v>0</v>
          </cell>
        </row>
      </sheetData>
      <sheetData sheetId="3148">
        <row r="2">
          <cell r="E2">
            <v>0</v>
          </cell>
        </row>
      </sheetData>
      <sheetData sheetId="3149">
        <row r="2">
          <cell r="E2">
            <v>0</v>
          </cell>
        </row>
      </sheetData>
      <sheetData sheetId="3150">
        <row r="2">
          <cell r="E2">
            <v>0</v>
          </cell>
        </row>
      </sheetData>
      <sheetData sheetId="3151">
        <row r="2">
          <cell r="E2">
            <v>0</v>
          </cell>
        </row>
      </sheetData>
      <sheetData sheetId="3152">
        <row r="2">
          <cell r="E2">
            <v>0</v>
          </cell>
        </row>
      </sheetData>
      <sheetData sheetId="3153">
        <row r="2">
          <cell r="E2">
            <v>0</v>
          </cell>
        </row>
      </sheetData>
      <sheetData sheetId="3154">
        <row r="2">
          <cell r="E2">
            <v>0</v>
          </cell>
        </row>
      </sheetData>
      <sheetData sheetId="3155">
        <row r="2">
          <cell r="E2">
            <v>0</v>
          </cell>
        </row>
      </sheetData>
      <sheetData sheetId="3156">
        <row r="2">
          <cell r="E2">
            <v>0</v>
          </cell>
        </row>
      </sheetData>
      <sheetData sheetId="3157">
        <row r="2">
          <cell r="E2">
            <v>0</v>
          </cell>
        </row>
      </sheetData>
      <sheetData sheetId="3158">
        <row r="2">
          <cell r="E2">
            <v>0</v>
          </cell>
        </row>
      </sheetData>
      <sheetData sheetId="3159">
        <row r="2">
          <cell r="E2">
            <v>0</v>
          </cell>
        </row>
      </sheetData>
      <sheetData sheetId="3160">
        <row r="2">
          <cell r="E2">
            <v>0</v>
          </cell>
        </row>
      </sheetData>
      <sheetData sheetId="3161">
        <row r="2">
          <cell r="E2">
            <v>0</v>
          </cell>
        </row>
      </sheetData>
      <sheetData sheetId="3162">
        <row r="2">
          <cell r="E2">
            <v>0</v>
          </cell>
        </row>
      </sheetData>
      <sheetData sheetId="3163">
        <row r="2">
          <cell r="E2">
            <v>0</v>
          </cell>
        </row>
      </sheetData>
      <sheetData sheetId="3164">
        <row r="2">
          <cell r="E2">
            <v>0</v>
          </cell>
        </row>
      </sheetData>
      <sheetData sheetId="3165">
        <row r="2">
          <cell r="E2">
            <v>0</v>
          </cell>
        </row>
      </sheetData>
      <sheetData sheetId="3166">
        <row r="2">
          <cell r="E2">
            <v>0</v>
          </cell>
        </row>
      </sheetData>
      <sheetData sheetId="3167">
        <row r="2">
          <cell r="E2">
            <v>0</v>
          </cell>
        </row>
      </sheetData>
      <sheetData sheetId="3168">
        <row r="2">
          <cell r="E2">
            <v>0</v>
          </cell>
        </row>
      </sheetData>
      <sheetData sheetId="3169">
        <row r="2">
          <cell r="E2">
            <v>0</v>
          </cell>
        </row>
      </sheetData>
      <sheetData sheetId="3170">
        <row r="2">
          <cell r="E2">
            <v>0</v>
          </cell>
        </row>
      </sheetData>
      <sheetData sheetId="3171">
        <row r="2">
          <cell r="E2">
            <v>0</v>
          </cell>
        </row>
      </sheetData>
      <sheetData sheetId="3172">
        <row r="2">
          <cell r="E2">
            <v>0</v>
          </cell>
        </row>
      </sheetData>
      <sheetData sheetId="3173">
        <row r="2">
          <cell r="E2">
            <v>0</v>
          </cell>
        </row>
      </sheetData>
      <sheetData sheetId="3174">
        <row r="2">
          <cell r="E2">
            <v>0</v>
          </cell>
        </row>
      </sheetData>
      <sheetData sheetId="3175">
        <row r="2">
          <cell r="E2">
            <v>0</v>
          </cell>
        </row>
      </sheetData>
      <sheetData sheetId="3176">
        <row r="2">
          <cell r="E2">
            <v>0</v>
          </cell>
        </row>
      </sheetData>
      <sheetData sheetId="3177">
        <row r="2">
          <cell r="E2">
            <v>0</v>
          </cell>
        </row>
      </sheetData>
      <sheetData sheetId="3178">
        <row r="2">
          <cell r="E2">
            <v>0</v>
          </cell>
        </row>
      </sheetData>
      <sheetData sheetId="3179">
        <row r="2">
          <cell r="E2">
            <v>0</v>
          </cell>
        </row>
      </sheetData>
      <sheetData sheetId="3180">
        <row r="2">
          <cell r="E2">
            <v>0</v>
          </cell>
        </row>
      </sheetData>
      <sheetData sheetId="3181">
        <row r="2">
          <cell r="E2">
            <v>0</v>
          </cell>
        </row>
      </sheetData>
      <sheetData sheetId="3182">
        <row r="2">
          <cell r="E2">
            <v>0</v>
          </cell>
        </row>
      </sheetData>
      <sheetData sheetId="3183">
        <row r="2">
          <cell r="E2">
            <v>0</v>
          </cell>
        </row>
      </sheetData>
      <sheetData sheetId="3184">
        <row r="2">
          <cell r="E2">
            <v>0</v>
          </cell>
        </row>
      </sheetData>
      <sheetData sheetId="3185">
        <row r="2">
          <cell r="E2">
            <v>0</v>
          </cell>
        </row>
      </sheetData>
      <sheetData sheetId="3186">
        <row r="2">
          <cell r="E2">
            <v>0</v>
          </cell>
        </row>
      </sheetData>
      <sheetData sheetId="3187">
        <row r="2">
          <cell r="E2">
            <v>0</v>
          </cell>
        </row>
      </sheetData>
      <sheetData sheetId="3188">
        <row r="2">
          <cell r="E2">
            <v>0</v>
          </cell>
        </row>
      </sheetData>
      <sheetData sheetId="3189">
        <row r="2">
          <cell r="E2">
            <v>0</v>
          </cell>
        </row>
      </sheetData>
      <sheetData sheetId="3190">
        <row r="2">
          <cell r="E2">
            <v>0</v>
          </cell>
        </row>
      </sheetData>
      <sheetData sheetId="3191">
        <row r="2">
          <cell r="E2">
            <v>0</v>
          </cell>
        </row>
      </sheetData>
      <sheetData sheetId="3192">
        <row r="2">
          <cell r="E2">
            <v>0</v>
          </cell>
        </row>
      </sheetData>
      <sheetData sheetId="3193">
        <row r="2">
          <cell r="E2">
            <v>0</v>
          </cell>
        </row>
      </sheetData>
      <sheetData sheetId="3194">
        <row r="2">
          <cell r="E2">
            <v>0</v>
          </cell>
        </row>
      </sheetData>
      <sheetData sheetId="3195">
        <row r="2">
          <cell r="E2">
            <v>0</v>
          </cell>
        </row>
      </sheetData>
      <sheetData sheetId="3196">
        <row r="2">
          <cell r="E2">
            <v>0</v>
          </cell>
        </row>
      </sheetData>
      <sheetData sheetId="3197">
        <row r="2">
          <cell r="E2">
            <v>0</v>
          </cell>
        </row>
      </sheetData>
      <sheetData sheetId="3198">
        <row r="2">
          <cell r="E2">
            <v>0</v>
          </cell>
        </row>
      </sheetData>
      <sheetData sheetId="3199">
        <row r="2">
          <cell r="E2">
            <v>0</v>
          </cell>
        </row>
      </sheetData>
      <sheetData sheetId="3200">
        <row r="2">
          <cell r="E2">
            <v>0</v>
          </cell>
        </row>
      </sheetData>
      <sheetData sheetId="3201">
        <row r="2">
          <cell r="E2">
            <v>0</v>
          </cell>
        </row>
      </sheetData>
      <sheetData sheetId="3202">
        <row r="2">
          <cell r="E2">
            <v>0</v>
          </cell>
        </row>
      </sheetData>
      <sheetData sheetId="3203">
        <row r="2">
          <cell r="E2">
            <v>0</v>
          </cell>
        </row>
      </sheetData>
      <sheetData sheetId="3204">
        <row r="2">
          <cell r="E2">
            <v>0</v>
          </cell>
        </row>
      </sheetData>
      <sheetData sheetId="3205">
        <row r="2">
          <cell r="E2">
            <v>0</v>
          </cell>
        </row>
      </sheetData>
      <sheetData sheetId="3206">
        <row r="2">
          <cell r="E2">
            <v>0</v>
          </cell>
        </row>
      </sheetData>
      <sheetData sheetId="3207">
        <row r="2">
          <cell r="E2">
            <v>0</v>
          </cell>
        </row>
      </sheetData>
      <sheetData sheetId="3208">
        <row r="2">
          <cell r="E2">
            <v>0</v>
          </cell>
        </row>
      </sheetData>
      <sheetData sheetId="3209">
        <row r="2">
          <cell r="E2">
            <v>0</v>
          </cell>
        </row>
      </sheetData>
      <sheetData sheetId="3210">
        <row r="2">
          <cell r="E2">
            <v>0</v>
          </cell>
        </row>
      </sheetData>
      <sheetData sheetId="3211">
        <row r="2">
          <cell r="E2">
            <v>0</v>
          </cell>
        </row>
      </sheetData>
      <sheetData sheetId="3212">
        <row r="2">
          <cell r="E2">
            <v>0</v>
          </cell>
        </row>
      </sheetData>
      <sheetData sheetId="3213">
        <row r="2">
          <cell r="E2">
            <v>0</v>
          </cell>
        </row>
      </sheetData>
      <sheetData sheetId="3214">
        <row r="2">
          <cell r="E2">
            <v>0</v>
          </cell>
        </row>
      </sheetData>
      <sheetData sheetId="3215">
        <row r="2">
          <cell r="E2">
            <v>0</v>
          </cell>
        </row>
      </sheetData>
      <sheetData sheetId="3216">
        <row r="2">
          <cell r="E2">
            <v>0</v>
          </cell>
        </row>
      </sheetData>
      <sheetData sheetId="3217">
        <row r="2">
          <cell r="E2">
            <v>0</v>
          </cell>
        </row>
      </sheetData>
      <sheetData sheetId="3218">
        <row r="2">
          <cell r="E2">
            <v>0</v>
          </cell>
        </row>
      </sheetData>
      <sheetData sheetId="3219">
        <row r="2">
          <cell r="E2">
            <v>0</v>
          </cell>
        </row>
      </sheetData>
      <sheetData sheetId="3220">
        <row r="2">
          <cell r="E2">
            <v>0</v>
          </cell>
        </row>
      </sheetData>
      <sheetData sheetId="3221">
        <row r="2">
          <cell r="E2">
            <v>0</v>
          </cell>
        </row>
      </sheetData>
      <sheetData sheetId="3222">
        <row r="2">
          <cell r="E2">
            <v>0</v>
          </cell>
        </row>
      </sheetData>
      <sheetData sheetId="3223">
        <row r="2">
          <cell r="E2">
            <v>0</v>
          </cell>
        </row>
      </sheetData>
      <sheetData sheetId="3224">
        <row r="2">
          <cell r="E2">
            <v>0</v>
          </cell>
        </row>
      </sheetData>
      <sheetData sheetId="3225">
        <row r="2">
          <cell r="E2">
            <v>0</v>
          </cell>
        </row>
      </sheetData>
      <sheetData sheetId="3226">
        <row r="2">
          <cell r="E2">
            <v>0</v>
          </cell>
        </row>
      </sheetData>
      <sheetData sheetId="3227">
        <row r="2">
          <cell r="E2">
            <v>0</v>
          </cell>
        </row>
      </sheetData>
      <sheetData sheetId="3228">
        <row r="2">
          <cell r="E2">
            <v>0</v>
          </cell>
        </row>
      </sheetData>
      <sheetData sheetId="3229">
        <row r="2">
          <cell r="E2">
            <v>0</v>
          </cell>
        </row>
      </sheetData>
      <sheetData sheetId="3230">
        <row r="2">
          <cell r="E2">
            <v>0</v>
          </cell>
        </row>
      </sheetData>
      <sheetData sheetId="3231">
        <row r="2">
          <cell r="E2">
            <v>0</v>
          </cell>
        </row>
      </sheetData>
      <sheetData sheetId="3232">
        <row r="2">
          <cell r="E2">
            <v>0</v>
          </cell>
        </row>
      </sheetData>
      <sheetData sheetId="3233">
        <row r="2">
          <cell r="E2">
            <v>0</v>
          </cell>
        </row>
      </sheetData>
      <sheetData sheetId="3234">
        <row r="2">
          <cell r="E2">
            <v>0</v>
          </cell>
        </row>
      </sheetData>
      <sheetData sheetId="3235">
        <row r="2">
          <cell r="E2">
            <v>0</v>
          </cell>
        </row>
      </sheetData>
      <sheetData sheetId="3236">
        <row r="2">
          <cell r="E2">
            <v>0</v>
          </cell>
        </row>
      </sheetData>
      <sheetData sheetId="3237">
        <row r="2">
          <cell r="E2">
            <v>0</v>
          </cell>
        </row>
      </sheetData>
      <sheetData sheetId="3238">
        <row r="2">
          <cell r="E2">
            <v>0</v>
          </cell>
        </row>
      </sheetData>
      <sheetData sheetId="3239">
        <row r="2">
          <cell r="E2">
            <v>0</v>
          </cell>
        </row>
      </sheetData>
      <sheetData sheetId="3240">
        <row r="2">
          <cell r="E2">
            <v>0</v>
          </cell>
        </row>
      </sheetData>
      <sheetData sheetId="3241">
        <row r="2">
          <cell r="E2">
            <v>0</v>
          </cell>
        </row>
      </sheetData>
      <sheetData sheetId="3242">
        <row r="2">
          <cell r="E2">
            <v>0</v>
          </cell>
        </row>
      </sheetData>
      <sheetData sheetId="3243">
        <row r="2">
          <cell r="E2">
            <v>0</v>
          </cell>
        </row>
      </sheetData>
      <sheetData sheetId="3244">
        <row r="2">
          <cell r="E2">
            <v>0</v>
          </cell>
        </row>
      </sheetData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>
        <row r="2">
          <cell r="E2">
            <v>0</v>
          </cell>
        </row>
      </sheetData>
      <sheetData sheetId="3361">
        <row r="2">
          <cell r="E2">
            <v>0</v>
          </cell>
        </row>
      </sheetData>
      <sheetData sheetId="3362">
        <row r="2">
          <cell r="E2">
            <v>0</v>
          </cell>
        </row>
      </sheetData>
      <sheetData sheetId="3363">
        <row r="2">
          <cell r="E2">
            <v>0</v>
          </cell>
        </row>
      </sheetData>
      <sheetData sheetId="3364">
        <row r="2">
          <cell r="E2">
            <v>0</v>
          </cell>
        </row>
      </sheetData>
      <sheetData sheetId="3365">
        <row r="2">
          <cell r="E2">
            <v>0</v>
          </cell>
        </row>
      </sheetData>
      <sheetData sheetId="3366">
        <row r="2">
          <cell r="E2">
            <v>0</v>
          </cell>
        </row>
      </sheetData>
      <sheetData sheetId="3367">
        <row r="2">
          <cell r="E2">
            <v>0</v>
          </cell>
        </row>
      </sheetData>
      <sheetData sheetId="3368">
        <row r="2">
          <cell r="E2">
            <v>0</v>
          </cell>
        </row>
      </sheetData>
      <sheetData sheetId="3369">
        <row r="2">
          <cell r="E2">
            <v>0</v>
          </cell>
        </row>
      </sheetData>
      <sheetData sheetId="3370">
        <row r="2">
          <cell r="E2">
            <v>0</v>
          </cell>
        </row>
      </sheetData>
      <sheetData sheetId="3371">
        <row r="2">
          <cell r="E2">
            <v>0</v>
          </cell>
        </row>
      </sheetData>
      <sheetData sheetId="3372">
        <row r="2">
          <cell r="E2">
            <v>0</v>
          </cell>
        </row>
      </sheetData>
      <sheetData sheetId="3373">
        <row r="2">
          <cell r="E2">
            <v>0</v>
          </cell>
        </row>
      </sheetData>
      <sheetData sheetId="3374">
        <row r="2">
          <cell r="E2">
            <v>0</v>
          </cell>
        </row>
      </sheetData>
      <sheetData sheetId="3375">
        <row r="2">
          <cell r="E2">
            <v>0</v>
          </cell>
        </row>
      </sheetData>
      <sheetData sheetId="3376">
        <row r="2">
          <cell r="E2">
            <v>0</v>
          </cell>
        </row>
      </sheetData>
      <sheetData sheetId="3377">
        <row r="2">
          <cell r="E2">
            <v>0</v>
          </cell>
        </row>
      </sheetData>
      <sheetData sheetId="3378">
        <row r="2">
          <cell r="E2">
            <v>0</v>
          </cell>
        </row>
      </sheetData>
      <sheetData sheetId="3379">
        <row r="2">
          <cell r="E2">
            <v>0</v>
          </cell>
        </row>
      </sheetData>
      <sheetData sheetId="3380">
        <row r="2">
          <cell r="E2">
            <v>0</v>
          </cell>
        </row>
      </sheetData>
      <sheetData sheetId="3381">
        <row r="2">
          <cell r="E2">
            <v>0</v>
          </cell>
        </row>
      </sheetData>
      <sheetData sheetId="3382">
        <row r="2">
          <cell r="E2">
            <v>0</v>
          </cell>
        </row>
      </sheetData>
      <sheetData sheetId="3383">
        <row r="2">
          <cell r="E2">
            <v>0</v>
          </cell>
        </row>
      </sheetData>
      <sheetData sheetId="3384">
        <row r="2">
          <cell r="E2">
            <v>0</v>
          </cell>
        </row>
      </sheetData>
      <sheetData sheetId="3385">
        <row r="2">
          <cell r="E2">
            <v>0</v>
          </cell>
        </row>
      </sheetData>
      <sheetData sheetId="3386">
        <row r="2">
          <cell r="E2">
            <v>0</v>
          </cell>
        </row>
      </sheetData>
      <sheetData sheetId="3387">
        <row r="2">
          <cell r="E2">
            <v>0</v>
          </cell>
        </row>
      </sheetData>
      <sheetData sheetId="3388">
        <row r="2">
          <cell r="E2">
            <v>0</v>
          </cell>
        </row>
      </sheetData>
      <sheetData sheetId="3389">
        <row r="2">
          <cell r="E2">
            <v>0</v>
          </cell>
        </row>
      </sheetData>
      <sheetData sheetId="3390">
        <row r="2">
          <cell r="E2">
            <v>0</v>
          </cell>
        </row>
      </sheetData>
      <sheetData sheetId="3391">
        <row r="2">
          <cell r="E2">
            <v>0</v>
          </cell>
        </row>
      </sheetData>
      <sheetData sheetId="3392">
        <row r="2">
          <cell r="E2">
            <v>0</v>
          </cell>
        </row>
      </sheetData>
      <sheetData sheetId="3393">
        <row r="2">
          <cell r="E2">
            <v>0</v>
          </cell>
        </row>
      </sheetData>
      <sheetData sheetId="3394">
        <row r="2">
          <cell r="E2">
            <v>0</v>
          </cell>
        </row>
      </sheetData>
      <sheetData sheetId="3395">
        <row r="2">
          <cell r="E2">
            <v>0</v>
          </cell>
        </row>
      </sheetData>
      <sheetData sheetId="3396">
        <row r="2">
          <cell r="E2">
            <v>0</v>
          </cell>
        </row>
      </sheetData>
      <sheetData sheetId="3397">
        <row r="2">
          <cell r="E2">
            <v>0</v>
          </cell>
        </row>
      </sheetData>
      <sheetData sheetId="3398">
        <row r="2">
          <cell r="E2">
            <v>0</v>
          </cell>
        </row>
      </sheetData>
      <sheetData sheetId="3399">
        <row r="2">
          <cell r="E2">
            <v>0</v>
          </cell>
        </row>
      </sheetData>
      <sheetData sheetId="3400">
        <row r="2">
          <cell r="E2">
            <v>0</v>
          </cell>
        </row>
      </sheetData>
      <sheetData sheetId="3401">
        <row r="2">
          <cell r="E2">
            <v>0</v>
          </cell>
        </row>
      </sheetData>
      <sheetData sheetId="3402">
        <row r="2">
          <cell r="E2">
            <v>0</v>
          </cell>
        </row>
      </sheetData>
      <sheetData sheetId="3403">
        <row r="2">
          <cell r="E2">
            <v>0</v>
          </cell>
        </row>
      </sheetData>
      <sheetData sheetId="3404">
        <row r="2">
          <cell r="E2">
            <v>0</v>
          </cell>
        </row>
      </sheetData>
      <sheetData sheetId="3405">
        <row r="2">
          <cell r="E2">
            <v>0</v>
          </cell>
        </row>
      </sheetData>
      <sheetData sheetId="3406">
        <row r="2">
          <cell r="E2">
            <v>0</v>
          </cell>
        </row>
      </sheetData>
      <sheetData sheetId="3407">
        <row r="2">
          <cell r="E2">
            <v>0</v>
          </cell>
        </row>
      </sheetData>
      <sheetData sheetId="3408">
        <row r="2">
          <cell r="E2">
            <v>0</v>
          </cell>
        </row>
      </sheetData>
      <sheetData sheetId="3409">
        <row r="2">
          <cell r="E2">
            <v>0</v>
          </cell>
        </row>
      </sheetData>
      <sheetData sheetId="3410">
        <row r="2">
          <cell r="E2">
            <v>0</v>
          </cell>
        </row>
      </sheetData>
      <sheetData sheetId="3411">
        <row r="2">
          <cell r="E2">
            <v>0</v>
          </cell>
        </row>
      </sheetData>
      <sheetData sheetId="3412">
        <row r="2">
          <cell r="E2">
            <v>0</v>
          </cell>
        </row>
      </sheetData>
      <sheetData sheetId="3413">
        <row r="2">
          <cell r="E2">
            <v>0</v>
          </cell>
        </row>
      </sheetData>
      <sheetData sheetId="3414">
        <row r="2">
          <cell r="E2">
            <v>0</v>
          </cell>
        </row>
      </sheetData>
      <sheetData sheetId="3415">
        <row r="2">
          <cell r="E2">
            <v>0</v>
          </cell>
        </row>
      </sheetData>
      <sheetData sheetId="3416">
        <row r="2">
          <cell r="E2">
            <v>0</v>
          </cell>
        </row>
      </sheetData>
      <sheetData sheetId="3417">
        <row r="2">
          <cell r="E2">
            <v>0</v>
          </cell>
        </row>
      </sheetData>
      <sheetData sheetId="3418">
        <row r="2">
          <cell r="E2">
            <v>0</v>
          </cell>
        </row>
      </sheetData>
      <sheetData sheetId="3419">
        <row r="2">
          <cell r="E2">
            <v>0</v>
          </cell>
        </row>
      </sheetData>
      <sheetData sheetId="3420">
        <row r="2">
          <cell r="E2">
            <v>0</v>
          </cell>
        </row>
      </sheetData>
      <sheetData sheetId="3421">
        <row r="2">
          <cell r="E2">
            <v>0</v>
          </cell>
        </row>
      </sheetData>
      <sheetData sheetId="3422">
        <row r="2">
          <cell r="E2">
            <v>0</v>
          </cell>
        </row>
      </sheetData>
      <sheetData sheetId="3423">
        <row r="2">
          <cell r="E2">
            <v>0</v>
          </cell>
        </row>
      </sheetData>
      <sheetData sheetId="3424">
        <row r="2">
          <cell r="E2">
            <v>0</v>
          </cell>
        </row>
      </sheetData>
      <sheetData sheetId="3425">
        <row r="2">
          <cell r="E2">
            <v>0</v>
          </cell>
        </row>
      </sheetData>
      <sheetData sheetId="3426">
        <row r="2">
          <cell r="E2">
            <v>0</v>
          </cell>
        </row>
      </sheetData>
      <sheetData sheetId="3427">
        <row r="2">
          <cell r="E2">
            <v>0</v>
          </cell>
        </row>
      </sheetData>
      <sheetData sheetId="3428">
        <row r="2">
          <cell r="E2">
            <v>0</v>
          </cell>
        </row>
      </sheetData>
      <sheetData sheetId="3429">
        <row r="2">
          <cell r="E2">
            <v>0</v>
          </cell>
        </row>
      </sheetData>
      <sheetData sheetId="3430">
        <row r="2">
          <cell r="E2">
            <v>0</v>
          </cell>
        </row>
      </sheetData>
      <sheetData sheetId="3431">
        <row r="2">
          <cell r="E2">
            <v>0</v>
          </cell>
        </row>
      </sheetData>
      <sheetData sheetId="3432">
        <row r="2">
          <cell r="E2">
            <v>0</v>
          </cell>
        </row>
      </sheetData>
      <sheetData sheetId="3433">
        <row r="2">
          <cell r="E2">
            <v>0</v>
          </cell>
        </row>
      </sheetData>
      <sheetData sheetId="3434">
        <row r="2">
          <cell r="E2">
            <v>0</v>
          </cell>
        </row>
      </sheetData>
      <sheetData sheetId="3435">
        <row r="2">
          <cell r="E2">
            <v>0</v>
          </cell>
        </row>
      </sheetData>
      <sheetData sheetId="3436">
        <row r="2">
          <cell r="E2">
            <v>0</v>
          </cell>
        </row>
      </sheetData>
      <sheetData sheetId="3437">
        <row r="2">
          <cell r="E2">
            <v>0</v>
          </cell>
        </row>
      </sheetData>
      <sheetData sheetId="3438">
        <row r="2">
          <cell r="E2">
            <v>0</v>
          </cell>
        </row>
      </sheetData>
      <sheetData sheetId="3439">
        <row r="2">
          <cell r="E2">
            <v>0</v>
          </cell>
        </row>
      </sheetData>
      <sheetData sheetId="3440">
        <row r="2">
          <cell r="E2">
            <v>0</v>
          </cell>
        </row>
      </sheetData>
      <sheetData sheetId="3441">
        <row r="2">
          <cell r="E2">
            <v>0</v>
          </cell>
        </row>
      </sheetData>
      <sheetData sheetId="3442">
        <row r="2">
          <cell r="E2">
            <v>0</v>
          </cell>
        </row>
      </sheetData>
      <sheetData sheetId="3443">
        <row r="2">
          <cell r="E2">
            <v>0</v>
          </cell>
        </row>
      </sheetData>
      <sheetData sheetId="3444">
        <row r="2">
          <cell r="E2">
            <v>0</v>
          </cell>
        </row>
      </sheetData>
      <sheetData sheetId="3445">
        <row r="2">
          <cell r="E2">
            <v>0</v>
          </cell>
        </row>
      </sheetData>
      <sheetData sheetId="3446">
        <row r="2">
          <cell r="E2">
            <v>0</v>
          </cell>
        </row>
      </sheetData>
      <sheetData sheetId="3447">
        <row r="2">
          <cell r="E2">
            <v>0</v>
          </cell>
        </row>
      </sheetData>
      <sheetData sheetId="3448">
        <row r="2">
          <cell r="E2">
            <v>0</v>
          </cell>
        </row>
      </sheetData>
      <sheetData sheetId="3449">
        <row r="2">
          <cell r="E2">
            <v>0</v>
          </cell>
        </row>
      </sheetData>
      <sheetData sheetId="3450">
        <row r="2">
          <cell r="E2">
            <v>0</v>
          </cell>
        </row>
      </sheetData>
      <sheetData sheetId="3451">
        <row r="2">
          <cell r="E2">
            <v>0</v>
          </cell>
        </row>
      </sheetData>
      <sheetData sheetId="3452">
        <row r="2">
          <cell r="E2">
            <v>0</v>
          </cell>
        </row>
      </sheetData>
      <sheetData sheetId="3453">
        <row r="2">
          <cell r="E2">
            <v>0</v>
          </cell>
        </row>
      </sheetData>
      <sheetData sheetId="3454">
        <row r="2">
          <cell r="E2">
            <v>0</v>
          </cell>
        </row>
      </sheetData>
      <sheetData sheetId="3455">
        <row r="2">
          <cell r="E2">
            <v>0</v>
          </cell>
        </row>
      </sheetData>
      <sheetData sheetId="3456">
        <row r="2">
          <cell r="E2">
            <v>0</v>
          </cell>
        </row>
      </sheetData>
      <sheetData sheetId="3457">
        <row r="2">
          <cell r="E2">
            <v>0</v>
          </cell>
        </row>
      </sheetData>
      <sheetData sheetId="3458">
        <row r="2">
          <cell r="E2">
            <v>0</v>
          </cell>
        </row>
      </sheetData>
      <sheetData sheetId="3459">
        <row r="2">
          <cell r="E2">
            <v>0</v>
          </cell>
        </row>
      </sheetData>
      <sheetData sheetId="3460">
        <row r="2">
          <cell r="E2">
            <v>0</v>
          </cell>
        </row>
      </sheetData>
      <sheetData sheetId="3461">
        <row r="2">
          <cell r="E2">
            <v>0</v>
          </cell>
        </row>
      </sheetData>
      <sheetData sheetId="3462">
        <row r="2">
          <cell r="E2">
            <v>0</v>
          </cell>
        </row>
      </sheetData>
      <sheetData sheetId="3463">
        <row r="2">
          <cell r="E2">
            <v>0</v>
          </cell>
        </row>
      </sheetData>
      <sheetData sheetId="3464">
        <row r="2">
          <cell r="E2">
            <v>0</v>
          </cell>
        </row>
      </sheetData>
      <sheetData sheetId="3465">
        <row r="2">
          <cell r="E2">
            <v>0</v>
          </cell>
        </row>
      </sheetData>
      <sheetData sheetId="3466">
        <row r="2">
          <cell r="E2">
            <v>0</v>
          </cell>
        </row>
      </sheetData>
      <sheetData sheetId="3467">
        <row r="2">
          <cell r="E2">
            <v>0</v>
          </cell>
        </row>
      </sheetData>
      <sheetData sheetId="3468">
        <row r="2">
          <cell r="E2">
            <v>0</v>
          </cell>
        </row>
      </sheetData>
      <sheetData sheetId="3469">
        <row r="2">
          <cell r="E2">
            <v>0</v>
          </cell>
        </row>
      </sheetData>
      <sheetData sheetId="3470">
        <row r="2">
          <cell r="E2">
            <v>0</v>
          </cell>
        </row>
      </sheetData>
      <sheetData sheetId="3471">
        <row r="2">
          <cell r="E2">
            <v>0</v>
          </cell>
        </row>
      </sheetData>
      <sheetData sheetId="3472">
        <row r="2">
          <cell r="E2">
            <v>0</v>
          </cell>
        </row>
      </sheetData>
      <sheetData sheetId="3473">
        <row r="2">
          <cell r="E2">
            <v>0</v>
          </cell>
        </row>
      </sheetData>
      <sheetData sheetId="3474">
        <row r="2">
          <cell r="E2">
            <v>0</v>
          </cell>
        </row>
      </sheetData>
      <sheetData sheetId="3475">
        <row r="2">
          <cell r="E2">
            <v>0</v>
          </cell>
        </row>
      </sheetData>
      <sheetData sheetId="3476">
        <row r="2">
          <cell r="E2">
            <v>0</v>
          </cell>
        </row>
      </sheetData>
      <sheetData sheetId="3477">
        <row r="2">
          <cell r="E2">
            <v>0</v>
          </cell>
        </row>
      </sheetData>
      <sheetData sheetId="3478">
        <row r="2">
          <cell r="E2">
            <v>0</v>
          </cell>
        </row>
      </sheetData>
      <sheetData sheetId="3479">
        <row r="2">
          <cell r="E2">
            <v>0</v>
          </cell>
        </row>
      </sheetData>
      <sheetData sheetId="3480">
        <row r="2">
          <cell r="E2">
            <v>0</v>
          </cell>
        </row>
      </sheetData>
      <sheetData sheetId="3481">
        <row r="2">
          <cell r="E2">
            <v>0</v>
          </cell>
        </row>
      </sheetData>
      <sheetData sheetId="3482">
        <row r="2">
          <cell r="E2">
            <v>0</v>
          </cell>
        </row>
      </sheetData>
      <sheetData sheetId="3483">
        <row r="2">
          <cell r="E2">
            <v>0</v>
          </cell>
        </row>
      </sheetData>
      <sheetData sheetId="3484">
        <row r="2">
          <cell r="E2">
            <v>0</v>
          </cell>
        </row>
      </sheetData>
      <sheetData sheetId="3485">
        <row r="2">
          <cell r="E2">
            <v>0</v>
          </cell>
        </row>
      </sheetData>
      <sheetData sheetId="3486">
        <row r="2">
          <cell r="E2">
            <v>0</v>
          </cell>
        </row>
      </sheetData>
      <sheetData sheetId="3487">
        <row r="2">
          <cell r="E2">
            <v>0</v>
          </cell>
        </row>
      </sheetData>
      <sheetData sheetId="3488">
        <row r="2">
          <cell r="E2">
            <v>0</v>
          </cell>
        </row>
      </sheetData>
      <sheetData sheetId="3489">
        <row r="2">
          <cell r="E2">
            <v>0</v>
          </cell>
        </row>
      </sheetData>
      <sheetData sheetId="3490">
        <row r="2">
          <cell r="E2">
            <v>0</v>
          </cell>
        </row>
      </sheetData>
      <sheetData sheetId="3491">
        <row r="2">
          <cell r="E2">
            <v>0</v>
          </cell>
        </row>
      </sheetData>
      <sheetData sheetId="3492">
        <row r="2">
          <cell r="E2">
            <v>0</v>
          </cell>
        </row>
      </sheetData>
      <sheetData sheetId="3493">
        <row r="2">
          <cell r="E2">
            <v>0</v>
          </cell>
        </row>
      </sheetData>
      <sheetData sheetId="3494">
        <row r="2">
          <cell r="E2">
            <v>0</v>
          </cell>
        </row>
      </sheetData>
      <sheetData sheetId="3495">
        <row r="2">
          <cell r="E2">
            <v>0</v>
          </cell>
        </row>
      </sheetData>
      <sheetData sheetId="3496">
        <row r="2">
          <cell r="E2">
            <v>0</v>
          </cell>
        </row>
      </sheetData>
      <sheetData sheetId="3497">
        <row r="2">
          <cell r="E2">
            <v>0</v>
          </cell>
        </row>
      </sheetData>
      <sheetData sheetId="3498">
        <row r="2">
          <cell r="E2">
            <v>0</v>
          </cell>
        </row>
      </sheetData>
      <sheetData sheetId="3499">
        <row r="2">
          <cell r="E2">
            <v>0</v>
          </cell>
        </row>
      </sheetData>
      <sheetData sheetId="3500">
        <row r="2">
          <cell r="E2">
            <v>0</v>
          </cell>
        </row>
      </sheetData>
      <sheetData sheetId="3501">
        <row r="2">
          <cell r="E2">
            <v>0</v>
          </cell>
        </row>
      </sheetData>
      <sheetData sheetId="3502">
        <row r="2">
          <cell r="E2">
            <v>0</v>
          </cell>
        </row>
      </sheetData>
      <sheetData sheetId="3503">
        <row r="2">
          <cell r="E2">
            <v>0</v>
          </cell>
        </row>
      </sheetData>
      <sheetData sheetId="3504">
        <row r="2">
          <cell r="E2">
            <v>0</v>
          </cell>
        </row>
      </sheetData>
      <sheetData sheetId="3505">
        <row r="2">
          <cell r="E2">
            <v>0</v>
          </cell>
        </row>
      </sheetData>
      <sheetData sheetId="3506">
        <row r="2">
          <cell r="E2">
            <v>0</v>
          </cell>
        </row>
      </sheetData>
      <sheetData sheetId="3507">
        <row r="2">
          <cell r="E2">
            <v>0</v>
          </cell>
        </row>
      </sheetData>
      <sheetData sheetId="3508">
        <row r="2">
          <cell r="E2">
            <v>0</v>
          </cell>
        </row>
      </sheetData>
      <sheetData sheetId="3509">
        <row r="2">
          <cell r="E2">
            <v>0</v>
          </cell>
        </row>
      </sheetData>
      <sheetData sheetId="3510">
        <row r="2">
          <cell r="E2">
            <v>0</v>
          </cell>
        </row>
      </sheetData>
      <sheetData sheetId="3511">
        <row r="2">
          <cell r="E2">
            <v>0</v>
          </cell>
        </row>
      </sheetData>
      <sheetData sheetId="3512">
        <row r="2">
          <cell r="E2">
            <v>0</v>
          </cell>
        </row>
      </sheetData>
      <sheetData sheetId="3513">
        <row r="2">
          <cell r="E2">
            <v>0</v>
          </cell>
        </row>
      </sheetData>
      <sheetData sheetId="3514">
        <row r="2">
          <cell r="E2">
            <v>0</v>
          </cell>
        </row>
      </sheetData>
      <sheetData sheetId="3515">
        <row r="2">
          <cell r="E2">
            <v>0</v>
          </cell>
        </row>
      </sheetData>
      <sheetData sheetId="3516">
        <row r="2">
          <cell r="E2">
            <v>0</v>
          </cell>
        </row>
      </sheetData>
      <sheetData sheetId="3517">
        <row r="2">
          <cell r="E2">
            <v>0</v>
          </cell>
        </row>
      </sheetData>
      <sheetData sheetId="3518">
        <row r="2">
          <cell r="E2">
            <v>0</v>
          </cell>
        </row>
      </sheetData>
      <sheetData sheetId="3519">
        <row r="2">
          <cell r="E2">
            <v>0</v>
          </cell>
        </row>
      </sheetData>
      <sheetData sheetId="3520">
        <row r="2">
          <cell r="E2">
            <v>0</v>
          </cell>
        </row>
      </sheetData>
      <sheetData sheetId="3521">
        <row r="2">
          <cell r="E2">
            <v>0</v>
          </cell>
        </row>
      </sheetData>
      <sheetData sheetId="3522">
        <row r="2">
          <cell r="E2">
            <v>0</v>
          </cell>
        </row>
      </sheetData>
      <sheetData sheetId="3523">
        <row r="2">
          <cell r="E2">
            <v>0</v>
          </cell>
        </row>
      </sheetData>
      <sheetData sheetId="3524">
        <row r="2">
          <cell r="E2">
            <v>0</v>
          </cell>
        </row>
      </sheetData>
      <sheetData sheetId="3525">
        <row r="2">
          <cell r="E2">
            <v>0</v>
          </cell>
        </row>
      </sheetData>
      <sheetData sheetId="3526">
        <row r="2">
          <cell r="E2">
            <v>0</v>
          </cell>
        </row>
      </sheetData>
      <sheetData sheetId="3527">
        <row r="2">
          <cell r="E2">
            <v>0</v>
          </cell>
        </row>
      </sheetData>
      <sheetData sheetId="3528">
        <row r="2">
          <cell r="E2">
            <v>0</v>
          </cell>
        </row>
      </sheetData>
      <sheetData sheetId="3529">
        <row r="2">
          <cell r="E2">
            <v>0</v>
          </cell>
        </row>
      </sheetData>
      <sheetData sheetId="3530">
        <row r="2">
          <cell r="E2">
            <v>0</v>
          </cell>
        </row>
      </sheetData>
      <sheetData sheetId="3531">
        <row r="2">
          <cell r="E2">
            <v>0</v>
          </cell>
        </row>
      </sheetData>
      <sheetData sheetId="3532">
        <row r="2">
          <cell r="E2">
            <v>0</v>
          </cell>
        </row>
      </sheetData>
      <sheetData sheetId="3533">
        <row r="2">
          <cell r="E2">
            <v>0</v>
          </cell>
        </row>
      </sheetData>
      <sheetData sheetId="3534">
        <row r="2">
          <cell r="E2">
            <v>0</v>
          </cell>
        </row>
      </sheetData>
      <sheetData sheetId="3535">
        <row r="2">
          <cell r="E2">
            <v>0</v>
          </cell>
        </row>
      </sheetData>
      <sheetData sheetId="3536">
        <row r="2">
          <cell r="E2">
            <v>0</v>
          </cell>
        </row>
      </sheetData>
      <sheetData sheetId="3537">
        <row r="2">
          <cell r="E2">
            <v>0</v>
          </cell>
        </row>
      </sheetData>
      <sheetData sheetId="3538">
        <row r="2">
          <cell r="E2">
            <v>0</v>
          </cell>
        </row>
      </sheetData>
      <sheetData sheetId="3539">
        <row r="2">
          <cell r="E2">
            <v>0</v>
          </cell>
        </row>
      </sheetData>
      <sheetData sheetId="3540">
        <row r="2">
          <cell r="E2">
            <v>0</v>
          </cell>
        </row>
      </sheetData>
      <sheetData sheetId="3541">
        <row r="2">
          <cell r="E2">
            <v>0</v>
          </cell>
        </row>
      </sheetData>
      <sheetData sheetId="3542">
        <row r="2">
          <cell r="E2">
            <v>0</v>
          </cell>
        </row>
      </sheetData>
      <sheetData sheetId="3543">
        <row r="2">
          <cell r="E2">
            <v>0</v>
          </cell>
        </row>
      </sheetData>
      <sheetData sheetId="3544">
        <row r="2">
          <cell r="E2">
            <v>0</v>
          </cell>
        </row>
      </sheetData>
      <sheetData sheetId="3545">
        <row r="2">
          <cell r="E2">
            <v>0</v>
          </cell>
        </row>
      </sheetData>
      <sheetData sheetId="3546">
        <row r="2">
          <cell r="E2">
            <v>0</v>
          </cell>
        </row>
      </sheetData>
      <sheetData sheetId="3547">
        <row r="2">
          <cell r="E2">
            <v>0</v>
          </cell>
        </row>
      </sheetData>
      <sheetData sheetId="3548">
        <row r="2">
          <cell r="E2">
            <v>0</v>
          </cell>
        </row>
      </sheetData>
      <sheetData sheetId="3549">
        <row r="2">
          <cell r="E2">
            <v>0</v>
          </cell>
        </row>
      </sheetData>
      <sheetData sheetId="3550">
        <row r="2">
          <cell r="E2">
            <v>0</v>
          </cell>
        </row>
      </sheetData>
      <sheetData sheetId="3551">
        <row r="2">
          <cell r="E2">
            <v>0</v>
          </cell>
        </row>
      </sheetData>
      <sheetData sheetId="3552">
        <row r="2">
          <cell r="E2">
            <v>0</v>
          </cell>
        </row>
      </sheetData>
      <sheetData sheetId="3553">
        <row r="2">
          <cell r="E2">
            <v>0</v>
          </cell>
        </row>
      </sheetData>
      <sheetData sheetId="3554">
        <row r="2">
          <cell r="E2">
            <v>0</v>
          </cell>
        </row>
      </sheetData>
      <sheetData sheetId="3555">
        <row r="2">
          <cell r="E2">
            <v>0</v>
          </cell>
        </row>
      </sheetData>
      <sheetData sheetId="3556">
        <row r="2">
          <cell r="E2">
            <v>0</v>
          </cell>
        </row>
      </sheetData>
      <sheetData sheetId="3557">
        <row r="2">
          <cell r="E2">
            <v>0</v>
          </cell>
        </row>
      </sheetData>
      <sheetData sheetId="3558">
        <row r="2">
          <cell r="E2">
            <v>0</v>
          </cell>
        </row>
      </sheetData>
      <sheetData sheetId="3559">
        <row r="2">
          <cell r="E2">
            <v>0</v>
          </cell>
        </row>
      </sheetData>
      <sheetData sheetId="3560">
        <row r="2">
          <cell r="E2">
            <v>0</v>
          </cell>
        </row>
      </sheetData>
      <sheetData sheetId="3561">
        <row r="2">
          <cell r="E2">
            <v>0</v>
          </cell>
        </row>
      </sheetData>
      <sheetData sheetId="3562">
        <row r="2">
          <cell r="E2">
            <v>0</v>
          </cell>
        </row>
      </sheetData>
      <sheetData sheetId="3563">
        <row r="2">
          <cell r="E2">
            <v>0</v>
          </cell>
        </row>
      </sheetData>
      <sheetData sheetId="3564">
        <row r="2">
          <cell r="E2">
            <v>0</v>
          </cell>
        </row>
      </sheetData>
      <sheetData sheetId="3565">
        <row r="2">
          <cell r="E2">
            <v>0</v>
          </cell>
        </row>
      </sheetData>
      <sheetData sheetId="3566">
        <row r="2">
          <cell r="E2">
            <v>0</v>
          </cell>
        </row>
      </sheetData>
      <sheetData sheetId="3567">
        <row r="2">
          <cell r="E2">
            <v>0</v>
          </cell>
        </row>
      </sheetData>
      <sheetData sheetId="3568">
        <row r="2">
          <cell r="E2">
            <v>0</v>
          </cell>
        </row>
      </sheetData>
      <sheetData sheetId="3569">
        <row r="2">
          <cell r="E2">
            <v>0</v>
          </cell>
        </row>
      </sheetData>
      <sheetData sheetId="3570">
        <row r="2">
          <cell r="E2">
            <v>0</v>
          </cell>
        </row>
      </sheetData>
      <sheetData sheetId="3571">
        <row r="2">
          <cell r="E2">
            <v>0</v>
          </cell>
        </row>
      </sheetData>
      <sheetData sheetId="3572">
        <row r="2">
          <cell r="E2">
            <v>0</v>
          </cell>
        </row>
      </sheetData>
      <sheetData sheetId="3573">
        <row r="2">
          <cell r="E2">
            <v>0</v>
          </cell>
        </row>
      </sheetData>
      <sheetData sheetId="3574">
        <row r="2">
          <cell r="E2">
            <v>0</v>
          </cell>
        </row>
      </sheetData>
      <sheetData sheetId="3575">
        <row r="2">
          <cell r="E2">
            <v>0</v>
          </cell>
        </row>
      </sheetData>
      <sheetData sheetId="3576">
        <row r="2">
          <cell r="E2">
            <v>0</v>
          </cell>
        </row>
      </sheetData>
      <sheetData sheetId="3577">
        <row r="2">
          <cell r="E2">
            <v>0</v>
          </cell>
        </row>
      </sheetData>
      <sheetData sheetId="3578">
        <row r="2">
          <cell r="E2">
            <v>0</v>
          </cell>
        </row>
      </sheetData>
      <sheetData sheetId="3579">
        <row r="2">
          <cell r="E2">
            <v>0</v>
          </cell>
        </row>
      </sheetData>
      <sheetData sheetId="3580">
        <row r="2">
          <cell r="E2">
            <v>0</v>
          </cell>
        </row>
      </sheetData>
      <sheetData sheetId="3581">
        <row r="2">
          <cell r="E2">
            <v>0</v>
          </cell>
        </row>
      </sheetData>
      <sheetData sheetId="3582">
        <row r="2">
          <cell r="E2">
            <v>0</v>
          </cell>
        </row>
      </sheetData>
      <sheetData sheetId="3583">
        <row r="2">
          <cell r="E2">
            <v>0</v>
          </cell>
        </row>
      </sheetData>
      <sheetData sheetId="3584">
        <row r="2">
          <cell r="E2">
            <v>0</v>
          </cell>
        </row>
      </sheetData>
      <sheetData sheetId="3585">
        <row r="2">
          <cell r="E2">
            <v>0</v>
          </cell>
        </row>
      </sheetData>
      <sheetData sheetId="3586">
        <row r="2">
          <cell r="E2">
            <v>0</v>
          </cell>
        </row>
      </sheetData>
      <sheetData sheetId="3587">
        <row r="2">
          <cell r="E2">
            <v>0</v>
          </cell>
        </row>
      </sheetData>
      <sheetData sheetId="3588">
        <row r="2">
          <cell r="E2">
            <v>0</v>
          </cell>
        </row>
      </sheetData>
      <sheetData sheetId="3589">
        <row r="2">
          <cell r="E2">
            <v>0</v>
          </cell>
        </row>
      </sheetData>
      <sheetData sheetId="3590">
        <row r="2">
          <cell r="E2">
            <v>0</v>
          </cell>
        </row>
      </sheetData>
      <sheetData sheetId="3591">
        <row r="2">
          <cell r="E2">
            <v>0</v>
          </cell>
        </row>
      </sheetData>
      <sheetData sheetId="3592">
        <row r="2">
          <cell r="E2">
            <v>0</v>
          </cell>
        </row>
      </sheetData>
      <sheetData sheetId="3593">
        <row r="2">
          <cell r="E2">
            <v>0</v>
          </cell>
        </row>
      </sheetData>
      <sheetData sheetId="3594">
        <row r="2">
          <cell r="E2">
            <v>0</v>
          </cell>
        </row>
      </sheetData>
      <sheetData sheetId="3595">
        <row r="2">
          <cell r="E2">
            <v>0</v>
          </cell>
        </row>
      </sheetData>
      <sheetData sheetId="3596">
        <row r="2">
          <cell r="E2">
            <v>0</v>
          </cell>
        </row>
      </sheetData>
      <sheetData sheetId="3597">
        <row r="2">
          <cell r="E2">
            <v>0</v>
          </cell>
        </row>
      </sheetData>
      <sheetData sheetId="3598">
        <row r="2">
          <cell r="E2">
            <v>0</v>
          </cell>
        </row>
      </sheetData>
      <sheetData sheetId="3599">
        <row r="2">
          <cell r="E2">
            <v>0</v>
          </cell>
        </row>
      </sheetData>
      <sheetData sheetId="3600">
        <row r="2">
          <cell r="E2">
            <v>0</v>
          </cell>
        </row>
      </sheetData>
      <sheetData sheetId="3601">
        <row r="2">
          <cell r="E2">
            <v>0</v>
          </cell>
        </row>
      </sheetData>
      <sheetData sheetId="3602">
        <row r="2">
          <cell r="E2">
            <v>0</v>
          </cell>
        </row>
      </sheetData>
      <sheetData sheetId="3603">
        <row r="2">
          <cell r="E2">
            <v>0</v>
          </cell>
        </row>
      </sheetData>
      <sheetData sheetId="3604">
        <row r="2">
          <cell r="E2">
            <v>0</v>
          </cell>
        </row>
      </sheetData>
      <sheetData sheetId="3605">
        <row r="2">
          <cell r="E2">
            <v>0</v>
          </cell>
        </row>
      </sheetData>
      <sheetData sheetId="3606">
        <row r="2">
          <cell r="E2">
            <v>0</v>
          </cell>
        </row>
      </sheetData>
      <sheetData sheetId="3607">
        <row r="2">
          <cell r="E2">
            <v>0</v>
          </cell>
        </row>
      </sheetData>
      <sheetData sheetId="3608">
        <row r="2">
          <cell r="E2">
            <v>0</v>
          </cell>
        </row>
      </sheetData>
      <sheetData sheetId="3609">
        <row r="2">
          <cell r="E2">
            <v>0</v>
          </cell>
        </row>
      </sheetData>
      <sheetData sheetId="3610">
        <row r="2">
          <cell r="E2">
            <v>0</v>
          </cell>
        </row>
      </sheetData>
      <sheetData sheetId="3611">
        <row r="2">
          <cell r="E2">
            <v>0</v>
          </cell>
        </row>
      </sheetData>
      <sheetData sheetId="3612">
        <row r="2">
          <cell r="E2">
            <v>0</v>
          </cell>
        </row>
      </sheetData>
      <sheetData sheetId="3613">
        <row r="2">
          <cell r="E2">
            <v>0</v>
          </cell>
        </row>
      </sheetData>
      <sheetData sheetId="3614">
        <row r="2">
          <cell r="E2">
            <v>0</v>
          </cell>
        </row>
      </sheetData>
      <sheetData sheetId="3615">
        <row r="2">
          <cell r="E2">
            <v>0</v>
          </cell>
        </row>
      </sheetData>
      <sheetData sheetId="3616">
        <row r="2">
          <cell r="E2">
            <v>0</v>
          </cell>
        </row>
      </sheetData>
      <sheetData sheetId="3617">
        <row r="2">
          <cell r="E2">
            <v>0</v>
          </cell>
        </row>
      </sheetData>
      <sheetData sheetId="3618">
        <row r="2">
          <cell r="E2">
            <v>0</v>
          </cell>
        </row>
      </sheetData>
      <sheetData sheetId="3619">
        <row r="2">
          <cell r="E2">
            <v>0</v>
          </cell>
        </row>
      </sheetData>
      <sheetData sheetId="3620">
        <row r="2">
          <cell r="E2">
            <v>0</v>
          </cell>
        </row>
      </sheetData>
      <sheetData sheetId="3621">
        <row r="2">
          <cell r="E2">
            <v>0</v>
          </cell>
        </row>
      </sheetData>
      <sheetData sheetId="3622">
        <row r="2">
          <cell r="E2">
            <v>0</v>
          </cell>
        </row>
      </sheetData>
      <sheetData sheetId="3623">
        <row r="2">
          <cell r="E2">
            <v>0</v>
          </cell>
        </row>
      </sheetData>
      <sheetData sheetId="3624">
        <row r="2">
          <cell r="E2">
            <v>0</v>
          </cell>
        </row>
      </sheetData>
      <sheetData sheetId="3625">
        <row r="2">
          <cell r="E2">
            <v>0</v>
          </cell>
        </row>
      </sheetData>
      <sheetData sheetId="3626">
        <row r="2">
          <cell r="E2">
            <v>0</v>
          </cell>
        </row>
      </sheetData>
      <sheetData sheetId="3627">
        <row r="2">
          <cell r="E2">
            <v>0</v>
          </cell>
        </row>
      </sheetData>
      <sheetData sheetId="3628">
        <row r="2">
          <cell r="E2">
            <v>0</v>
          </cell>
        </row>
      </sheetData>
      <sheetData sheetId="3629">
        <row r="2">
          <cell r="E2">
            <v>0</v>
          </cell>
        </row>
      </sheetData>
      <sheetData sheetId="3630">
        <row r="2">
          <cell r="E2">
            <v>0</v>
          </cell>
        </row>
      </sheetData>
      <sheetData sheetId="3631">
        <row r="2">
          <cell r="E2">
            <v>0</v>
          </cell>
        </row>
      </sheetData>
      <sheetData sheetId="3632">
        <row r="2">
          <cell r="E2">
            <v>0</v>
          </cell>
        </row>
      </sheetData>
      <sheetData sheetId="3633">
        <row r="2">
          <cell r="E2">
            <v>0</v>
          </cell>
        </row>
      </sheetData>
      <sheetData sheetId="3634">
        <row r="2">
          <cell r="E2">
            <v>0</v>
          </cell>
        </row>
      </sheetData>
      <sheetData sheetId="3635">
        <row r="2">
          <cell r="E2">
            <v>0</v>
          </cell>
        </row>
      </sheetData>
      <sheetData sheetId="3636">
        <row r="2">
          <cell r="E2">
            <v>0</v>
          </cell>
        </row>
      </sheetData>
      <sheetData sheetId="3637">
        <row r="2">
          <cell r="E2">
            <v>0</v>
          </cell>
        </row>
      </sheetData>
      <sheetData sheetId="3638">
        <row r="2">
          <cell r="E2">
            <v>0</v>
          </cell>
        </row>
      </sheetData>
      <sheetData sheetId="3639">
        <row r="2">
          <cell r="E2">
            <v>0</v>
          </cell>
        </row>
      </sheetData>
      <sheetData sheetId="3640">
        <row r="2">
          <cell r="E2">
            <v>0</v>
          </cell>
        </row>
      </sheetData>
      <sheetData sheetId="3641">
        <row r="2">
          <cell r="E2">
            <v>0</v>
          </cell>
        </row>
      </sheetData>
      <sheetData sheetId="3642">
        <row r="2">
          <cell r="E2">
            <v>0</v>
          </cell>
        </row>
      </sheetData>
      <sheetData sheetId="3643">
        <row r="2">
          <cell r="E2">
            <v>0</v>
          </cell>
        </row>
      </sheetData>
      <sheetData sheetId="3644">
        <row r="2">
          <cell r="E2">
            <v>0</v>
          </cell>
        </row>
      </sheetData>
      <sheetData sheetId="3645">
        <row r="2">
          <cell r="E2">
            <v>0</v>
          </cell>
        </row>
      </sheetData>
      <sheetData sheetId="3646">
        <row r="2">
          <cell r="E2">
            <v>0</v>
          </cell>
        </row>
      </sheetData>
      <sheetData sheetId="3647">
        <row r="2">
          <cell r="E2">
            <v>0</v>
          </cell>
        </row>
      </sheetData>
      <sheetData sheetId="3648">
        <row r="2">
          <cell r="E2">
            <v>0</v>
          </cell>
        </row>
      </sheetData>
      <sheetData sheetId="3649">
        <row r="2">
          <cell r="E2">
            <v>0</v>
          </cell>
        </row>
      </sheetData>
      <sheetData sheetId="3650">
        <row r="2">
          <cell r="E2">
            <v>0</v>
          </cell>
        </row>
      </sheetData>
      <sheetData sheetId="3651">
        <row r="2">
          <cell r="E2">
            <v>0</v>
          </cell>
        </row>
      </sheetData>
      <sheetData sheetId="3652">
        <row r="2">
          <cell r="E2">
            <v>0</v>
          </cell>
        </row>
      </sheetData>
      <sheetData sheetId="3653">
        <row r="2">
          <cell r="E2">
            <v>0</v>
          </cell>
        </row>
      </sheetData>
      <sheetData sheetId="3654">
        <row r="2">
          <cell r="E2">
            <v>0</v>
          </cell>
        </row>
      </sheetData>
      <sheetData sheetId="3655">
        <row r="2">
          <cell r="E2">
            <v>0</v>
          </cell>
        </row>
      </sheetData>
      <sheetData sheetId="3656">
        <row r="2">
          <cell r="E2">
            <v>0</v>
          </cell>
        </row>
      </sheetData>
      <sheetData sheetId="3657">
        <row r="2">
          <cell r="E2">
            <v>0</v>
          </cell>
        </row>
      </sheetData>
      <sheetData sheetId="3658">
        <row r="2">
          <cell r="E2">
            <v>0</v>
          </cell>
        </row>
      </sheetData>
      <sheetData sheetId="3659">
        <row r="2">
          <cell r="E2">
            <v>0</v>
          </cell>
        </row>
      </sheetData>
      <sheetData sheetId="3660">
        <row r="2">
          <cell r="E2">
            <v>0</v>
          </cell>
        </row>
      </sheetData>
      <sheetData sheetId="3661">
        <row r="2">
          <cell r="E2">
            <v>0</v>
          </cell>
        </row>
      </sheetData>
      <sheetData sheetId="3662">
        <row r="2">
          <cell r="E2">
            <v>0</v>
          </cell>
        </row>
      </sheetData>
      <sheetData sheetId="3663">
        <row r="2">
          <cell r="E2">
            <v>0</v>
          </cell>
        </row>
      </sheetData>
      <sheetData sheetId="3664">
        <row r="2">
          <cell r="E2">
            <v>0</v>
          </cell>
        </row>
      </sheetData>
      <sheetData sheetId="3665">
        <row r="2">
          <cell r="E2">
            <v>0</v>
          </cell>
        </row>
      </sheetData>
      <sheetData sheetId="3666">
        <row r="2">
          <cell r="E2">
            <v>0</v>
          </cell>
        </row>
      </sheetData>
      <sheetData sheetId="3667">
        <row r="2">
          <cell r="E2">
            <v>0</v>
          </cell>
        </row>
      </sheetData>
      <sheetData sheetId="3668">
        <row r="2">
          <cell r="E2">
            <v>0</v>
          </cell>
        </row>
      </sheetData>
      <sheetData sheetId="3669">
        <row r="2">
          <cell r="E2">
            <v>0</v>
          </cell>
        </row>
      </sheetData>
      <sheetData sheetId="3670">
        <row r="2">
          <cell r="E2">
            <v>0</v>
          </cell>
        </row>
      </sheetData>
      <sheetData sheetId="3671">
        <row r="2">
          <cell r="E2">
            <v>0</v>
          </cell>
        </row>
      </sheetData>
      <sheetData sheetId="3672">
        <row r="2">
          <cell r="E2">
            <v>0</v>
          </cell>
        </row>
      </sheetData>
      <sheetData sheetId="3673">
        <row r="2">
          <cell r="E2">
            <v>0</v>
          </cell>
        </row>
      </sheetData>
      <sheetData sheetId="3674">
        <row r="2">
          <cell r="E2">
            <v>0</v>
          </cell>
        </row>
      </sheetData>
      <sheetData sheetId="3675">
        <row r="2">
          <cell r="E2">
            <v>0</v>
          </cell>
        </row>
      </sheetData>
      <sheetData sheetId="3676">
        <row r="2">
          <cell r="E2">
            <v>0</v>
          </cell>
        </row>
      </sheetData>
      <sheetData sheetId="3677">
        <row r="2">
          <cell r="E2">
            <v>0</v>
          </cell>
        </row>
      </sheetData>
      <sheetData sheetId="3678">
        <row r="2">
          <cell r="E2">
            <v>0</v>
          </cell>
        </row>
      </sheetData>
      <sheetData sheetId="3679">
        <row r="2">
          <cell r="E2">
            <v>0</v>
          </cell>
        </row>
      </sheetData>
      <sheetData sheetId="3680">
        <row r="2">
          <cell r="E2">
            <v>0</v>
          </cell>
        </row>
      </sheetData>
      <sheetData sheetId="3681">
        <row r="2">
          <cell r="E2">
            <v>0</v>
          </cell>
        </row>
      </sheetData>
      <sheetData sheetId="3682">
        <row r="2">
          <cell r="E2">
            <v>0</v>
          </cell>
        </row>
      </sheetData>
      <sheetData sheetId="3683">
        <row r="2">
          <cell r="E2">
            <v>0</v>
          </cell>
        </row>
      </sheetData>
      <sheetData sheetId="3684">
        <row r="2">
          <cell r="E2">
            <v>0</v>
          </cell>
        </row>
      </sheetData>
      <sheetData sheetId="3685">
        <row r="2">
          <cell r="E2">
            <v>0</v>
          </cell>
        </row>
      </sheetData>
      <sheetData sheetId="3686">
        <row r="2">
          <cell r="E2">
            <v>0</v>
          </cell>
        </row>
      </sheetData>
      <sheetData sheetId="3687">
        <row r="2">
          <cell r="E2">
            <v>0</v>
          </cell>
        </row>
      </sheetData>
      <sheetData sheetId="3688">
        <row r="2">
          <cell r="E2">
            <v>0</v>
          </cell>
        </row>
      </sheetData>
      <sheetData sheetId="3689">
        <row r="2">
          <cell r="E2">
            <v>0</v>
          </cell>
        </row>
      </sheetData>
      <sheetData sheetId="3690">
        <row r="2">
          <cell r="E2">
            <v>0</v>
          </cell>
        </row>
      </sheetData>
      <sheetData sheetId="3691">
        <row r="2">
          <cell r="E2">
            <v>0</v>
          </cell>
        </row>
      </sheetData>
      <sheetData sheetId="3692">
        <row r="2">
          <cell r="E2">
            <v>0</v>
          </cell>
        </row>
      </sheetData>
      <sheetData sheetId="3693">
        <row r="2">
          <cell r="E2">
            <v>0</v>
          </cell>
        </row>
      </sheetData>
      <sheetData sheetId="3694">
        <row r="2">
          <cell r="E2">
            <v>0</v>
          </cell>
        </row>
      </sheetData>
      <sheetData sheetId="3695">
        <row r="2">
          <cell r="E2">
            <v>0</v>
          </cell>
        </row>
      </sheetData>
      <sheetData sheetId="3696">
        <row r="2">
          <cell r="E2">
            <v>0</v>
          </cell>
        </row>
      </sheetData>
      <sheetData sheetId="3697">
        <row r="2">
          <cell r="E2">
            <v>0</v>
          </cell>
        </row>
      </sheetData>
      <sheetData sheetId="3698">
        <row r="2">
          <cell r="E2">
            <v>0</v>
          </cell>
        </row>
      </sheetData>
      <sheetData sheetId="3699">
        <row r="2">
          <cell r="E2">
            <v>0</v>
          </cell>
        </row>
      </sheetData>
      <sheetData sheetId="3700">
        <row r="2">
          <cell r="E2">
            <v>0</v>
          </cell>
        </row>
      </sheetData>
      <sheetData sheetId="3701">
        <row r="2">
          <cell r="E2">
            <v>0</v>
          </cell>
        </row>
      </sheetData>
      <sheetData sheetId="3702">
        <row r="2">
          <cell r="E2">
            <v>0</v>
          </cell>
        </row>
      </sheetData>
      <sheetData sheetId="3703">
        <row r="2">
          <cell r="E2">
            <v>0</v>
          </cell>
        </row>
      </sheetData>
      <sheetData sheetId="3704">
        <row r="2">
          <cell r="E2">
            <v>0</v>
          </cell>
        </row>
      </sheetData>
      <sheetData sheetId="3705">
        <row r="2">
          <cell r="E2">
            <v>0</v>
          </cell>
        </row>
      </sheetData>
      <sheetData sheetId="3706">
        <row r="2">
          <cell r="E2">
            <v>0</v>
          </cell>
        </row>
      </sheetData>
      <sheetData sheetId="3707">
        <row r="2">
          <cell r="E2">
            <v>0</v>
          </cell>
        </row>
      </sheetData>
      <sheetData sheetId="3708">
        <row r="2">
          <cell r="E2">
            <v>0</v>
          </cell>
        </row>
      </sheetData>
      <sheetData sheetId="3709">
        <row r="2">
          <cell r="E2">
            <v>0</v>
          </cell>
        </row>
      </sheetData>
      <sheetData sheetId="3710">
        <row r="2">
          <cell r="E2">
            <v>0</v>
          </cell>
        </row>
      </sheetData>
      <sheetData sheetId="3711">
        <row r="2">
          <cell r="E2">
            <v>0</v>
          </cell>
        </row>
      </sheetData>
      <sheetData sheetId="3712">
        <row r="2">
          <cell r="E2">
            <v>0</v>
          </cell>
        </row>
      </sheetData>
      <sheetData sheetId="3713">
        <row r="2">
          <cell r="E2">
            <v>0</v>
          </cell>
        </row>
      </sheetData>
      <sheetData sheetId="3714">
        <row r="2">
          <cell r="E2">
            <v>0</v>
          </cell>
        </row>
      </sheetData>
      <sheetData sheetId="3715">
        <row r="2">
          <cell r="E2">
            <v>0</v>
          </cell>
        </row>
      </sheetData>
      <sheetData sheetId="3716">
        <row r="2">
          <cell r="E2">
            <v>0</v>
          </cell>
        </row>
      </sheetData>
      <sheetData sheetId="3717">
        <row r="2">
          <cell r="E2">
            <v>0</v>
          </cell>
        </row>
      </sheetData>
      <sheetData sheetId="3718">
        <row r="2">
          <cell r="E2">
            <v>0</v>
          </cell>
        </row>
      </sheetData>
      <sheetData sheetId="3719">
        <row r="2">
          <cell r="E2">
            <v>0</v>
          </cell>
        </row>
      </sheetData>
      <sheetData sheetId="3720">
        <row r="2">
          <cell r="E2">
            <v>0</v>
          </cell>
        </row>
      </sheetData>
      <sheetData sheetId="3721">
        <row r="2">
          <cell r="E2">
            <v>0</v>
          </cell>
        </row>
      </sheetData>
      <sheetData sheetId="3722">
        <row r="2">
          <cell r="E2">
            <v>0</v>
          </cell>
        </row>
      </sheetData>
      <sheetData sheetId="3723">
        <row r="2">
          <cell r="E2">
            <v>0</v>
          </cell>
        </row>
      </sheetData>
      <sheetData sheetId="3724">
        <row r="2">
          <cell r="E2">
            <v>0</v>
          </cell>
        </row>
      </sheetData>
      <sheetData sheetId="3725">
        <row r="2">
          <cell r="E2">
            <v>0</v>
          </cell>
        </row>
      </sheetData>
      <sheetData sheetId="3726">
        <row r="2">
          <cell r="E2">
            <v>0</v>
          </cell>
        </row>
      </sheetData>
      <sheetData sheetId="3727">
        <row r="2">
          <cell r="E2">
            <v>0</v>
          </cell>
        </row>
      </sheetData>
      <sheetData sheetId="3728">
        <row r="2">
          <cell r="E2">
            <v>0</v>
          </cell>
        </row>
      </sheetData>
      <sheetData sheetId="3729">
        <row r="2">
          <cell r="E2">
            <v>0</v>
          </cell>
        </row>
      </sheetData>
      <sheetData sheetId="3730">
        <row r="2">
          <cell r="E2">
            <v>0</v>
          </cell>
        </row>
      </sheetData>
      <sheetData sheetId="3731">
        <row r="2">
          <cell r="E2">
            <v>0</v>
          </cell>
        </row>
      </sheetData>
      <sheetData sheetId="3732">
        <row r="2">
          <cell r="E2">
            <v>0</v>
          </cell>
        </row>
      </sheetData>
      <sheetData sheetId="3733">
        <row r="2">
          <cell r="E2">
            <v>0</v>
          </cell>
        </row>
      </sheetData>
      <sheetData sheetId="3734">
        <row r="2">
          <cell r="E2">
            <v>0</v>
          </cell>
        </row>
      </sheetData>
      <sheetData sheetId="3735">
        <row r="2">
          <cell r="E2">
            <v>0</v>
          </cell>
        </row>
      </sheetData>
      <sheetData sheetId="3736">
        <row r="2">
          <cell r="E2">
            <v>0</v>
          </cell>
        </row>
      </sheetData>
      <sheetData sheetId="3737">
        <row r="2">
          <cell r="E2">
            <v>0</v>
          </cell>
        </row>
      </sheetData>
      <sheetData sheetId="3738">
        <row r="2">
          <cell r="E2">
            <v>0</v>
          </cell>
        </row>
      </sheetData>
      <sheetData sheetId="3739">
        <row r="2">
          <cell r="E2">
            <v>0</v>
          </cell>
        </row>
      </sheetData>
      <sheetData sheetId="3740">
        <row r="2">
          <cell r="E2">
            <v>0</v>
          </cell>
        </row>
      </sheetData>
      <sheetData sheetId="3741">
        <row r="2">
          <cell r="E2">
            <v>0</v>
          </cell>
        </row>
      </sheetData>
      <sheetData sheetId="3742">
        <row r="2">
          <cell r="E2">
            <v>0</v>
          </cell>
        </row>
      </sheetData>
      <sheetData sheetId="3743">
        <row r="2">
          <cell r="E2">
            <v>0</v>
          </cell>
        </row>
      </sheetData>
      <sheetData sheetId="3744">
        <row r="2">
          <cell r="E2">
            <v>0</v>
          </cell>
        </row>
      </sheetData>
      <sheetData sheetId="3745">
        <row r="2">
          <cell r="E2">
            <v>0</v>
          </cell>
        </row>
      </sheetData>
      <sheetData sheetId="3746">
        <row r="2">
          <cell r="E2">
            <v>0</v>
          </cell>
        </row>
      </sheetData>
      <sheetData sheetId="3747">
        <row r="2">
          <cell r="E2">
            <v>0</v>
          </cell>
        </row>
      </sheetData>
      <sheetData sheetId="3748">
        <row r="2">
          <cell r="E2">
            <v>0</v>
          </cell>
        </row>
      </sheetData>
      <sheetData sheetId="3749">
        <row r="2">
          <cell r="E2">
            <v>0</v>
          </cell>
        </row>
      </sheetData>
      <sheetData sheetId="3750">
        <row r="2">
          <cell r="E2">
            <v>0</v>
          </cell>
        </row>
      </sheetData>
      <sheetData sheetId="3751">
        <row r="2">
          <cell r="E2">
            <v>0</v>
          </cell>
        </row>
      </sheetData>
      <sheetData sheetId="3752">
        <row r="2">
          <cell r="E2">
            <v>0</v>
          </cell>
        </row>
      </sheetData>
      <sheetData sheetId="3753">
        <row r="2">
          <cell r="E2">
            <v>0</v>
          </cell>
        </row>
      </sheetData>
      <sheetData sheetId="3754">
        <row r="2">
          <cell r="E2">
            <v>0</v>
          </cell>
        </row>
      </sheetData>
      <sheetData sheetId="3755">
        <row r="2">
          <cell r="E2">
            <v>0</v>
          </cell>
        </row>
      </sheetData>
      <sheetData sheetId="3756">
        <row r="2">
          <cell r="E2">
            <v>0</v>
          </cell>
        </row>
      </sheetData>
      <sheetData sheetId="3757">
        <row r="2">
          <cell r="E2">
            <v>0</v>
          </cell>
        </row>
      </sheetData>
      <sheetData sheetId="3758">
        <row r="2">
          <cell r="E2">
            <v>0</v>
          </cell>
        </row>
      </sheetData>
      <sheetData sheetId="3759">
        <row r="2">
          <cell r="E2">
            <v>0</v>
          </cell>
        </row>
      </sheetData>
      <sheetData sheetId="3760">
        <row r="2">
          <cell r="E2">
            <v>0</v>
          </cell>
        </row>
      </sheetData>
      <sheetData sheetId="3761">
        <row r="2">
          <cell r="E2">
            <v>0</v>
          </cell>
        </row>
      </sheetData>
      <sheetData sheetId="3762">
        <row r="2">
          <cell r="E2">
            <v>0</v>
          </cell>
        </row>
      </sheetData>
      <sheetData sheetId="3763">
        <row r="2">
          <cell r="E2">
            <v>0</v>
          </cell>
        </row>
      </sheetData>
      <sheetData sheetId="3764">
        <row r="2">
          <cell r="E2">
            <v>0</v>
          </cell>
        </row>
      </sheetData>
      <sheetData sheetId="3765">
        <row r="2">
          <cell r="E2">
            <v>0</v>
          </cell>
        </row>
      </sheetData>
      <sheetData sheetId="3766">
        <row r="2">
          <cell r="E2">
            <v>0</v>
          </cell>
        </row>
      </sheetData>
      <sheetData sheetId="3767">
        <row r="2">
          <cell r="E2">
            <v>0</v>
          </cell>
        </row>
      </sheetData>
      <sheetData sheetId="3768">
        <row r="2">
          <cell r="E2">
            <v>0</v>
          </cell>
        </row>
      </sheetData>
      <sheetData sheetId="3769">
        <row r="2">
          <cell r="E2">
            <v>0</v>
          </cell>
        </row>
      </sheetData>
      <sheetData sheetId="3770">
        <row r="2">
          <cell r="E2">
            <v>0</v>
          </cell>
        </row>
      </sheetData>
      <sheetData sheetId="3771">
        <row r="2">
          <cell r="E2">
            <v>0</v>
          </cell>
        </row>
      </sheetData>
      <sheetData sheetId="3772">
        <row r="2">
          <cell r="E2">
            <v>0</v>
          </cell>
        </row>
      </sheetData>
      <sheetData sheetId="3773">
        <row r="2">
          <cell r="E2">
            <v>0</v>
          </cell>
        </row>
      </sheetData>
      <sheetData sheetId="3774">
        <row r="2">
          <cell r="E2">
            <v>0</v>
          </cell>
        </row>
      </sheetData>
      <sheetData sheetId="3775">
        <row r="2">
          <cell r="E2">
            <v>0</v>
          </cell>
        </row>
      </sheetData>
      <sheetData sheetId="3776">
        <row r="2">
          <cell r="E2">
            <v>0</v>
          </cell>
        </row>
      </sheetData>
      <sheetData sheetId="3777">
        <row r="2">
          <cell r="E2">
            <v>0</v>
          </cell>
        </row>
      </sheetData>
      <sheetData sheetId="3778">
        <row r="2">
          <cell r="E2">
            <v>0</v>
          </cell>
        </row>
      </sheetData>
      <sheetData sheetId="3779">
        <row r="2">
          <cell r="E2">
            <v>0</v>
          </cell>
        </row>
      </sheetData>
      <sheetData sheetId="3780">
        <row r="2">
          <cell r="E2">
            <v>0</v>
          </cell>
        </row>
      </sheetData>
      <sheetData sheetId="3781">
        <row r="2">
          <cell r="E2">
            <v>0</v>
          </cell>
        </row>
      </sheetData>
      <sheetData sheetId="3782">
        <row r="2">
          <cell r="E2">
            <v>0</v>
          </cell>
        </row>
      </sheetData>
      <sheetData sheetId="3783">
        <row r="2">
          <cell r="E2">
            <v>0</v>
          </cell>
        </row>
      </sheetData>
      <sheetData sheetId="3784">
        <row r="2">
          <cell r="E2">
            <v>0</v>
          </cell>
        </row>
      </sheetData>
      <sheetData sheetId="3785">
        <row r="2">
          <cell r="E2">
            <v>0</v>
          </cell>
        </row>
      </sheetData>
      <sheetData sheetId="3786">
        <row r="2">
          <cell r="E2">
            <v>0</v>
          </cell>
        </row>
      </sheetData>
      <sheetData sheetId="3787">
        <row r="2">
          <cell r="E2">
            <v>0</v>
          </cell>
        </row>
      </sheetData>
      <sheetData sheetId="3788">
        <row r="2">
          <cell r="E2">
            <v>0</v>
          </cell>
        </row>
      </sheetData>
      <sheetData sheetId="3789">
        <row r="2">
          <cell r="E2">
            <v>0</v>
          </cell>
        </row>
      </sheetData>
      <sheetData sheetId="3790">
        <row r="2">
          <cell r="E2">
            <v>0</v>
          </cell>
        </row>
      </sheetData>
      <sheetData sheetId="3791">
        <row r="2">
          <cell r="E2">
            <v>0</v>
          </cell>
        </row>
      </sheetData>
      <sheetData sheetId="3792">
        <row r="2">
          <cell r="E2">
            <v>0</v>
          </cell>
        </row>
      </sheetData>
      <sheetData sheetId="3793">
        <row r="2">
          <cell r="E2">
            <v>0</v>
          </cell>
        </row>
      </sheetData>
      <sheetData sheetId="3794">
        <row r="2">
          <cell r="E2">
            <v>0</v>
          </cell>
        </row>
      </sheetData>
      <sheetData sheetId="3795">
        <row r="2">
          <cell r="E2">
            <v>0</v>
          </cell>
        </row>
      </sheetData>
      <sheetData sheetId="3796">
        <row r="2">
          <cell r="E2">
            <v>0</v>
          </cell>
        </row>
      </sheetData>
      <sheetData sheetId="3797">
        <row r="2">
          <cell r="E2">
            <v>0</v>
          </cell>
        </row>
      </sheetData>
      <sheetData sheetId="3798">
        <row r="2">
          <cell r="E2">
            <v>0</v>
          </cell>
        </row>
      </sheetData>
      <sheetData sheetId="3799">
        <row r="2">
          <cell r="E2">
            <v>0</v>
          </cell>
        </row>
      </sheetData>
      <sheetData sheetId="3800">
        <row r="2">
          <cell r="E2">
            <v>0</v>
          </cell>
        </row>
      </sheetData>
      <sheetData sheetId="3801">
        <row r="2">
          <cell r="E2">
            <v>0</v>
          </cell>
        </row>
      </sheetData>
      <sheetData sheetId="3802">
        <row r="2">
          <cell r="E2">
            <v>0</v>
          </cell>
        </row>
      </sheetData>
      <sheetData sheetId="3803">
        <row r="2">
          <cell r="E2">
            <v>0</v>
          </cell>
        </row>
      </sheetData>
      <sheetData sheetId="3804">
        <row r="2">
          <cell r="E2">
            <v>0</v>
          </cell>
        </row>
      </sheetData>
      <sheetData sheetId="3805">
        <row r="2">
          <cell r="E2">
            <v>0</v>
          </cell>
        </row>
      </sheetData>
      <sheetData sheetId="3806">
        <row r="2">
          <cell r="E2">
            <v>0</v>
          </cell>
        </row>
      </sheetData>
      <sheetData sheetId="3807">
        <row r="2">
          <cell r="E2">
            <v>0</v>
          </cell>
        </row>
      </sheetData>
      <sheetData sheetId="3808">
        <row r="2">
          <cell r="E2">
            <v>0</v>
          </cell>
        </row>
      </sheetData>
      <sheetData sheetId="3809">
        <row r="2">
          <cell r="E2">
            <v>0</v>
          </cell>
        </row>
      </sheetData>
      <sheetData sheetId="3810">
        <row r="2">
          <cell r="E2">
            <v>0</v>
          </cell>
        </row>
      </sheetData>
      <sheetData sheetId="3811">
        <row r="2">
          <cell r="E2">
            <v>0</v>
          </cell>
        </row>
      </sheetData>
      <sheetData sheetId="3812">
        <row r="2">
          <cell r="E2">
            <v>0</v>
          </cell>
        </row>
      </sheetData>
      <sheetData sheetId="3813">
        <row r="2">
          <cell r="E2">
            <v>0</v>
          </cell>
        </row>
      </sheetData>
      <sheetData sheetId="3814">
        <row r="2">
          <cell r="E2">
            <v>0</v>
          </cell>
        </row>
      </sheetData>
      <sheetData sheetId="3815">
        <row r="2">
          <cell r="E2">
            <v>0</v>
          </cell>
        </row>
      </sheetData>
      <sheetData sheetId="3816">
        <row r="2">
          <cell r="E2">
            <v>0</v>
          </cell>
        </row>
      </sheetData>
      <sheetData sheetId="3817">
        <row r="2">
          <cell r="E2">
            <v>0</v>
          </cell>
        </row>
      </sheetData>
      <sheetData sheetId="3818">
        <row r="2">
          <cell r="E2">
            <v>0</v>
          </cell>
        </row>
      </sheetData>
      <sheetData sheetId="3819">
        <row r="2">
          <cell r="E2">
            <v>0</v>
          </cell>
        </row>
      </sheetData>
      <sheetData sheetId="3820">
        <row r="2">
          <cell r="E2">
            <v>0</v>
          </cell>
        </row>
      </sheetData>
      <sheetData sheetId="3821">
        <row r="2">
          <cell r="E2">
            <v>0</v>
          </cell>
        </row>
      </sheetData>
      <sheetData sheetId="3822">
        <row r="2">
          <cell r="E2">
            <v>0</v>
          </cell>
        </row>
      </sheetData>
      <sheetData sheetId="3823">
        <row r="2">
          <cell r="E2">
            <v>0</v>
          </cell>
        </row>
      </sheetData>
      <sheetData sheetId="3824">
        <row r="2">
          <cell r="E2">
            <v>0</v>
          </cell>
        </row>
      </sheetData>
      <sheetData sheetId="3825">
        <row r="2">
          <cell r="E2">
            <v>0</v>
          </cell>
        </row>
      </sheetData>
      <sheetData sheetId="3826">
        <row r="2">
          <cell r="E2">
            <v>0</v>
          </cell>
        </row>
      </sheetData>
      <sheetData sheetId="3827">
        <row r="2">
          <cell r="E2">
            <v>0</v>
          </cell>
        </row>
      </sheetData>
      <sheetData sheetId="3828">
        <row r="2">
          <cell r="E2">
            <v>0</v>
          </cell>
        </row>
      </sheetData>
      <sheetData sheetId="3829">
        <row r="2">
          <cell r="E2">
            <v>0</v>
          </cell>
        </row>
      </sheetData>
      <sheetData sheetId="3830">
        <row r="2">
          <cell r="E2">
            <v>0</v>
          </cell>
        </row>
      </sheetData>
      <sheetData sheetId="3831">
        <row r="2">
          <cell r="E2">
            <v>0</v>
          </cell>
        </row>
      </sheetData>
      <sheetData sheetId="3832">
        <row r="2">
          <cell r="E2">
            <v>0</v>
          </cell>
        </row>
      </sheetData>
      <sheetData sheetId="3833">
        <row r="2">
          <cell r="E2">
            <v>0</v>
          </cell>
        </row>
      </sheetData>
      <sheetData sheetId="3834">
        <row r="2">
          <cell r="E2">
            <v>0</v>
          </cell>
        </row>
      </sheetData>
      <sheetData sheetId="3835">
        <row r="2">
          <cell r="E2">
            <v>0</v>
          </cell>
        </row>
      </sheetData>
      <sheetData sheetId="3836">
        <row r="2">
          <cell r="E2">
            <v>0</v>
          </cell>
        </row>
      </sheetData>
      <sheetData sheetId="3837">
        <row r="2">
          <cell r="E2">
            <v>0</v>
          </cell>
        </row>
      </sheetData>
      <sheetData sheetId="3838">
        <row r="2">
          <cell r="E2">
            <v>0</v>
          </cell>
        </row>
      </sheetData>
      <sheetData sheetId="3839">
        <row r="2">
          <cell r="E2">
            <v>0</v>
          </cell>
        </row>
      </sheetData>
      <sheetData sheetId="3840">
        <row r="2">
          <cell r="E2">
            <v>0</v>
          </cell>
        </row>
      </sheetData>
      <sheetData sheetId="3841">
        <row r="2">
          <cell r="E2">
            <v>0</v>
          </cell>
        </row>
      </sheetData>
      <sheetData sheetId="3842">
        <row r="2">
          <cell r="E2">
            <v>0</v>
          </cell>
        </row>
      </sheetData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>
        <row r="2">
          <cell r="E2">
            <v>0</v>
          </cell>
        </row>
      </sheetData>
      <sheetData sheetId="3896">
        <row r="2">
          <cell r="E2">
            <v>0</v>
          </cell>
        </row>
      </sheetData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>
        <row r="2">
          <cell r="E2">
            <v>0</v>
          </cell>
        </row>
      </sheetData>
      <sheetData sheetId="3914">
        <row r="2">
          <cell r="E2">
            <v>0</v>
          </cell>
        </row>
      </sheetData>
      <sheetData sheetId="3915">
        <row r="2">
          <cell r="E2">
            <v>0</v>
          </cell>
        </row>
      </sheetData>
      <sheetData sheetId="3916">
        <row r="2">
          <cell r="E2">
            <v>0</v>
          </cell>
        </row>
      </sheetData>
      <sheetData sheetId="3917">
        <row r="2">
          <cell r="E2">
            <v>0</v>
          </cell>
        </row>
      </sheetData>
      <sheetData sheetId="3918">
        <row r="2">
          <cell r="E2">
            <v>0</v>
          </cell>
        </row>
      </sheetData>
      <sheetData sheetId="3919">
        <row r="2">
          <cell r="E2">
            <v>0</v>
          </cell>
        </row>
      </sheetData>
      <sheetData sheetId="3920">
        <row r="2">
          <cell r="E2">
            <v>0</v>
          </cell>
        </row>
      </sheetData>
      <sheetData sheetId="3921">
        <row r="2">
          <cell r="E2">
            <v>0</v>
          </cell>
        </row>
      </sheetData>
      <sheetData sheetId="3922">
        <row r="2">
          <cell r="E2">
            <v>0</v>
          </cell>
        </row>
      </sheetData>
      <sheetData sheetId="3923">
        <row r="2">
          <cell r="E2">
            <v>0</v>
          </cell>
        </row>
      </sheetData>
      <sheetData sheetId="3924">
        <row r="2">
          <cell r="E2">
            <v>0</v>
          </cell>
        </row>
      </sheetData>
      <sheetData sheetId="3925">
        <row r="2">
          <cell r="E2">
            <v>0</v>
          </cell>
        </row>
      </sheetData>
      <sheetData sheetId="3926">
        <row r="2">
          <cell r="E2">
            <v>0</v>
          </cell>
        </row>
      </sheetData>
      <sheetData sheetId="3927">
        <row r="2">
          <cell r="E2">
            <v>0</v>
          </cell>
        </row>
      </sheetData>
      <sheetData sheetId="3928">
        <row r="2">
          <cell r="E2">
            <v>0</v>
          </cell>
        </row>
      </sheetData>
      <sheetData sheetId="3929">
        <row r="2">
          <cell r="E2">
            <v>0</v>
          </cell>
        </row>
      </sheetData>
      <sheetData sheetId="3930">
        <row r="2">
          <cell r="E2">
            <v>0</v>
          </cell>
        </row>
      </sheetData>
      <sheetData sheetId="3931">
        <row r="2">
          <cell r="E2">
            <v>0</v>
          </cell>
        </row>
      </sheetData>
      <sheetData sheetId="3932">
        <row r="2">
          <cell r="E2">
            <v>0</v>
          </cell>
        </row>
      </sheetData>
      <sheetData sheetId="3933">
        <row r="2">
          <cell r="E2">
            <v>0</v>
          </cell>
        </row>
      </sheetData>
      <sheetData sheetId="3934">
        <row r="2">
          <cell r="E2">
            <v>0</v>
          </cell>
        </row>
      </sheetData>
      <sheetData sheetId="3935">
        <row r="2">
          <cell r="E2">
            <v>0</v>
          </cell>
        </row>
      </sheetData>
      <sheetData sheetId="3936">
        <row r="2">
          <cell r="E2">
            <v>0</v>
          </cell>
        </row>
      </sheetData>
      <sheetData sheetId="3937">
        <row r="2">
          <cell r="E2">
            <v>0</v>
          </cell>
        </row>
      </sheetData>
      <sheetData sheetId="3938">
        <row r="2">
          <cell r="E2">
            <v>0</v>
          </cell>
        </row>
      </sheetData>
      <sheetData sheetId="3939">
        <row r="2">
          <cell r="E2">
            <v>0</v>
          </cell>
        </row>
      </sheetData>
      <sheetData sheetId="3940">
        <row r="2">
          <cell r="E2">
            <v>0</v>
          </cell>
        </row>
      </sheetData>
      <sheetData sheetId="3941">
        <row r="2">
          <cell r="E2">
            <v>0</v>
          </cell>
        </row>
      </sheetData>
      <sheetData sheetId="3942">
        <row r="2">
          <cell r="E2">
            <v>0</v>
          </cell>
        </row>
      </sheetData>
      <sheetData sheetId="3943">
        <row r="2">
          <cell r="E2">
            <v>0</v>
          </cell>
        </row>
      </sheetData>
      <sheetData sheetId="3944">
        <row r="2">
          <cell r="E2">
            <v>0</v>
          </cell>
        </row>
      </sheetData>
      <sheetData sheetId="3945">
        <row r="2">
          <cell r="E2">
            <v>0</v>
          </cell>
        </row>
      </sheetData>
      <sheetData sheetId="3946">
        <row r="2">
          <cell r="E2">
            <v>0</v>
          </cell>
        </row>
      </sheetData>
      <sheetData sheetId="3947">
        <row r="2">
          <cell r="E2">
            <v>0</v>
          </cell>
        </row>
      </sheetData>
      <sheetData sheetId="3948">
        <row r="2">
          <cell r="E2">
            <v>0</v>
          </cell>
        </row>
      </sheetData>
      <sheetData sheetId="3949">
        <row r="2">
          <cell r="E2">
            <v>0</v>
          </cell>
        </row>
      </sheetData>
      <sheetData sheetId="3950">
        <row r="2">
          <cell r="E2">
            <v>0</v>
          </cell>
        </row>
      </sheetData>
      <sheetData sheetId="3951">
        <row r="2">
          <cell r="E2">
            <v>0</v>
          </cell>
        </row>
      </sheetData>
      <sheetData sheetId="3952">
        <row r="2">
          <cell r="E2">
            <v>0</v>
          </cell>
        </row>
      </sheetData>
      <sheetData sheetId="3953">
        <row r="2">
          <cell r="E2">
            <v>0</v>
          </cell>
        </row>
      </sheetData>
      <sheetData sheetId="3954">
        <row r="2">
          <cell r="E2">
            <v>0</v>
          </cell>
        </row>
      </sheetData>
      <sheetData sheetId="3955">
        <row r="2">
          <cell r="E2">
            <v>0</v>
          </cell>
        </row>
      </sheetData>
      <sheetData sheetId="3956">
        <row r="2">
          <cell r="E2">
            <v>0</v>
          </cell>
        </row>
      </sheetData>
      <sheetData sheetId="3957">
        <row r="2">
          <cell r="E2">
            <v>0</v>
          </cell>
        </row>
      </sheetData>
      <sheetData sheetId="3958">
        <row r="2">
          <cell r="E2">
            <v>0</v>
          </cell>
        </row>
      </sheetData>
      <sheetData sheetId="3959">
        <row r="2">
          <cell r="E2">
            <v>0</v>
          </cell>
        </row>
      </sheetData>
      <sheetData sheetId="3960">
        <row r="2">
          <cell r="E2">
            <v>0</v>
          </cell>
        </row>
      </sheetData>
      <sheetData sheetId="3961">
        <row r="2">
          <cell r="E2">
            <v>0</v>
          </cell>
        </row>
      </sheetData>
      <sheetData sheetId="3962">
        <row r="2">
          <cell r="E2">
            <v>0</v>
          </cell>
        </row>
      </sheetData>
      <sheetData sheetId="3963">
        <row r="2">
          <cell r="E2">
            <v>0</v>
          </cell>
        </row>
      </sheetData>
      <sheetData sheetId="3964">
        <row r="2">
          <cell r="E2">
            <v>0</v>
          </cell>
        </row>
      </sheetData>
      <sheetData sheetId="3965">
        <row r="2">
          <cell r="E2">
            <v>0</v>
          </cell>
        </row>
      </sheetData>
      <sheetData sheetId="3966">
        <row r="2">
          <cell r="E2">
            <v>0</v>
          </cell>
        </row>
      </sheetData>
      <sheetData sheetId="3967">
        <row r="2">
          <cell r="E2">
            <v>0</v>
          </cell>
        </row>
      </sheetData>
      <sheetData sheetId="3968">
        <row r="2">
          <cell r="E2">
            <v>0</v>
          </cell>
        </row>
      </sheetData>
      <sheetData sheetId="3969">
        <row r="2">
          <cell r="E2">
            <v>0</v>
          </cell>
        </row>
      </sheetData>
      <sheetData sheetId="3970">
        <row r="2">
          <cell r="E2">
            <v>0</v>
          </cell>
        </row>
      </sheetData>
      <sheetData sheetId="3971">
        <row r="2">
          <cell r="E2">
            <v>0</v>
          </cell>
        </row>
      </sheetData>
      <sheetData sheetId="3972">
        <row r="2">
          <cell r="E2">
            <v>0</v>
          </cell>
        </row>
      </sheetData>
      <sheetData sheetId="3973">
        <row r="2">
          <cell r="E2">
            <v>0</v>
          </cell>
        </row>
      </sheetData>
      <sheetData sheetId="3974">
        <row r="2">
          <cell r="E2">
            <v>0</v>
          </cell>
        </row>
      </sheetData>
      <sheetData sheetId="3975">
        <row r="2">
          <cell r="E2">
            <v>0</v>
          </cell>
        </row>
      </sheetData>
      <sheetData sheetId="3976">
        <row r="2">
          <cell r="E2">
            <v>0</v>
          </cell>
        </row>
      </sheetData>
      <sheetData sheetId="3977">
        <row r="2">
          <cell r="E2">
            <v>0</v>
          </cell>
        </row>
      </sheetData>
      <sheetData sheetId="3978">
        <row r="2">
          <cell r="E2">
            <v>0</v>
          </cell>
        </row>
      </sheetData>
      <sheetData sheetId="3979">
        <row r="2">
          <cell r="E2">
            <v>0</v>
          </cell>
        </row>
      </sheetData>
      <sheetData sheetId="3980">
        <row r="2">
          <cell r="E2">
            <v>0</v>
          </cell>
        </row>
      </sheetData>
      <sheetData sheetId="3981">
        <row r="2">
          <cell r="E2">
            <v>0</v>
          </cell>
        </row>
      </sheetData>
      <sheetData sheetId="3982">
        <row r="2">
          <cell r="E2">
            <v>0</v>
          </cell>
        </row>
      </sheetData>
      <sheetData sheetId="3983">
        <row r="2">
          <cell r="E2">
            <v>0</v>
          </cell>
        </row>
      </sheetData>
      <sheetData sheetId="3984">
        <row r="2">
          <cell r="E2">
            <v>0</v>
          </cell>
        </row>
      </sheetData>
      <sheetData sheetId="3985">
        <row r="2">
          <cell r="E2">
            <v>0</v>
          </cell>
        </row>
      </sheetData>
      <sheetData sheetId="3986">
        <row r="2">
          <cell r="E2">
            <v>0</v>
          </cell>
        </row>
      </sheetData>
      <sheetData sheetId="3987">
        <row r="2">
          <cell r="E2">
            <v>0</v>
          </cell>
        </row>
      </sheetData>
      <sheetData sheetId="3988">
        <row r="2">
          <cell r="E2">
            <v>0</v>
          </cell>
        </row>
      </sheetData>
      <sheetData sheetId="3989">
        <row r="2">
          <cell r="E2">
            <v>0</v>
          </cell>
        </row>
      </sheetData>
      <sheetData sheetId="3990">
        <row r="2">
          <cell r="E2">
            <v>0</v>
          </cell>
        </row>
      </sheetData>
      <sheetData sheetId="3991">
        <row r="2">
          <cell r="E2">
            <v>0</v>
          </cell>
        </row>
      </sheetData>
      <sheetData sheetId="3992">
        <row r="2">
          <cell r="E2">
            <v>0</v>
          </cell>
        </row>
      </sheetData>
      <sheetData sheetId="3993">
        <row r="2">
          <cell r="E2">
            <v>0</v>
          </cell>
        </row>
      </sheetData>
      <sheetData sheetId="3994">
        <row r="2">
          <cell r="E2">
            <v>0</v>
          </cell>
        </row>
      </sheetData>
      <sheetData sheetId="3995">
        <row r="2">
          <cell r="E2">
            <v>0</v>
          </cell>
        </row>
      </sheetData>
      <sheetData sheetId="3996">
        <row r="2">
          <cell r="E2">
            <v>0</v>
          </cell>
        </row>
      </sheetData>
      <sheetData sheetId="3997">
        <row r="2">
          <cell r="E2">
            <v>0</v>
          </cell>
        </row>
      </sheetData>
      <sheetData sheetId="3998">
        <row r="2">
          <cell r="E2">
            <v>0</v>
          </cell>
        </row>
      </sheetData>
      <sheetData sheetId="3999">
        <row r="2">
          <cell r="E2">
            <v>0</v>
          </cell>
        </row>
      </sheetData>
      <sheetData sheetId="4000">
        <row r="2">
          <cell r="E2">
            <v>0</v>
          </cell>
        </row>
      </sheetData>
      <sheetData sheetId="4001">
        <row r="2">
          <cell r="E2">
            <v>0</v>
          </cell>
        </row>
      </sheetData>
      <sheetData sheetId="4002">
        <row r="2">
          <cell r="E2">
            <v>0</v>
          </cell>
        </row>
      </sheetData>
      <sheetData sheetId="4003">
        <row r="2">
          <cell r="E2">
            <v>0</v>
          </cell>
        </row>
      </sheetData>
      <sheetData sheetId="4004">
        <row r="2">
          <cell r="E2">
            <v>0</v>
          </cell>
        </row>
      </sheetData>
      <sheetData sheetId="4005">
        <row r="2">
          <cell r="E2">
            <v>0</v>
          </cell>
        </row>
      </sheetData>
      <sheetData sheetId="4006">
        <row r="2">
          <cell r="E2">
            <v>0</v>
          </cell>
        </row>
      </sheetData>
      <sheetData sheetId="4007">
        <row r="2">
          <cell r="E2">
            <v>0</v>
          </cell>
        </row>
      </sheetData>
      <sheetData sheetId="4008">
        <row r="2">
          <cell r="E2">
            <v>0</v>
          </cell>
        </row>
      </sheetData>
      <sheetData sheetId="4009">
        <row r="2">
          <cell r="E2">
            <v>0</v>
          </cell>
        </row>
      </sheetData>
      <sheetData sheetId="4010">
        <row r="2">
          <cell r="E2">
            <v>0</v>
          </cell>
        </row>
      </sheetData>
      <sheetData sheetId="4011">
        <row r="2">
          <cell r="E2">
            <v>0</v>
          </cell>
        </row>
      </sheetData>
      <sheetData sheetId="4012">
        <row r="2">
          <cell r="E2">
            <v>0</v>
          </cell>
        </row>
      </sheetData>
      <sheetData sheetId="4013">
        <row r="2">
          <cell r="E2">
            <v>0</v>
          </cell>
        </row>
      </sheetData>
      <sheetData sheetId="4014">
        <row r="2">
          <cell r="E2">
            <v>0</v>
          </cell>
        </row>
      </sheetData>
      <sheetData sheetId="4015">
        <row r="2">
          <cell r="E2">
            <v>0</v>
          </cell>
        </row>
      </sheetData>
      <sheetData sheetId="4016">
        <row r="2">
          <cell r="E2">
            <v>0</v>
          </cell>
        </row>
      </sheetData>
      <sheetData sheetId="4017">
        <row r="2">
          <cell r="E2">
            <v>0</v>
          </cell>
        </row>
      </sheetData>
      <sheetData sheetId="4018">
        <row r="2">
          <cell r="E2">
            <v>0</v>
          </cell>
        </row>
      </sheetData>
      <sheetData sheetId="4019">
        <row r="2">
          <cell r="E2">
            <v>0</v>
          </cell>
        </row>
      </sheetData>
      <sheetData sheetId="4020">
        <row r="2">
          <cell r="E2">
            <v>0</v>
          </cell>
        </row>
      </sheetData>
      <sheetData sheetId="4021">
        <row r="2">
          <cell r="E2">
            <v>0</v>
          </cell>
        </row>
      </sheetData>
      <sheetData sheetId="4022">
        <row r="2">
          <cell r="E2">
            <v>0</v>
          </cell>
        </row>
      </sheetData>
      <sheetData sheetId="4023">
        <row r="2">
          <cell r="E2">
            <v>0</v>
          </cell>
        </row>
      </sheetData>
      <sheetData sheetId="4024">
        <row r="2">
          <cell r="E2">
            <v>0</v>
          </cell>
        </row>
      </sheetData>
      <sheetData sheetId="4025">
        <row r="2">
          <cell r="E2">
            <v>0</v>
          </cell>
        </row>
      </sheetData>
      <sheetData sheetId="4026">
        <row r="2">
          <cell r="E2">
            <v>0</v>
          </cell>
        </row>
      </sheetData>
      <sheetData sheetId="4027">
        <row r="2">
          <cell r="E2">
            <v>0</v>
          </cell>
        </row>
      </sheetData>
      <sheetData sheetId="4028">
        <row r="2">
          <cell r="E2">
            <v>0</v>
          </cell>
        </row>
      </sheetData>
      <sheetData sheetId="4029">
        <row r="2">
          <cell r="E2">
            <v>0</v>
          </cell>
        </row>
      </sheetData>
      <sheetData sheetId="4030">
        <row r="2">
          <cell r="E2">
            <v>0</v>
          </cell>
        </row>
      </sheetData>
      <sheetData sheetId="4031">
        <row r="2">
          <cell r="E2">
            <v>0</v>
          </cell>
        </row>
      </sheetData>
      <sheetData sheetId="4032">
        <row r="2">
          <cell r="E2">
            <v>0</v>
          </cell>
        </row>
      </sheetData>
      <sheetData sheetId="4033">
        <row r="2">
          <cell r="E2">
            <v>0</v>
          </cell>
        </row>
      </sheetData>
      <sheetData sheetId="4034">
        <row r="2">
          <cell r="E2">
            <v>0</v>
          </cell>
        </row>
      </sheetData>
      <sheetData sheetId="4035">
        <row r="2">
          <cell r="E2">
            <v>0</v>
          </cell>
        </row>
      </sheetData>
      <sheetData sheetId="4036">
        <row r="2">
          <cell r="E2">
            <v>0</v>
          </cell>
        </row>
      </sheetData>
      <sheetData sheetId="4037">
        <row r="2">
          <cell r="E2">
            <v>0</v>
          </cell>
        </row>
      </sheetData>
      <sheetData sheetId="4038">
        <row r="2">
          <cell r="E2">
            <v>0</v>
          </cell>
        </row>
      </sheetData>
      <sheetData sheetId="4039">
        <row r="2">
          <cell r="E2">
            <v>0</v>
          </cell>
        </row>
      </sheetData>
      <sheetData sheetId="4040">
        <row r="2">
          <cell r="E2">
            <v>0</v>
          </cell>
        </row>
      </sheetData>
      <sheetData sheetId="4041">
        <row r="2">
          <cell r="E2">
            <v>0</v>
          </cell>
        </row>
      </sheetData>
      <sheetData sheetId="4042">
        <row r="2">
          <cell r="E2">
            <v>0</v>
          </cell>
        </row>
      </sheetData>
      <sheetData sheetId="4043">
        <row r="2">
          <cell r="E2">
            <v>0</v>
          </cell>
        </row>
      </sheetData>
      <sheetData sheetId="4044">
        <row r="2">
          <cell r="E2">
            <v>0</v>
          </cell>
        </row>
      </sheetData>
      <sheetData sheetId="4045">
        <row r="2">
          <cell r="E2">
            <v>0</v>
          </cell>
        </row>
      </sheetData>
      <sheetData sheetId="4046">
        <row r="2">
          <cell r="E2">
            <v>0</v>
          </cell>
        </row>
      </sheetData>
      <sheetData sheetId="4047">
        <row r="2">
          <cell r="E2">
            <v>0</v>
          </cell>
        </row>
      </sheetData>
      <sheetData sheetId="4048">
        <row r="2">
          <cell r="E2">
            <v>0</v>
          </cell>
        </row>
      </sheetData>
      <sheetData sheetId="4049">
        <row r="2">
          <cell r="E2">
            <v>0</v>
          </cell>
        </row>
      </sheetData>
      <sheetData sheetId="4050">
        <row r="2">
          <cell r="E2">
            <v>0</v>
          </cell>
        </row>
      </sheetData>
      <sheetData sheetId="4051">
        <row r="2">
          <cell r="E2">
            <v>0</v>
          </cell>
        </row>
      </sheetData>
      <sheetData sheetId="4052">
        <row r="2">
          <cell r="E2">
            <v>0</v>
          </cell>
        </row>
      </sheetData>
      <sheetData sheetId="4053">
        <row r="2">
          <cell r="E2">
            <v>0</v>
          </cell>
        </row>
      </sheetData>
      <sheetData sheetId="4054">
        <row r="2">
          <cell r="E2">
            <v>0</v>
          </cell>
        </row>
      </sheetData>
      <sheetData sheetId="4055">
        <row r="2">
          <cell r="E2">
            <v>0</v>
          </cell>
        </row>
      </sheetData>
      <sheetData sheetId="4056">
        <row r="2">
          <cell r="E2">
            <v>0</v>
          </cell>
        </row>
      </sheetData>
      <sheetData sheetId="4057">
        <row r="2">
          <cell r="E2">
            <v>0</v>
          </cell>
        </row>
      </sheetData>
      <sheetData sheetId="4058">
        <row r="2">
          <cell r="E2">
            <v>0</v>
          </cell>
        </row>
      </sheetData>
      <sheetData sheetId="4059">
        <row r="2">
          <cell r="E2">
            <v>0</v>
          </cell>
        </row>
      </sheetData>
      <sheetData sheetId="4060">
        <row r="2">
          <cell r="E2">
            <v>0</v>
          </cell>
        </row>
      </sheetData>
      <sheetData sheetId="4061">
        <row r="2">
          <cell r="E2">
            <v>0</v>
          </cell>
        </row>
      </sheetData>
      <sheetData sheetId="4062">
        <row r="2">
          <cell r="E2">
            <v>0</v>
          </cell>
        </row>
      </sheetData>
      <sheetData sheetId="4063">
        <row r="2">
          <cell r="E2">
            <v>0</v>
          </cell>
        </row>
      </sheetData>
      <sheetData sheetId="4064">
        <row r="2">
          <cell r="E2">
            <v>0</v>
          </cell>
        </row>
      </sheetData>
      <sheetData sheetId="4065">
        <row r="2">
          <cell r="E2">
            <v>0</v>
          </cell>
        </row>
      </sheetData>
      <sheetData sheetId="4066">
        <row r="2">
          <cell r="E2">
            <v>0</v>
          </cell>
        </row>
      </sheetData>
      <sheetData sheetId="4067">
        <row r="2">
          <cell r="E2">
            <v>0</v>
          </cell>
        </row>
      </sheetData>
      <sheetData sheetId="4068">
        <row r="2">
          <cell r="E2">
            <v>0</v>
          </cell>
        </row>
      </sheetData>
      <sheetData sheetId="4069">
        <row r="2">
          <cell r="E2">
            <v>0</v>
          </cell>
        </row>
      </sheetData>
      <sheetData sheetId="4070">
        <row r="2">
          <cell r="E2">
            <v>0</v>
          </cell>
        </row>
      </sheetData>
      <sheetData sheetId="4071">
        <row r="2">
          <cell r="E2">
            <v>0</v>
          </cell>
        </row>
      </sheetData>
      <sheetData sheetId="4072">
        <row r="2">
          <cell r="E2">
            <v>0</v>
          </cell>
        </row>
      </sheetData>
      <sheetData sheetId="4073">
        <row r="2">
          <cell r="E2">
            <v>0</v>
          </cell>
        </row>
      </sheetData>
      <sheetData sheetId="4074">
        <row r="2">
          <cell r="E2">
            <v>0</v>
          </cell>
        </row>
      </sheetData>
      <sheetData sheetId="4075">
        <row r="2">
          <cell r="E2">
            <v>0</v>
          </cell>
        </row>
      </sheetData>
      <sheetData sheetId="4076">
        <row r="2">
          <cell r="E2">
            <v>0</v>
          </cell>
        </row>
      </sheetData>
      <sheetData sheetId="4077">
        <row r="2">
          <cell r="E2">
            <v>0</v>
          </cell>
        </row>
      </sheetData>
      <sheetData sheetId="4078">
        <row r="2">
          <cell r="E2">
            <v>0</v>
          </cell>
        </row>
      </sheetData>
      <sheetData sheetId="4079">
        <row r="2">
          <cell r="E2">
            <v>0</v>
          </cell>
        </row>
      </sheetData>
      <sheetData sheetId="4080">
        <row r="2">
          <cell r="E2">
            <v>0</v>
          </cell>
        </row>
      </sheetData>
      <sheetData sheetId="4081">
        <row r="2">
          <cell r="E2">
            <v>0</v>
          </cell>
        </row>
      </sheetData>
      <sheetData sheetId="4082">
        <row r="2">
          <cell r="E2">
            <v>0</v>
          </cell>
        </row>
      </sheetData>
      <sheetData sheetId="4083">
        <row r="2">
          <cell r="E2">
            <v>0</v>
          </cell>
        </row>
      </sheetData>
      <sheetData sheetId="4084">
        <row r="2">
          <cell r="E2">
            <v>0</v>
          </cell>
        </row>
      </sheetData>
      <sheetData sheetId="4085">
        <row r="2">
          <cell r="E2">
            <v>0</v>
          </cell>
        </row>
      </sheetData>
      <sheetData sheetId="4086">
        <row r="2">
          <cell r="E2">
            <v>0</v>
          </cell>
        </row>
      </sheetData>
      <sheetData sheetId="4087">
        <row r="2">
          <cell r="E2">
            <v>0</v>
          </cell>
        </row>
      </sheetData>
      <sheetData sheetId="4088">
        <row r="2">
          <cell r="E2">
            <v>0</v>
          </cell>
        </row>
      </sheetData>
      <sheetData sheetId="4089">
        <row r="2">
          <cell r="E2">
            <v>0</v>
          </cell>
        </row>
      </sheetData>
      <sheetData sheetId="4090">
        <row r="2">
          <cell r="E2">
            <v>0</v>
          </cell>
        </row>
      </sheetData>
      <sheetData sheetId="4091">
        <row r="2">
          <cell r="E2">
            <v>0</v>
          </cell>
        </row>
      </sheetData>
      <sheetData sheetId="4092">
        <row r="2">
          <cell r="E2">
            <v>0</v>
          </cell>
        </row>
      </sheetData>
      <sheetData sheetId="4093">
        <row r="2">
          <cell r="E2">
            <v>0</v>
          </cell>
        </row>
      </sheetData>
      <sheetData sheetId="4094">
        <row r="2">
          <cell r="E2">
            <v>0</v>
          </cell>
        </row>
      </sheetData>
      <sheetData sheetId="4095">
        <row r="2">
          <cell r="E2">
            <v>0</v>
          </cell>
        </row>
      </sheetData>
      <sheetData sheetId="4096">
        <row r="2">
          <cell r="E2">
            <v>0</v>
          </cell>
        </row>
      </sheetData>
      <sheetData sheetId="4097">
        <row r="2">
          <cell r="E2">
            <v>0</v>
          </cell>
        </row>
      </sheetData>
      <sheetData sheetId="4098">
        <row r="2">
          <cell r="E2">
            <v>0</v>
          </cell>
        </row>
      </sheetData>
      <sheetData sheetId="4099">
        <row r="2">
          <cell r="E2">
            <v>0</v>
          </cell>
        </row>
      </sheetData>
      <sheetData sheetId="4100">
        <row r="2">
          <cell r="E2">
            <v>0</v>
          </cell>
        </row>
      </sheetData>
      <sheetData sheetId="4101">
        <row r="2">
          <cell r="E2">
            <v>0</v>
          </cell>
        </row>
      </sheetData>
      <sheetData sheetId="4102">
        <row r="2">
          <cell r="E2">
            <v>0</v>
          </cell>
        </row>
      </sheetData>
      <sheetData sheetId="4103">
        <row r="2">
          <cell r="E2">
            <v>0</v>
          </cell>
        </row>
      </sheetData>
      <sheetData sheetId="4104">
        <row r="2">
          <cell r="E2">
            <v>0</v>
          </cell>
        </row>
      </sheetData>
      <sheetData sheetId="4105">
        <row r="2">
          <cell r="E2">
            <v>0</v>
          </cell>
        </row>
      </sheetData>
      <sheetData sheetId="4106">
        <row r="2">
          <cell r="E2">
            <v>0</v>
          </cell>
        </row>
      </sheetData>
      <sheetData sheetId="4107">
        <row r="2">
          <cell r="E2">
            <v>0</v>
          </cell>
        </row>
      </sheetData>
      <sheetData sheetId="4108">
        <row r="2">
          <cell r="E2">
            <v>0</v>
          </cell>
        </row>
      </sheetData>
      <sheetData sheetId="4109">
        <row r="2">
          <cell r="E2">
            <v>0</v>
          </cell>
        </row>
      </sheetData>
      <sheetData sheetId="4110">
        <row r="2">
          <cell r="E2">
            <v>0</v>
          </cell>
        </row>
      </sheetData>
      <sheetData sheetId="4111">
        <row r="2">
          <cell r="E2">
            <v>0</v>
          </cell>
        </row>
      </sheetData>
      <sheetData sheetId="4112">
        <row r="2">
          <cell r="E2">
            <v>0</v>
          </cell>
        </row>
      </sheetData>
      <sheetData sheetId="4113">
        <row r="2">
          <cell r="E2">
            <v>0</v>
          </cell>
        </row>
      </sheetData>
      <sheetData sheetId="4114">
        <row r="2">
          <cell r="E2">
            <v>0</v>
          </cell>
        </row>
      </sheetData>
      <sheetData sheetId="4115">
        <row r="2">
          <cell r="E2">
            <v>0</v>
          </cell>
        </row>
      </sheetData>
      <sheetData sheetId="4116">
        <row r="2">
          <cell r="E2">
            <v>0</v>
          </cell>
        </row>
      </sheetData>
      <sheetData sheetId="4117">
        <row r="2">
          <cell r="E2">
            <v>0</v>
          </cell>
        </row>
      </sheetData>
      <sheetData sheetId="4118">
        <row r="2">
          <cell r="E2">
            <v>0</v>
          </cell>
        </row>
      </sheetData>
      <sheetData sheetId="4119">
        <row r="2">
          <cell r="E2">
            <v>0</v>
          </cell>
        </row>
      </sheetData>
      <sheetData sheetId="4120">
        <row r="2">
          <cell r="E2">
            <v>0</v>
          </cell>
        </row>
      </sheetData>
      <sheetData sheetId="4121">
        <row r="2">
          <cell r="E2">
            <v>0</v>
          </cell>
        </row>
      </sheetData>
      <sheetData sheetId="4122">
        <row r="2">
          <cell r="E2">
            <v>0</v>
          </cell>
        </row>
      </sheetData>
      <sheetData sheetId="4123">
        <row r="2">
          <cell r="E2">
            <v>0</v>
          </cell>
        </row>
      </sheetData>
      <sheetData sheetId="4124">
        <row r="2">
          <cell r="E2">
            <v>0</v>
          </cell>
        </row>
      </sheetData>
      <sheetData sheetId="4125">
        <row r="2">
          <cell r="E2">
            <v>0</v>
          </cell>
        </row>
      </sheetData>
      <sheetData sheetId="4126">
        <row r="2">
          <cell r="E2">
            <v>0</v>
          </cell>
        </row>
      </sheetData>
      <sheetData sheetId="4127">
        <row r="2">
          <cell r="E2">
            <v>0</v>
          </cell>
        </row>
      </sheetData>
      <sheetData sheetId="4128">
        <row r="2">
          <cell r="E2">
            <v>0</v>
          </cell>
        </row>
      </sheetData>
      <sheetData sheetId="4129">
        <row r="2">
          <cell r="E2">
            <v>0</v>
          </cell>
        </row>
      </sheetData>
      <sheetData sheetId="4130">
        <row r="2">
          <cell r="E2">
            <v>0</v>
          </cell>
        </row>
      </sheetData>
      <sheetData sheetId="4131">
        <row r="2">
          <cell r="E2">
            <v>0</v>
          </cell>
        </row>
      </sheetData>
      <sheetData sheetId="4132">
        <row r="2">
          <cell r="E2">
            <v>0</v>
          </cell>
        </row>
      </sheetData>
      <sheetData sheetId="4133">
        <row r="2">
          <cell r="E2">
            <v>0</v>
          </cell>
        </row>
      </sheetData>
      <sheetData sheetId="4134">
        <row r="2">
          <cell r="E2">
            <v>0</v>
          </cell>
        </row>
      </sheetData>
      <sheetData sheetId="4135">
        <row r="2">
          <cell r="E2">
            <v>0</v>
          </cell>
        </row>
      </sheetData>
      <sheetData sheetId="4136">
        <row r="2">
          <cell r="E2">
            <v>0</v>
          </cell>
        </row>
      </sheetData>
      <sheetData sheetId="4137">
        <row r="2">
          <cell r="E2">
            <v>0</v>
          </cell>
        </row>
      </sheetData>
      <sheetData sheetId="4138">
        <row r="2">
          <cell r="E2">
            <v>0</v>
          </cell>
        </row>
      </sheetData>
      <sheetData sheetId="4139">
        <row r="2">
          <cell r="E2">
            <v>0</v>
          </cell>
        </row>
      </sheetData>
      <sheetData sheetId="4140">
        <row r="2">
          <cell r="E2">
            <v>0</v>
          </cell>
        </row>
      </sheetData>
      <sheetData sheetId="4141">
        <row r="2">
          <cell r="E2">
            <v>0</v>
          </cell>
        </row>
      </sheetData>
      <sheetData sheetId="4142">
        <row r="2">
          <cell r="E2">
            <v>0</v>
          </cell>
        </row>
      </sheetData>
      <sheetData sheetId="4143">
        <row r="2">
          <cell r="E2">
            <v>0</v>
          </cell>
        </row>
      </sheetData>
      <sheetData sheetId="4144">
        <row r="2">
          <cell r="E2">
            <v>0</v>
          </cell>
        </row>
      </sheetData>
      <sheetData sheetId="4145">
        <row r="2">
          <cell r="E2">
            <v>0</v>
          </cell>
        </row>
      </sheetData>
      <sheetData sheetId="4146">
        <row r="2">
          <cell r="E2">
            <v>0</v>
          </cell>
        </row>
      </sheetData>
      <sheetData sheetId="4147">
        <row r="2">
          <cell r="E2">
            <v>0</v>
          </cell>
        </row>
      </sheetData>
      <sheetData sheetId="4148">
        <row r="2">
          <cell r="E2">
            <v>0</v>
          </cell>
        </row>
      </sheetData>
      <sheetData sheetId="4149">
        <row r="2">
          <cell r="E2">
            <v>0</v>
          </cell>
        </row>
      </sheetData>
      <sheetData sheetId="4150">
        <row r="2">
          <cell r="E2">
            <v>0</v>
          </cell>
        </row>
      </sheetData>
      <sheetData sheetId="4151">
        <row r="2">
          <cell r="E2">
            <v>0</v>
          </cell>
        </row>
      </sheetData>
      <sheetData sheetId="4152">
        <row r="2">
          <cell r="E2">
            <v>0</v>
          </cell>
        </row>
      </sheetData>
      <sheetData sheetId="4153">
        <row r="2">
          <cell r="E2">
            <v>0</v>
          </cell>
        </row>
      </sheetData>
      <sheetData sheetId="4154">
        <row r="2">
          <cell r="E2">
            <v>0</v>
          </cell>
        </row>
      </sheetData>
      <sheetData sheetId="4155">
        <row r="2">
          <cell r="E2">
            <v>0</v>
          </cell>
        </row>
      </sheetData>
      <sheetData sheetId="4156">
        <row r="2">
          <cell r="E2">
            <v>0</v>
          </cell>
        </row>
      </sheetData>
      <sheetData sheetId="4157">
        <row r="2">
          <cell r="E2">
            <v>0</v>
          </cell>
        </row>
      </sheetData>
      <sheetData sheetId="4158">
        <row r="2">
          <cell r="E2">
            <v>0</v>
          </cell>
        </row>
      </sheetData>
      <sheetData sheetId="4159">
        <row r="2">
          <cell r="E2">
            <v>0</v>
          </cell>
        </row>
      </sheetData>
      <sheetData sheetId="4160">
        <row r="2">
          <cell r="E2">
            <v>0</v>
          </cell>
        </row>
      </sheetData>
      <sheetData sheetId="4161">
        <row r="2">
          <cell r="E2">
            <v>0</v>
          </cell>
        </row>
      </sheetData>
      <sheetData sheetId="4162">
        <row r="2">
          <cell r="E2">
            <v>0</v>
          </cell>
        </row>
      </sheetData>
      <sheetData sheetId="4163">
        <row r="2">
          <cell r="E2">
            <v>0</v>
          </cell>
        </row>
      </sheetData>
      <sheetData sheetId="4164">
        <row r="2">
          <cell r="E2">
            <v>0</v>
          </cell>
        </row>
      </sheetData>
      <sheetData sheetId="4165">
        <row r="2">
          <cell r="E2">
            <v>0</v>
          </cell>
        </row>
      </sheetData>
      <sheetData sheetId="4166">
        <row r="2">
          <cell r="E2">
            <v>0</v>
          </cell>
        </row>
      </sheetData>
      <sheetData sheetId="4167">
        <row r="2">
          <cell r="E2">
            <v>0</v>
          </cell>
        </row>
      </sheetData>
      <sheetData sheetId="4168">
        <row r="2">
          <cell r="E2">
            <v>0</v>
          </cell>
        </row>
      </sheetData>
      <sheetData sheetId="4169">
        <row r="2">
          <cell r="E2">
            <v>0</v>
          </cell>
        </row>
      </sheetData>
      <sheetData sheetId="4170">
        <row r="2">
          <cell r="E2">
            <v>0</v>
          </cell>
        </row>
      </sheetData>
      <sheetData sheetId="4171">
        <row r="2">
          <cell r="E2">
            <v>0</v>
          </cell>
        </row>
      </sheetData>
      <sheetData sheetId="4172">
        <row r="2">
          <cell r="E2">
            <v>0</v>
          </cell>
        </row>
      </sheetData>
      <sheetData sheetId="4173">
        <row r="2">
          <cell r="E2">
            <v>0</v>
          </cell>
        </row>
      </sheetData>
      <sheetData sheetId="4174">
        <row r="2">
          <cell r="E2">
            <v>0</v>
          </cell>
        </row>
      </sheetData>
      <sheetData sheetId="4175">
        <row r="2">
          <cell r="E2">
            <v>0</v>
          </cell>
        </row>
      </sheetData>
      <sheetData sheetId="4176">
        <row r="2">
          <cell r="E2">
            <v>0</v>
          </cell>
        </row>
      </sheetData>
      <sheetData sheetId="4177">
        <row r="2">
          <cell r="E2">
            <v>0</v>
          </cell>
        </row>
      </sheetData>
      <sheetData sheetId="4178">
        <row r="2">
          <cell r="E2">
            <v>0</v>
          </cell>
        </row>
      </sheetData>
      <sheetData sheetId="4179">
        <row r="2">
          <cell r="E2">
            <v>0</v>
          </cell>
        </row>
      </sheetData>
      <sheetData sheetId="4180">
        <row r="2">
          <cell r="E2">
            <v>0</v>
          </cell>
        </row>
      </sheetData>
      <sheetData sheetId="4181">
        <row r="2">
          <cell r="E2">
            <v>0</v>
          </cell>
        </row>
      </sheetData>
      <sheetData sheetId="4182">
        <row r="2">
          <cell r="E2">
            <v>0</v>
          </cell>
        </row>
      </sheetData>
      <sheetData sheetId="4183">
        <row r="2">
          <cell r="E2">
            <v>0</v>
          </cell>
        </row>
      </sheetData>
      <sheetData sheetId="4184">
        <row r="2">
          <cell r="E2">
            <v>0</v>
          </cell>
        </row>
      </sheetData>
      <sheetData sheetId="4185">
        <row r="2">
          <cell r="E2">
            <v>0</v>
          </cell>
        </row>
      </sheetData>
      <sheetData sheetId="4186">
        <row r="2">
          <cell r="E2">
            <v>0</v>
          </cell>
        </row>
      </sheetData>
      <sheetData sheetId="4187">
        <row r="2">
          <cell r="E2">
            <v>0</v>
          </cell>
        </row>
      </sheetData>
      <sheetData sheetId="4188">
        <row r="2">
          <cell r="E2">
            <v>0</v>
          </cell>
        </row>
      </sheetData>
      <sheetData sheetId="4189">
        <row r="2">
          <cell r="E2">
            <v>0</v>
          </cell>
        </row>
      </sheetData>
      <sheetData sheetId="4190">
        <row r="2">
          <cell r="E2">
            <v>0</v>
          </cell>
        </row>
      </sheetData>
      <sheetData sheetId="4191">
        <row r="2">
          <cell r="E2">
            <v>0</v>
          </cell>
        </row>
      </sheetData>
      <sheetData sheetId="4192">
        <row r="2">
          <cell r="E2">
            <v>0</v>
          </cell>
        </row>
      </sheetData>
      <sheetData sheetId="4193">
        <row r="2">
          <cell r="E2">
            <v>0</v>
          </cell>
        </row>
      </sheetData>
      <sheetData sheetId="4194">
        <row r="2">
          <cell r="E2">
            <v>0</v>
          </cell>
        </row>
      </sheetData>
      <sheetData sheetId="4195">
        <row r="2">
          <cell r="E2">
            <v>0</v>
          </cell>
        </row>
      </sheetData>
      <sheetData sheetId="4196">
        <row r="2">
          <cell r="E2">
            <v>0</v>
          </cell>
        </row>
      </sheetData>
      <sheetData sheetId="4197">
        <row r="2">
          <cell r="E2">
            <v>0</v>
          </cell>
        </row>
      </sheetData>
      <sheetData sheetId="4198">
        <row r="2">
          <cell r="E2">
            <v>0</v>
          </cell>
        </row>
      </sheetData>
      <sheetData sheetId="4199">
        <row r="2">
          <cell r="E2">
            <v>0</v>
          </cell>
        </row>
      </sheetData>
      <sheetData sheetId="4200">
        <row r="2">
          <cell r="E2">
            <v>0</v>
          </cell>
        </row>
      </sheetData>
      <sheetData sheetId="4201">
        <row r="2">
          <cell r="E2">
            <v>0</v>
          </cell>
        </row>
      </sheetData>
      <sheetData sheetId="4202">
        <row r="2">
          <cell r="E2">
            <v>0</v>
          </cell>
        </row>
      </sheetData>
      <sheetData sheetId="4203">
        <row r="2">
          <cell r="E2">
            <v>0</v>
          </cell>
        </row>
      </sheetData>
      <sheetData sheetId="4204">
        <row r="2">
          <cell r="E2">
            <v>0</v>
          </cell>
        </row>
      </sheetData>
      <sheetData sheetId="4205">
        <row r="2">
          <cell r="E2">
            <v>0</v>
          </cell>
        </row>
      </sheetData>
      <sheetData sheetId="4206">
        <row r="2">
          <cell r="E2">
            <v>0</v>
          </cell>
        </row>
      </sheetData>
      <sheetData sheetId="4207">
        <row r="2">
          <cell r="E2">
            <v>0</v>
          </cell>
        </row>
      </sheetData>
      <sheetData sheetId="4208">
        <row r="2">
          <cell r="E2">
            <v>0</v>
          </cell>
        </row>
      </sheetData>
      <sheetData sheetId="4209">
        <row r="2">
          <cell r="E2">
            <v>0</v>
          </cell>
        </row>
      </sheetData>
      <sheetData sheetId="4210">
        <row r="2">
          <cell r="E2">
            <v>0</v>
          </cell>
        </row>
      </sheetData>
      <sheetData sheetId="4211">
        <row r="2">
          <cell r="E2">
            <v>0</v>
          </cell>
        </row>
      </sheetData>
      <sheetData sheetId="4212">
        <row r="2">
          <cell r="E2">
            <v>0</v>
          </cell>
        </row>
      </sheetData>
      <sheetData sheetId="4213">
        <row r="2">
          <cell r="E2">
            <v>0</v>
          </cell>
        </row>
      </sheetData>
      <sheetData sheetId="4214">
        <row r="2">
          <cell r="E2">
            <v>0</v>
          </cell>
        </row>
      </sheetData>
      <sheetData sheetId="4215">
        <row r="2">
          <cell r="E2">
            <v>0</v>
          </cell>
        </row>
      </sheetData>
      <sheetData sheetId="4216">
        <row r="2">
          <cell r="E2">
            <v>0</v>
          </cell>
        </row>
      </sheetData>
      <sheetData sheetId="4217">
        <row r="2">
          <cell r="E2">
            <v>0</v>
          </cell>
        </row>
      </sheetData>
      <sheetData sheetId="4218">
        <row r="2">
          <cell r="E2">
            <v>0</v>
          </cell>
        </row>
      </sheetData>
      <sheetData sheetId="4219">
        <row r="2">
          <cell r="E2">
            <v>0</v>
          </cell>
        </row>
      </sheetData>
      <sheetData sheetId="4220">
        <row r="2">
          <cell r="E2">
            <v>0</v>
          </cell>
        </row>
      </sheetData>
      <sheetData sheetId="4221">
        <row r="2">
          <cell r="E2">
            <v>0</v>
          </cell>
        </row>
      </sheetData>
      <sheetData sheetId="4222">
        <row r="2">
          <cell r="E2">
            <v>0</v>
          </cell>
        </row>
      </sheetData>
      <sheetData sheetId="4223">
        <row r="2">
          <cell r="E2">
            <v>0</v>
          </cell>
        </row>
      </sheetData>
      <sheetData sheetId="4224">
        <row r="2">
          <cell r="E2">
            <v>0</v>
          </cell>
        </row>
      </sheetData>
      <sheetData sheetId="4225">
        <row r="2">
          <cell r="E2">
            <v>0</v>
          </cell>
        </row>
      </sheetData>
      <sheetData sheetId="4226">
        <row r="2">
          <cell r="E2">
            <v>0</v>
          </cell>
        </row>
      </sheetData>
      <sheetData sheetId="4227">
        <row r="2">
          <cell r="E2">
            <v>0</v>
          </cell>
        </row>
      </sheetData>
      <sheetData sheetId="4228">
        <row r="2">
          <cell r="E2">
            <v>0</v>
          </cell>
        </row>
      </sheetData>
      <sheetData sheetId="4229">
        <row r="2">
          <cell r="E2">
            <v>0</v>
          </cell>
        </row>
      </sheetData>
      <sheetData sheetId="4230">
        <row r="2">
          <cell r="E2">
            <v>0</v>
          </cell>
        </row>
      </sheetData>
      <sheetData sheetId="4231">
        <row r="2">
          <cell r="E2">
            <v>0</v>
          </cell>
        </row>
      </sheetData>
      <sheetData sheetId="4232">
        <row r="2">
          <cell r="E2">
            <v>0</v>
          </cell>
        </row>
      </sheetData>
      <sheetData sheetId="4233">
        <row r="2">
          <cell r="E2">
            <v>0</v>
          </cell>
        </row>
      </sheetData>
      <sheetData sheetId="4234">
        <row r="2">
          <cell r="E2">
            <v>0</v>
          </cell>
        </row>
      </sheetData>
      <sheetData sheetId="4235">
        <row r="2">
          <cell r="E2">
            <v>0</v>
          </cell>
        </row>
      </sheetData>
      <sheetData sheetId="4236">
        <row r="2">
          <cell r="E2">
            <v>0</v>
          </cell>
        </row>
      </sheetData>
      <sheetData sheetId="4237">
        <row r="2">
          <cell r="E2">
            <v>0</v>
          </cell>
        </row>
      </sheetData>
      <sheetData sheetId="4238">
        <row r="2">
          <cell r="E2">
            <v>0</v>
          </cell>
        </row>
      </sheetData>
      <sheetData sheetId="4239">
        <row r="2">
          <cell r="E2">
            <v>0</v>
          </cell>
        </row>
      </sheetData>
      <sheetData sheetId="4240">
        <row r="2">
          <cell r="E2">
            <v>0</v>
          </cell>
        </row>
      </sheetData>
      <sheetData sheetId="4241">
        <row r="2">
          <cell r="E2">
            <v>0</v>
          </cell>
        </row>
      </sheetData>
      <sheetData sheetId="4242">
        <row r="2">
          <cell r="E2">
            <v>0</v>
          </cell>
        </row>
      </sheetData>
      <sheetData sheetId="4243">
        <row r="2">
          <cell r="E2">
            <v>0</v>
          </cell>
        </row>
      </sheetData>
      <sheetData sheetId="4244">
        <row r="2">
          <cell r="E2">
            <v>0</v>
          </cell>
        </row>
      </sheetData>
      <sheetData sheetId="4245">
        <row r="2">
          <cell r="E2">
            <v>0</v>
          </cell>
        </row>
      </sheetData>
      <sheetData sheetId="4246">
        <row r="2">
          <cell r="E2">
            <v>0</v>
          </cell>
        </row>
      </sheetData>
      <sheetData sheetId="4247">
        <row r="2">
          <cell r="E2">
            <v>0</v>
          </cell>
        </row>
      </sheetData>
      <sheetData sheetId="4248">
        <row r="2">
          <cell r="E2">
            <v>0</v>
          </cell>
        </row>
      </sheetData>
      <sheetData sheetId="4249">
        <row r="2">
          <cell r="E2">
            <v>0</v>
          </cell>
        </row>
      </sheetData>
      <sheetData sheetId="4250">
        <row r="2">
          <cell r="E2">
            <v>0</v>
          </cell>
        </row>
      </sheetData>
      <sheetData sheetId="4251">
        <row r="2">
          <cell r="E2">
            <v>0</v>
          </cell>
        </row>
      </sheetData>
      <sheetData sheetId="4252">
        <row r="2">
          <cell r="E2">
            <v>0</v>
          </cell>
        </row>
      </sheetData>
      <sheetData sheetId="4253">
        <row r="2">
          <cell r="E2">
            <v>0</v>
          </cell>
        </row>
      </sheetData>
      <sheetData sheetId="4254">
        <row r="2">
          <cell r="E2">
            <v>0</v>
          </cell>
        </row>
      </sheetData>
      <sheetData sheetId="4255">
        <row r="2">
          <cell r="E2">
            <v>0</v>
          </cell>
        </row>
      </sheetData>
      <sheetData sheetId="4256">
        <row r="2">
          <cell r="E2">
            <v>0</v>
          </cell>
        </row>
      </sheetData>
      <sheetData sheetId="4257">
        <row r="2">
          <cell r="E2">
            <v>0</v>
          </cell>
        </row>
      </sheetData>
      <sheetData sheetId="4258">
        <row r="2">
          <cell r="E2">
            <v>0</v>
          </cell>
        </row>
      </sheetData>
      <sheetData sheetId="4259">
        <row r="2">
          <cell r="E2">
            <v>0</v>
          </cell>
        </row>
      </sheetData>
      <sheetData sheetId="4260">
        <row r="2">
          <cell r="E2">
            <v>0</v>
          </cell>
        </row>
      </sheetData>
      <sheetData sheetId="4261">
        <row r="2">
          <cell r="E2">
            <v>0</v>
          </cell>
        </row>
      </sheetData>
      <sheetData sheetId="4262">
        <row r="2">
          <cell r="E2">
            <v>0</v>
          </cell>
        </row>
      </sheetData>
      <sheetData sheetId="4263">
        <row r="2">
          <cell r="E2">
            <v>0</v>
          </cell>
        </row>
      </sheetData>
      <sheetData sheetId="4264">
        <row r="2">
          <cell r="E2">
            <v>0</v>
          </cell>
        </row>
      </sheetData>
      <sheetData sheetId="4265">
        <row r="2">
          <cell r="E2">
            <v>0</v>
          </cell>
        </row>
      </sheetData>
      <sheetData sheetId="4266">
        <row r="2">
          <cell r="E2">
            <v>0</v>
          </cell>
        </row>
      </sheetData>
      <sheetData sheetId="4267">
        <row r="2">
          <cell r="E2">
            <v>0</v>
          </cell>
        </row>
      </sheetData>
      <sheetData sheetId="4268">
        <row r="2">
          <cell r="E2">
            <v>0</v>
          </cell>
        </row>
      </sheetData>
      <sheetData sheetId="4269">
        <row r="2">
          <cell r="E2">
            <v>0</v>
          </cell>
        </row>
      </sheetData>
      <sheetData sheetId="4270">
        <row r="2">
          <cell r="E2">
            <v>0</v>
          </cell>
        </row>
      </sheetData>
      <sheetData sheetId="4271">
        <row r="2">
          <cell r="E2">
            <v>0</v>
          </cell>
        </row>
      </sheetData>
      <sheetData sheetId="4272">
        <row r="2">
          <cell r="E2">
            <v>0</v>
          </cell>
        </row>
      </sheetData>
      <sheetData sheetId="4273">
        <row r="2">
          <cell r="E2">
            <v>0</v>
          </cell>
        </row>
      </sheetData>
      <sheetData sheetId="4274">
        <row r="2">
          <cell r="E2">
            <v>0</v>
          </cell>
        </row>
      </sheetData>
      <sheetData sheetId="4275">
        <row r="2">
          <cell r="E2">
            <v>0</v>
          </cell>
        </row>
      </sheetData>
      <sheetData sheetId="4276">
        <row r="2">
          <cell r="E2">
            <v>0</v>
          </cell>
        </row>
      </sheetData>
      <sheetData sheetId="4277">
        <row r="2">
          <cell r="E2">
            <v>0</v>
          </cell>
        </row>
      </sheetData>
      <sheetData sheetId="4278">
        <row r="2">
          <cell r="E2">
            <v>0</v>
          </cell>
        </row>
      </sheetData>
      <sheetData sheetId="4279">
        <row r="2">
          <cell r="E2">
            <v>0</v>
          </cell>
        </row>
      </sheetData>
      <sheetData sheetId="4280">
        <row r="2">
          <cell r="E2">
            <v>0</v>
          </cell>
        </row>
      </sheetData>
      <sheetData sheetId="4281">
        <row r="2">
          <cell r="E2">
            <v>0</v>
          </cell>
        </row>
      </sheetData>
      <sheetData sheetId="4282">
        <row r="2">
          <cell r="E2">
            <v>0</v>
          </cell>
        </row>
      </sheetData>
      <sheetData sheetId="4283">
        <row r="2">
          <cell r="E2">
            <v>0</v>
          </cell>
        </row>
      </sheetData>
      <sheetData sheetId="4284">
        <row r="2">
          <cell r="E2">
            <v>0</v>
          </cell>
        </row>
      </sheetData>
      <sheetData sheetId="4285">
        <row r="2">
          <cell r="E2">
            <v>0</v>
          </cell>
        </row>
      </sheetData>
      <sheetData sheetId="4286">
        <row r="2">
          <cell r="E2">
            <v>0</v>
          </cell>
        </row>
      </sheetData>
      <sheetData sheetId="4287">
        <row r="2">
          <cell r="E2">
            <v>0</v>
          </cell>
        </row>
      </sheetData>
      <sheetData sheetId="4288">
        <row r="2">
          <cell r="E2">
            <v>0</v>
          </cell>
        </row>
      </sheetData>
      <sheetData sheetId="4289">
        <row r="2">
          <cell r="E2">
            <v>0</v>
          </cell>
        </row>
      </sheetData>
      <sheetData sheetId="4290">
        <row r="2">
          <cell r="E2">
            <v>0</v>
          </cell>
        </row>
      </sheetData>
      <sheetData sheetId="4291">
        <row r="2">
          <cell r="E2">
            <v>0</v>
          </cell>
        </row>
      </sheetData>
      <sheetData sheetId="4292">
        <row r="2">
          <cell r="E2">
            <v>0</v>
          </cell>
        </row>
      </sheetData>
      <sheetData sheetId="4293">
        <row r="2">
          <cell r="E2">
            <v>0</v>
          </cell>
        </row>
      </sheetData>
      <sheetData sheetId="4294">
        <row r="2">
          <cell r="E2">
            <v>0</v>
          </cell>
        </row>
      </sheetData>
      <sheetData sheetId="4295">
        <row r="2">
          <cell r="E2">
            <v>0</v>
          </cell>
        </row>
      </sheetData>
      <sheetData sheetId="4296">
        <row r="2">
          <cell r="E2">
            <v>0</v>
          </cell>
        </row>
      </sheetData>
      <sheetData sheetId="4297">
        <row r="2">
          <cell r="E2">
            <v>0</v>
          </cell>
        </row>
      </sheetData>
      <sheetData sheetId="4298">
        <row r="2">
          <cell r="E2">
            <v>0</v>
          </cell>
        </row>
      </sheetData>
      <sheetData sheetId="4299">
        <row r="2">
          <cell r="E2">
            <v>0</v>
          </cell>
        </row>
      </sheetData>
      <sheetData sheetId="4300">
        <row r="2">
          <cell r="E2">
            <v>0</v>
          </cell>
        </row>
      </sheetData>
      <sheetData sheetId="4301">
        <row r="2">
          <cell r="E2">
            <v>0</v>
          </cell>
        </row>
      </sheetData>
      <sheetData sheetId="4302">
        <row r="2">
          <cell r="E2">
            <v>0</v>
          </cell>
        </row>
      </sheetData>
      <sheetData sheetId="4303">
        <row r="2">
          <cell r="E2">
            <v>0</v>
          </cell>
        </row>
      </sheetData>
      <sheetData sheetId="4304">
        <row r="2">
          <cell r="E2">
            <v>0</v>
          </cell>
        </row>
      </sheetData>
      <sheetData sheetId="4305">
        <row r="2">
          <cell r="E2">
            <v>0</v>
          </cell>
        </row>
      </sheetData>
      <sheetData sheetId="4306">
        <row r="2">
          <cell r="E2">
            <v>0</v>
          </cell>
        </row>
      </sheetData>
      <sheetData sheetId="4307">
        <row r="2">
          <cell r="E2">
            <v>0</v>
          </cell>
        </row>
      </sheetData>
      <sheetData sheetId="4308">
        <row r="2">
          <cell r="E2">
            <v>0</v>
          </cell>
        </row>
      </sheetData>
      <sheetData sheetId="4309">
        <row r="2">
          <cell r="E2">
            <v>0</v>
          </cell>
        </row>
      </sheetData>
      <sheetData sheetId="4310">
        <row r="2">
          <cell r="E2">
            <v>0</v>
          </cell>
        </row>
      </sheetData>
      <sheetData sheetId="4311">
        <row r="2">
          <cell r="E2">
            <v>0</v>
          </cell>
        </row>
      </sheetData>
      <sheetData sheetId="4312">
        <row r="2">
          <cell r="E2">
            <v>0</v>
          </cell>
        </row>
      </sheetData>
      <sheetData sheetId="4313">
        <row r="2">
          <cell r="E2">
            <v>0</v>
          </cell>
        </row>
      </sheetData>
      <sheetData sheetId="4314">
        <row r="2">
          <cell r="E2">
            <v>0</v>
          </cell>
        </row>
      </sheetData>
      <sheetData sheetId="4315">
        <row r="2">
          <cell r="E2">
            <v>0</v>
          </cell>
        </row>
      </sheetData>
      <sheetData sheetId="4316">
        <row r="2">
          <cell r="E2">
            <v>0</v>
          </cell>
        </row>
      </sheetData>
      <sheetData sheetId="4317">
        <row r="2">
          <cell r="E2">
            <v>0</v>
          </cell>
        </row>
      </sheetData>
      <sheetData sheetId="4318">
        <row r="2">
          <cell r="E2">
            <v>0</v>
          </cell>
        </row>
      </sheetData>
      <sheetData sheetId="4319">
        <row r="2">
          <cell r="E2">
            <v>0</v>
          </cell>
        </row>
      </sheetData>
      <sheetData sheetId="4320">
        <row r="2">
          <cell r="E2">
            <v>0</v>
          </cell>
        </row>
      </sheetData>
      <sheetData sheetId="4321">
        <row r="2">
          <cell r="E2">
            <v>0</v>
          </cell>
        </row>
      </sheetData>
      <sheetData sheetId="4322">
        <row r="2">
          <cell r="E2">
            <v>0</v>
          </cell>
        </row>
      </sheetData>
      <sheetData sheetId="4323">
        <row r="2">
          <cell r="E2">
            <v>0</v>
          </cell>
        </row>
      </sheetData>
      <sheetData sheetId="4324">
        <row r="2">
          <cell r="E2">
            <v>0</v>
          </cell>
        </row>
      </sheetData>
      <sheetData sheetId="4325">
        <row r="2">
          <cell r="E2">
            <v>0</v>
          </cell>
        </row>
      </sheetData>
      <sheetData sheetId="4326">
        <row r="2">
          <cell r="E2">
            <v>0</v>
          </cell>
        </row>
      </sheetData>
      <sheetData sheetId="4327">
        <row r="2">
          <cell r="E2">
            <v>0</v>
          </cell>
        </row>
      </sheetData>
      <sheetData sheetId="4328">
        <row r="2">
          <cell r="E2">
            <v>0</v>
          </cell>
        </row>
      </sheetData>
      <sheetData sheetId="4329">
        <row r="2">
          <cell r="E2">
            <v>0</v>
          </cell>
        </row>
      </sheetData>
      <sheetData sheetId="4330">
        <row r="2">
          <cell r="E2">
            <v>0</v>
          </cell>
        </row>
      </sheetData>
      <sheetData sheetId="4331">
        <row r="2">
          <cell r="E2">
            <v>0</v>
          </cell>
        </row>
      </sheetData>
      <sheetData sheetId="4332">
        <row r="2">
          <cell r="E2">
            <v>0</v>
          </cell>
        </row>
      </sheetData>
      <sheetData sheetId="4333">
        <row r="2">
          <cell r="E2">
            <v>0</v>
          </cell>
        </row>
      </sheetData>
      <sheetData sheetId="4334">
        <row r="2">
          <cell r="E2">
            <v>0</v>
          </cell>
        </row>
      </sheetData>
      <sheetData sheetId="4335">
        <row r="2">
          <cell r="E2">
            <v>0</v>
          </cell>
        </row>
      </sheetData>
      <sheetData sheetId="4336">
        <row r="2">
          <cell r="E2">
            <v>0</v>
          </cell>
        </row>
      </sheetData>
      <sheetData sheetId="4337">
        <row r="2">
          <cell r="E2">
            <v>0</v>
          </cell>
        </row>
      </sheetData>
      <sheetData sheetId="4338">
        <row r="2">
          <cell r="E2">
            <v>0</v>
          </cell>
        </row>
      </sheetData>
      <sheetData sheetId="4339">
        <row r="2">
          <cell r="E2">
            <v>0</v>
          </cell>
        </row>
      </sheetData>
      <sheetData sheetId="4340">
        <row r="2">
          <cell r="E2">
            <v>0</v>
          </cell>
        </row>
      </sheetData>
      <sheetData sheetId="4341">
        <row r="2">
          <cell r="E2">
            <v>0</v>
          </cell>
        </row>
      </sheetData>
      <sheetData sheetId="4342">
        <row r="2">
          <cell r="E2">
            <v>0</v>
          </cell>
        </row>
      </sheetData>
      <sheetData sheetId="4343">
        <row r="2">
          <cell r="E2">
            <v>0</v>
          </cell>
        </row>
      </sheetData>
      <sheetData sheetId="4344">
        <row r="2">
          <cell r="E2">
            <v>0</v>
          </cell>
        </row>
      </sheetData>
      <sheetData sheetId="4345">
        <row r="2">
          <cell r="E2">
            <v>0</v>
          </cell>
        </row>
      </sheetData>
      <sheetData sheetId="4346">
        <row r="2">
          <cell r="E2">
            <v>0</v>
          </cell>
        </row>
      </sheetData>
      <sheetData sheetId="4347">
        <row r="2">
          <cell r="E2">
            <v>0</v>
          </cell>
        </row>
      </sheetData>
      <sheetData sheetId="4348">
        <row r="2">
          <cell r="E2">
            <v>0</v>
          </cell>
        </row>
      </sheetData>
      <sheetData sheetId="4349">
        <row r="2">
          <cell r="E2">
            <v>0</v>
          </cell>
        </row>
      </sheetData>
      <sheetData sheetId="4350">
        <row r="2">
          <cell r="E2">
            <v>0</v>
          </cell>
        </row>
      </sheetData>
      <sheetData sheetId="4351">
        <row r="2">
          <cell r="E2">
            <v>0</v>
          </cell>
        </row>
      </sheetData>
      <sheetData sheetId="4352">
        <row r="2">
          <cell r="E2">
            <v>0</v>
          </cell>
        </row>
      </sheetData>
      <sheetData sheetId="4353">
        <row r="2">
          <cell r="E2">
            <v>0</v>
          </cell>
        </row>
      </sheetData>
      <sheetData sheetId="4354">
        <row r="2">
          <cell r="E2">
            <v>0</v>
          </cell>
        </row>
      </sheetData>
      <sheetData sheetId="4355">
        <row r="2">
          <cell r="E2">
            <v>0</v>
          </cell>
        </row>
      </sheetData>
      <sheetData sheetId="4356">
        <row r="2">
          <cell r="E2">
            <v>0</v>
          </cell>
        </row>
      </sheetData>
      <sheetData sheetId="4357">
        <row r="2">
          <cell r="E2">
            <v>0</v>
          </cell>
        </row>
      </sheetData>
      <sheetData sheetId="4358">
        <row r="2">
          <cell r="E2">
            <v>0</v>
          </cell>
        </row>
      </sheetData>
      <sheetData sheetId="4359">
        <row r="2">
          <cell r="E2">
            <v>0</v>
          </cell>
        </row>
      </sheetData>
      <sheetData sheetId="4360">
        <row r="2">
          <cell r="E2">
            <v>0</v>
          </cell>
        </row>
      </sheetData>
      <sheetData sheetId="4361">
        <row r="2">
          <cell r="E2">
            <v>0</v>
          </cell>
        </row>
      </sheetData>
      <sheetData sheetId="4362">
        <row r="2">
          <cell r="E2">
            <v>0</v>
          </cell>
        </row>
      </sheetData>
      <sheetData sheetId="4363">
        <row r="2">
          <cell r="E2">
            <v>0</v>
          </cell>
        </row>
      </sheetData>
      <sheetData sheetId="4364">
        <row r="2">
          <cell r="E2">
            <v>0</v>
          </cell>
        </row>
      </sheetData>
      <sheetData sheetId="4365">
        <row r="2">
          <cell r="E2">
            <v>0</v>
          </cell>
        </row>
      </sheetData>
      <sheetData sheetId="4366">
        <row r="2">
          <cell r="E2">
            <v>0</v>
          </cell>
        </row>
      </sheetData>
      <sheetData sheetId="4367">
        <row r="2">
          <cell r="E2">
            <v>0</v>
          </cell>
        </row>
      </sheetData>
      <sheetData sheetId="4368">
        <row r="2">
          <cell r="E2">
            <v>0</v>
          </cell>
        </row>
      </sheetData>
      <sheetData sheetId="4369">
        <row r="2">
          <cell r="E2">
            <v>0</v>
          </cell>
        </row>
      </sheetData>
      <sheetData sheetId="4370">
        <row r="2">
          <cell r="E2">
            <v>0</v>
          </cell>
        </row>
      </sheetData>
      <sheetData sheetId="4371">
        <row r="2">
          <cell r="E2">
            <v>0</v>
          </cell>
        </row>
      </sheetData>
      <sheetData sheetId="4372">
        <row r="2">
          <cell r="E2">
            <v>0</v>
          </cell>
        </row>
      </sheetData>
      <sheetData sheetId="4373">
        <row r="2">
          <cell r="E2">
            <v>0</v>
          </cell>
        </row>
      </sheetData>
      <sheetData sheetId="4374">
        <row r="2">
          <cell r="E2">
            <v>0</v>
          </cell>
        </row>
      </sheetData>
      <sheetData sheetId="4375">
        <row r="2">
          <cell r="E2">
            <v>0</v>
          </cell>
        </row>
      </sheetData>
      <sheetData sheetId="4376">
        <row r="2">
          <cell r="E2">
            <v>0</v>
          </cell>
        </row>
      </sheetData>
      <sheetData sheetId="4377">
        <row r="2">
          <cell r="E2">
            <v>0</v>
          </cell>
        </row>
      </sheetData>
      <sheetData sheetId="4378">
        <row r="2">
          <cell r="E2">
            <v>0</v>
          </cell>
        </row>
      </sheetData>
      <sheetData sheetId="4379">
        <row r="2">
          <cell r="E2">
            <v>0</v>
          </cell>
        </row>
      </sheetData>
      <sheetData sheetId="4380">
        <row r="2">
          <cell r="E2">
            <v>0</v>
          </cell>
        </row>
      </sheetData>
      <sheetData sheetId="4381">
        <row r="2">
          <cell r="E2">
            <v>0</v>
          </cell>
        </row>
      </sheetData>
      <sheetData sheetId="4382">
        <row r="2">
          <cell r="E2">
            <v>0</v>
          </cell>
        </row>
      </sheetData>
      <sheetData sheetId="4383">
        <row r="2">
          <cell r="E2">
            <v>0</v>
          </cell>
        </row>
      </sheetData>
      <sheetData sheetId="4384">
        <row r="2">
          <cell r="E2">
            <v>0</v>
          </cell>
        </row>
      </sheetData>
      <sheetData sheetId="4385">
        <row r="2">
          <cell r="E2">
            <v>0</v>
          </cell>
        </row>
      </sheetData>
      <sheetData sheetId="4386">
        <row r="2">
          <cell r="E2">
            <v>0</v>
          </cell>
        </row>
      </sheetData>
      <sheetData sheetId="4387">
        <row r="2">
          <cell r="E2">
            <v>0</v>
          </cell>
        </row>
      </sheetData>
      <sheetData sheetId="4388">
        <row r="2">
          <cell r="E2">
            <v>0</v>
          </cell>
        </row>
      </sheetData>
      <sheetData sheetId="4389">
        <row r="2">
          <cell r="E2">
            <v>0</v>
          </cell>
        </row>
      </sheetData>
      <sheetData sheetId="4390">
        <row r="2">
          <cell r="E2">
            <v>0</v>
          </cell>
        </row>
      </sheetData>
      <sheetData sheetId="4391">
        <row r="2">
          <cell r="E2">
            <v>0</v>
          </cell>
        </row>
      </sheetData>
      <sheetData sheetId="4392">
        <row r="2">
          <cell r="E2">
            <v>0</v>
          </cell>
        </row>
      </sheetData>
      <sheetData sheetId="4393">
        <row r="2">
          <cell r="E2">
            <v>0</v>
          </cell>
        </row>
      </sheetData>
      <sheetData sheetId="4394">
        <row r="2">
          <cell r="E2">
            <v>0</v>
          </cell>
        </row>
      </sheetData>
      <sheetData sheetId="4395">
        <row r="2">
          <cell r="E2">
            <v>0</v>
          </cell>
        </row>
      </sheetData>
      <sheetData sheetId="4396">
        <row r="2">
          <cell r="E2">
            <v>0</v>
          </cell>
        </row>
      </sheetData>
      <sheetData sheetId="4397">
        <row r="2">
          <cell r="E2">
            <v>0</v>
          </cell>
        </row>
      </sheetData>
      <sheetData sheetId="4398">
        <row r="2">
          <cell r="E2">
            <v>0</v>
          </cell>
        </row>
      </sheetData>
      <sheetData sheetId="4399">
        <row r="2">
          <cell r="E2">
            <v>0</v>
          </cell>
        </row>
      </sheetData>
      <sheetData sheetId="4400">
        <row r="2">
          <cell r="E2">
            <v>0</v>
          </cell>
        </row>
      </sheetData>
      <sheetData sheetId="4401">
        <row r="2">
          <cell r="E2">
            <v>0</v>
          </cell>
        </row>
      </sheetData>
      <sheetData sheetId="4402">
        <row r="2">
          <cell r="E2">
            <v>0</v>
          </cell>
        </row>
      </sheetData>
      <sheetData sheetId="4403">
        <row r="2">
          <cell r="E2">
            <v>0</v>
          </cell>
        </row>
      </sheetData>
      <sheetData sheetId="4404">
        <row r="2">
          <cell r="E2">
            <v>0</v>
          </cell>
        </row>
      </sheetData>
      <sheetData sheetId="4405">
        <row r="2">
          <cell r="E2">
            <v>0</v>
          </cell>
        </row>
      </sheetData>
      <sheetData sheetId="4406">
        <row r="2">
          <cell r="E2">
            <v>0</v>
          </cell>
        </row>
      </sheetData>
      <sheetData sheetId="4407">
        <row r="2">
          <cell r="E2">
            <v>0</v>
          </cell>
        </row>
      </sheetData>
      <sheetData sheetId="4408">
        <row r="2">
          <cell r="E2">
            <v>0</v>
          </cell>
        </row>
      </sheetData>
      <sheetData sheetId="4409">
        <row r="2">
          <cell r="E2">
            <v>0</v>
          </cell>
        </row>
      </sheetData>
      <sheetData sheetId="4410">
        <row r="2">
          <cell r="E2">
            <v>0</v>
          </cell>
        </row>
      </sheetData>
      <sheetData sheetId="4411">
        <row r="2">
          <cell r="E2">
            <v>0</v>
          </cell>
        </row>
      </sheetData>
      <sheetData sheetId="4412">
        <row r="2">
          <cell r="E2">
            <v>0</v>
          </cell>
        </row>
      </sheetData>
      <sheetData sheetId="4413">
        <row r="2">
          <cell r="E2">
            <v>0</v>
          </cell>
        </row>
      </sheetData>
      <sheetData sheetId="4414">
        <row r="2">
          <cell r="E2">
            <v>0</v>
          </cell>
        </row>
      </sheetData>
      <sheetData sheetId="4415">
        <row r="2">
          <cell r="E2">
            <v>0</v>
          </cell>
        </row>
      </sheetData>
      <sheetData sheetId="4416">
        <row r="2">
          <cell r="E2">
            <v>0</v>
          </cell>
        </row>
      </sheetData>
      <sheetData sheetId="4417">
        <row r="2">
          <cell r="E2">
            <v>0</v>
          </cell>
        </row>
      </sheetData>
      <sheetData sheetId="4418">
        <row r="2">
          <cell r="E2">
            <v>0</v>
          </cell>
        </row>
      </sheetData>
      <sheetData sheetId="4419">
        <row r="2">
          <cell r="E2">
            <v>0</v>
          </cell>
        </row>
      </sheetData>
      <sheetData sheetId="4420">
        <row r="2">
          <cell r="E2">
            <v>0</v>
          </cell>
        </row>
      </sheetData>
      <sheetData sheetId="4421">
        <row r="2">
          <cell r="E2">
            <v>0</v>
          </cell>
        </row>
      </sheetData>
      <sheetData sheetId="4422">
        <row r="2">
          <cell r="E2">
            <v>0</v>
          </cell>
        </row>
      </sheetData>
      <sheetData sheetId="4423">
        <row r="2">
          <cell r="E2">
            <v>0</v>
          </cell>
        </row>
      </sheetData>
      <sheetData sheetId="4424">
        <row r="2">
          <cell r="E2">
            <v>0</v>
          </cell>
        </row>
      </sheetData>
      <sheetData sheetId="4425">
        <row r="2">
          <cell r="E2">
            <v>0</v>
          </cell>
        </row>
      </sheetData>
      <sheetData sheetId="4426">
        <row r="2">
          <cell r="E2">
            <v>0</v>
          </cell>
        </row>
      </sheetData>
      <sheetData sheetId="4427">
        <row r="2">
          <cell r="E2">
            <v>0</v>
          </cell>
        </row>
      </sheetData>
      <sheetData sheetId="4428">
        <row r="2">
          <cell r="E2">
            <v>0</v>
          </cell>
        </row>
      </sheetData>
      <sheetData sheetId="4429">
        <row r="2">
          <cell r="E2">
            <v>0</v>
          </cell>
        </row>
      </sheetData>
      <sheetData sheetId="4430">
        <row r="2">
          <cell r="E2">
            <v>0</v>
          </cell>
        </row>
      </sheetData>
      <sheetData sheetId="4431">
        <row r="2">
          <cell r="E2">
            <v>0</v>
          </cell>
        </row>
      </sheetData>
      <sheetData sheetId="4432">
        <row r="2">
          <cell r="E2">
            <v>0</v>
          </cell>
        </row>
      </sheetData>
      <sheetData sheetId="4433">
        <row r="2">
          <cell r="E2">
            <v>0</v>
          </cell>
        </row>
      </sheetData>
      <sheetData sheetId="4434">
        <row r="2">
          <cell r="E2">
            <v>0</v>
          </cell>
        </row>
      </sheetData>
      <sheetData sheetId="4435">
        <row r="2">
          <cell r="E2">
            <v>0</v>
          </cell>
        </row>
      </sheetData>
      <sheetData sheetId="4436">
        <row r="2">
          <cell r="E2">
            <v>0</v>
          </cell>
        </row>
      </sheetData>
      <sheetData sheetId="4437">
        <row r="2">
          <cell r="E2">
            <v>0</v>
          </cell>
        </row>
      </sheetData>
      <sheetData sheetId="4438">
        <row r="2">
          <cell r="E2">
            <v>0</v>
          </cell>
        </row>
      </sheetData>
      <sheetData sheetId="4439">
        <row r="2">
          <cell r="E2">
            <v>0</v>
          </cell>
        </row>
      </sheetData>
      <sheetData sheetId="4440">
        <row r="2">
          <cell r="E2">
            <v>0</v>
          </cell>
        </row>
      </sheetData>
      <sheetData sheetId="4441">
        <row r="2">
          <cell r="E2">
            <v>0</v>
          </cell>
        </row>
      </sheetData>
      <sheetData sheetId="4442">
        <row r="2">
          <cell r="E2">
            <v>0</v>
          </cell>
        </row>
      </sheetData>
      <sheetData sheetId="4443">
        <row r="2">
          <cell r="E2">
            <v>0</v>
          </cell>
        </row>
      </sheetData>
      <sheetData sheetId="4444">
        <row r="2">
          <cell r="E2">
            <v>0</v>
          </cell>
        </row>
      </sheetData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>
        <row r="2">
          <cell r="E2">
            <v>0</v>
          </cell>
        </row>
      </sheetData>
      <sheetData sheetId="4457">
        <row r="2">
          <cell r="E2">
            <v>0</v>
          </cell>
        </row>
      </sheetData>
      <sheetData sheetId="4458">
        <row r="2">
          <cell r="E2">
            <v>0</v>
          </cell>
        </row>
      </sheetData>
      <sheetData sheetId="4459">
        <row r="2">
          <cell r="E2">
            <v>0</v>
          </cell>
        </row>
      </sheetData>
      <sheetData sheetId="4460">
        <row r="2">
          <cell r="E2">
            <v>0</v>
          </cell>
        </row>
      </sheetData>
      <sheetData sheetId="4461">
        <row r="2">
          <cell r="E2">
            <v>0</v>
          </cell>
        </row>
      </sheetData>
      <sheetData sheetId="4462">
        <row r="2">
          <cell r="E2">
            <v>0</v>
          </cell>
        </row>
      </sheetData>
      <sheetData sheetId="4463">
        <row r="2">
          <cell r="E2">
            <v>0</v>
          </cell>
        </row>
      </sheetData>
      <sheetData sheetId="4464">
        <row r="2">
          <cell r="E2">
            <v>0</v>
          </cell>
        </row>
      </sheetData>
      <sheetData sheetId="4465">
        <row r="2">
          <cell r="E2">
            <v>0</v>
          </cell>
        </row>
      </sheetData>
      <sheetData sheetId="4466">
        <row r="2">
          <cell r="E2">
            <v>0</v>
          </cell>
        </row>
      </sheetData>
      <sheetData sheetId="4467">
        <row r="2">
          <cell r="E2">
            <v>0</v>
          </cell>
        </row>
      </sheetData>
      <sheetData sheetId="4468">
        <row r="2">
          <cell r="E2">
            <v>0</v>
          </cell>
        </row>
      </sheetData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>
        <row r="2">
          <cell r="E2">
            <v>0</v>
          </cell>
        </row>
      </sheetData>
      <sheetData sheetId="4496">
        <row r="2">
          <cell r="E2">
            <v>0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>
        <row r="2">
          <cell r="E2">
            <v>0</v>
          </cell>
        </row>
      </sheetData>
      <sheetData sheetId="4518">
        <row r="2">
          <cell r="E2">
            <v>0</v>
          </cell>
        </row>
      </sheetData>
      <sheetData sheetId="4519">
        <row r="2">
          <cell r="E2">
            <v>0</v>
          </cell>
        </row>
      </sheetData>
      <sheetData sheetId="4520">
        <row r="2">
          <cell r="E2">
            <v>0</v>
          </cell>
        </row>
      </sheetData>
      <sheetData sheetId="4521">
        <row r="2">
          <cell r="E2">
            <v>0</v>
          </cell>
        </row>
      </sheetData>
      <sheetData sheetId="4522">
        <row r="2">
          <cell r="E2">
            <v>0</v>
          </cell>
        </row>
      </sheetData>
      <sheetData sheetId="4523">
        <row r="2">
          <cell r="E2">
            <v>0</v>
          </cell>
        </row>
      </sheetData>
      <sheetData sheetId="4524">
        <row r="2">
          <cell r="E2">
            <v>0</v>
          </cell>
        </row>
      </sheetData>
      <sheetData sheetId="4525">
        <row r="2">
          <cell r="E2">
            <v>0</v>
          </cell>
        </row>
      </sheetData>
      <sheetData sheetId="4526">
        <row r="2">
          <cell r="E2">
            <v>0</v>
          </cell>
        </row>
      </sheetData>
      <sheetData sheetId="4527">
        <row r="2">
          <cell r="E2">
            <v>0</v>
          </cell>
        </row>
      </sheetData>
      <sheetData sheetId="4528">
        <row r="2">
          <cell r="E2">
            <v>0</v>
          </cell>
        </row>
      </sheetData>
      <sheetData sheetId="4529">
        <row r="2">
          <cell r="E2">
            <v>0</v>
          </cell>
        </row>
      </sheetData>
      <sheetData sheetId="4530">
        <row r="2">
          <cell r="E2">
            <v>0</v>
          </cell>
        </row>
      </sheetData>
      <sheetData sheetId="4531">
        <row r="2">
          <cell r="E2">
            <v>0</v>
          </cell>
        </row>
      </sheetData>
      <sheetData sheetId="4532">
        <row r="2">
          <cell r="E2">
            <v>0</v>
          </cell>
        </row>
      </sheetData>
      <sheetData sheetId="4533">
        <row r="2">
          <cell r="E2">
            <v>0</v>
          </cell>
        </row>
      </sheetData>
      <sheetData sheetId="4534">
        <row r="2">
          <cell r="E2">
            <v>0</v>
          </cell>
        </row>
      </sheetData>
      <sheetData sheetId="4535">
        <row r="2">
          <cell r="E2">
            <v>0</v>
          </cell>
        </row>
      </sheetData>
      <sheetData sheetId="4536">
        <row r="2">
          <cell r="E2">
            <v>0</v>
          </cell>
        </row>
      </sheetData>
      <sheetData sheetId="4537">
        <row r="2">
          <cell r="E2">
            <v>0</v>
          </cell>
        </row>
      </sheetData>
      <sheetData sheetId="4538">
        <row r="2">
          <cell r="E2">
            <v>0</v>
          </cell>
        </row>
      </sheetData>
      <sheetData sheetId="4539">
        <row r="2">
          <cell r="E2">
            <v>0</v>
          </cell>
        </row>
      </sheetData>
      <sheetData sheetId="4540">
        <row r="2">
          <cell r="E2">
            <v>0</v>
          </cell>
        </row>
      </sheetData>
      <sheetData sheetId="4541">
        <row r="2">
          <cell r="E2">
            <v>0</v>
          </cell>
        </row>
      </sheetData>
      <sheetData sheetId="4542">
        <row r="2">
          <cell r="E2">
            <v>0</v>
          </cell>
        </row>
      </sheetData>
      <sheetData sheetId="4543">
        <row r="2">
          <cell r="E2">
            <v>0</v>
          </cell>
        </row>
      </sheetData>
      <sheetData sheetId="4544">
        <row r="2">
          <cell r="E2">
            <v>0</v>
          </cell>
        </row>
      </sheetData>
      <sheetData sheetId="4545">
        <row r="2">
          <cell r="E2">
            <v>0</v>
          </cell>
        </row>
      </sheetData>
      <sheetData sheetId="4546">
        <row r="2">
          <cell r="E2">
            <v>0</v>
          </cell>
        </row>
      </sheetData>
      <sheetData sheetId="4547">
        <row r="2">
          <cell r="E2">
            <v>0</v>
          </cell>
        </row>
      </sheetData>
      <sheetData sheetId="4548">
        <row r="2">
          <cell r="E2">
            <v>0</v>
          </cell>
        </row>
      </sheetData>
      <sheetData sheetId="4549">
        <row r="2">
          <cell r="E2">
            <v>0</v>
          </cell>
        </row>
      </sheetData>
      <sheetData sheetId="4550">
        <row r="2">
          <cell r="E2">
            <v>0</v>
          </cell>
        </row>
      </sheetData>
      <sheetData sheetId="4551">
        <row r="2">
          <cell r="E2">
            <v>0</v>
          </cell>
        </row>
      </sheetData>
      <sheetData sheetId="4552">
        <row r="2">
          <cell r="E2">
            <v>0</v>
          </cell>
        </row>
      </sheetData>
      <sheetData sheetId="4553">
        <row r="2">
          <cell r="E2">
            <v>0</v>
          </cell>
        </row>
      </sheetData>
      <sheetData sheetId="4554">
        <row r="2">
          <cell r="E2">
            <v>0</v>
          </cell>
        </row>
      </sheetData>
      <sheetData sheetId="4555">
        <row r="2">
          <cell r="E2">
            <v>0</v>
          </cell>
        </row>
      </sheetData>
      <sheetData sheetId="4556">
        <row r="2">
          <cell r="E2">
            <v>0</v>
          </cell>
        </row>
      </sheetData>
      <sheetData sheetId="4557">
        <row r="2">
          <cell r="E2">
            <v>0</v>
          </cell>
        </row>
      </sheetData>
      <sheetData sheetId="4558">
        <row r="2">
          <cell r="E2">
            <v>0</v>
          </cell>
        </row>
      </sheetData>
      <sheetData sheetId="4559">
        <row r="2">
          <cell r="E2">
            <v>0</v>
          </cell>
        </row>
      </sheetData>
      <sheetData sheetId="4560">
        <row r="2">
          <cell r="E2">
            <v>0</v>
          </cell>
        </row>
      </sheetData>
      <sheetData sheetId="4561">
        <row r="2">
          <cell r="E2">
            <v>0</v>
          </cell>
        </row>
      </sheetData>
      <sheetData sheetId="4562">
        <row r="2">
          <cell r="E2">
            <v>0</v>
          </cell>
        </row>
      </sheetData>
      <sheetData sheetId="4563">
        <row r="2">
          <cell r="E2">
            <v>0</v>
          </cell>
        </row>
      </sheetData>
      <sheetData sheetId="4564">
        <row r="2">
          <cell r="E2">
            <v>0</v>
          </cell>
        </row>
      </sheetData>
      <sheetData sheetId="4565">
        <row r="2">
          <cell r="E2">
            <v>0</v>
          </cell>
        </row>
      </sheetData>
      <sheetData sheetId="4566">
        <row r="2">
          <cell r="E2">
            <v>0</v>
          </cell>
        </row>
      </sheetData>
      <sheetData sheetId="4567">
        <row r="2">
          <cell r="E2">
            <v>0</v>
          </cell>
        </row>
      </sheetData>
      <sheetData sheetId="4568">
        <row r="2">
          <cell r="E2">
            <v>0</v>
          </cell>
        </row>
      </sheetData>
      <sheetData sheetId="4569">
        <row r="2">
          <cell r="E2">
            <v>0</v>
          </cell>
        </row>
      </sheetData>
      <sheetData sheetId="4570">
        <row r="2">
          <cell r="E2">
            <v>0</v>
          </cell>
        </row>
      </sheetData>
      <sheetData sheetId="4571">
        <row r="2">
          <cell r="E2">
            <v>0</v>
          </cell>
        </row>
      </sheetData>
      <sheetData sheetId="4572">
        <row r="2">
          <cell r="E2">
            <v>0</v>
          </cell>
        </row>
      </sheetData>
      <sheetData sheetId="4573">
        <row r="2">
          <cell r="E2">
            <v>0</v>
          </cell>
        </row>
      </sheetData>
      <sheetData sheetId="4574">
        <row r="2">
          <cell r="E2">
            <v>0</v>
          </cell>
        </row>
      </sheetData>
      <sheetData sheetId="4575">
        <row r="2">
          <cell r="E2">
            <v>0</v>
          </cell>
        </row>
      </sheetData>
      <sheetData sheetId="4576">
        <row r="2">
          <cell r="E2">
            <v>0</v>
          </cell>
        </row>
      </sheetData>
      <sheetData sheetId="4577">
        <row r="2">
          <cell r="E2">
            <v>0</v>
          </cell>
        </row>
      </sheetData>
      <sheetData sheetId="4578">
        <row r="2">
          <cell r="E2">
            <v>0</v>
          </cell>
        </row>
      </sheetData>
      <sheetData sheetId="4579">
        <row r="2">
          <cell r="E2">
            <v>0</v>
          </cell>
        </row>
      </sheetData>
      <sheetData sheetId="4580">
        <row r="2">
          <cell r="E2">
            <v>0</v>
          </cell>
        </row>
      </sheetData>
      <sheetData sheetId="4581">
        <row r="2">
          <cell r="E2">
            <v>0</v>
          </cell>
        </row>
      </sheetData>
      <sheetData sheetId="4582">
        <row r="2">
          <cell r="E2">
            <v>0</v>
          </cell>
        </row>
      </sheetData>
      <sheetData sheetId="4583">
        <row r="2">
          <cell r="E2">
            <v>0</v>
          </cell>
        </row>
      </sheetData>
      <sheetData sheetId="4584">
        <row r="2">
          <cell r="E2">
            <v>0</v>
          </cell>
        </row>
      </sheetData>
      <sheetData sheetId="4585">
        <row r="2">
          <cell r="E2">
            <v>0</v>
          </cell>
        </row>
      </sheetData>
      <sheetData sheetId="4586">
        <row r="2">
          <cell r="E2">
            <v>0</v>
          </cell>
        </row>
      </sheetData>
      <sheetData sheetId="4587">
        <row r="2">
          <cell r="E2">
            <v>0</v>
          </cell>
        </row>
      </sheetData>
      <sheetData sheetId="4588">
        <row r="2">
          <cell r="E2">
            <v>0</v>
          </cell>
        </row>
      </sheetData>
      <sheetData sheetId="4589">
        <row r="2">
          <cell r="E2">
            <v>0</v>
          </cell>
        </row>
      </sheetData>
      <sheetData sheetId="4590">
        <row r="2">
          <cell r="E2">
            <v>0</v>
          </cell>
        </row>
      </sheetData>
      <sheetData sheetId="4591">
        <row r="2">
          <cell r="E2">
            <v>0</v>
          </cell>
        </row>
      </sheetData>
      <sheetData sheetId="4592">
        <row r="2">
          <cell r="E2">
            <v>0</v>
          </cell>
        </row>
      </sheetData>
      <sheetData sheetId="4593">
        <row r="2">
          <cell r="E2">
            <v>0</v>
          </cell>
        </row>
      </sheetData>
      <sheetData sheetId="4594">
        <row r="2">
          <cell r="E2">
            <v>0</v>
          </cell>
        </row>
      </sheetData>
      <sheetData sheetId="4595">
        <row r="2">
          <cell r="E2">
            <v>0</v>
          </cell>
        </row>
      </sheetData>
      <sheetData sheetId="4596">
        <row r="2">
          <cell r="E2">
            <v>0</v>
          </cell>
        </row>
      </sheetData>
      <sheetData sheetId="4597">
        <row r="2">
          <cell r="E2">
            <v>0</v>
          </cell>
        </row>
      </sheetData>
      <sheetData sheetId="4598">
        <row r="2">
          <cell r="E2">
            <v>0</v>
          </cell>
        </row>
      </sheetData>
      <sheetData sheetId="4599">
        <row r="2">
          <cell r="E2">
            <v>0</v>
          </cell>
        </row>
      </sheetData>
      <sheetData sheetId="4600">
        <row r="2">
          <cell r="E2">
            <v>0</v>
          </cell>
        </row>
      </sheetData>
      <sheetData sheetId="4601">
        <row r="2">
          <cell r="E2">
            <v>0</v>
          </cell>
        </row>
      </sheetData>
      <sheetData sheetId="4602">
        <row r="2">
          <cell r="E2">
            <v>0</v>
          </cell>
        </row>
      </sheetData>
      <sheetData sheetId="4603">
        <row r="2">
          <cell r="E2">
            <v>0</v>
          </cell>
        </row>
      </sheetData>
      <sheetData sheetId="4604">
        <row r="2">
          <cell r="E2">
            <v>0</v>
          </cell>
        </row>
      </sheetData>
      <sheetData sheetId="4605">
        <row r="2">
          <cell r="E2">
            <v>0</v>
          </cell>
        </row>
      </sheetData>
      <sheetData sheetId="4606">
        <row r="2">
          <cell r="E2">
            <v>0</v>
          </cell>
        </row>
      </sheetData>
      <sheetData sheetId="4607">
        <row r="2">
          <cell r="E2">
            <v>0</v>
          </cell>
        </row>
      </sheetData>
      <sheetData sheetId="4608">
        <row r="2">
          <cell r="E2">
            <v>0</v>
          </cell>
        </row>
      </sheetData>
      <sheetData sheetId="4609">
        <row r="2">
          <cell r="E2">
            <v>0</v>
          </cell>
        </row>
      </sheetData>
      <sheetData sheetId="4610">
        <row r="2">
          <cell r="E2">
            <v>0</v>
          </cell>
        </row>
      </sheetData>
      <sheetData sheetId="4611">
        <row r="2">
          <cell r="E2">
            <v>0</v>
          </cell>
        </row>
      </sheetData>
      <sheetData sheetId="4612">
        <row r="2">
          <cell r="E2">
            <v>0</v>
          </cell>
        </row>
      </sheetData>
      <sheetData sheetId="4613">
        <row r="2">
          <cell r="E2">
            <v>0</v>
          </cell>
        </row>
      </sheetData>
      <sheetData sheetId="4614">
        <row r="2">
          <cell r="E2">
            <v>0</v>
          </cell>
        </row>
      </sheetData>
      <sheetData sheetId="4615">
        <row r="2">
          <cell r="E2">
            <v>0</v>
          </cell>
        </row>
      </sheetData>
      <sheetData sheetId="4616">
        <row r="2">
          <cell r="E2">
            <v>0</v>
          </cell>
        </row>
      </sheetData>
      <sheetData sheetId="4617">
        <row r="2">
          <cell r="E2">
            <v>0</v>
          </cell>
        </row>
      </sheetData>
      <sheetData sheetId="4618">
        <row r="2">
          <cell r="E2">
            <v>0</v>
          </cell>
        </row>
      </sheetData>
      <sheetData sheetId="4619">
        <row r="2">
          <cell r="E2">
            <v>0</v>
          </cell>
        </row>
      </sheetData>
      <sheetData sheetId="4620">
        <row r="2">
          <cell r="E2">
            <v>0</v>
          </cell>
        </row>
      </sheetData>
      <sheetData sheetId="4621">
        <row r="2">
          <cell r="E2">
            <v>0</v>
          </cell>
        </row>
      </sheetData>
      <sheetData sheetId="4622">
        <row r="2">
          <cell r="E2">
            <v>0</v>
          </cell>
        </row>
      </sheetData>
      <sheetData sheetId="4623">
        <row r="2">
          <cell r="E2">
            <v>0</v>
          </cell>
        </row>
      </sheetData>
      <sheetData sheetId="4624">
        <row r="2">
          <cell r="E2">
            <v>0</v>
          </cell>
        </row>
      </sheetData>
      <sheetData sheetId="4625">
        <row r="2">
          <cell r="E2">
            <v>0</v>
          </cell>
        </row>
      </sheetData>
      <sheetData sheetId="4626">
        <row r="2">
          <cell r="E2">
            <v>0</v>
          </cell>
        </row>
      </sheetData>
      <sheetData sheetId="4627">
        <row r="2">
          <cell r="E2">
            <v>0</v>
          </cell>
        </row>
      </sheetData>
      <sheetData sheetId="4628">
        <row r="2">
          <cell r="E2">
            <v>0</v>
          </cell>
        </row>
      </sheetData>
      <sheetData sheetId="4629">
        <row r="2">
          <cell r="E2">
            <v>0</v>
          </cell>
        </row>
      </sheetData>
      <sheetData sheetId="4630">
        <row r="2">
          <cell r="E2">
            <v>0</v>
          </cell>
        </row>
      </sheetData>
      <sheetData sheetId="4631">
        <row r="2">
          <cell r="E2">
            <v>0</v>
          </cell>
        </row>
      </sheetData>
      <sheetData sheetId="4632">
        <row r="2">
          <cell r="E2">
            <v>0</v>
          </cell>
        </row>
      </sheetData>
      <sheetData sheetId="4633">
        <row r="2">
          <cell r="E2">
            <v>0</v>
          </cell>
        </row>
      </sheetData>
      <sheetData sheetId="4634">
        <row r="2">
          <cell r="E2">
            <v>0</v>
          </cell>
        </row>
      </sheetData>
      <sheetData sheetId="4635">
        <row r="2">
          <cell r="E2">
            <v>0</v>
          </cell>
        </row>
      </sheetData>
      <sheetData sheetId="4636">
        <row r="2">
          <cell r="E2">
            <v>0</v>
          </cell>
        </row>
      </sheetData>
      <sheetData sheetId="4637">
        <row r="2">
          <cell r="E2">
            <v>0</v>
          </cell>
        </row>
      </sheetData>
      <sheetData sheetId="4638">
        <row r="2">
          <cell r="E2">
            <v>0</v>
          </cell>
        </row>
      </sheetData>
      <sheetData sheetId="4639">
        <row r="2">
          <cell r="E2">
            <v>0</v>
          </cell>
        </row>
      </sheetData>
      <sheetData sheetId="4640">
        <row r="2">
          <cell r="E2">
            <v>0</v>
          </cell>
        </row>
      </sheetData>
      <sheetData sheetId="4641">
        <row r="2">
          <cell r="E2">
            <v>0</v>
          </cell>
        </row>
      </sheetData>
      <sheetData sheetId="4642">
        <row r="2">
          <cell r="E2">
            <v>0</v>
          </cell>
        </row>
      </sheetData>
      <sheetData sheetId="4643">
        <row r="2">
          <cell r="E2">
            <v>0</v>
          </cell>
        </row>
      </sheetData>
      <sheetData sheetId="4644">
        <row r="2">
          <cell r="E2">
            <v>0</v>
          </cell>
        </row>
      </sheetData>
      <sheetData sheetId="4645">
        <row r="2">
          <cell r="E2">
            <v>0</v>
          </cell>
        </row>
      </sheetData>
      <sheetData sheetId="4646">
        <row r="2">
          <cell r="E2">
            <v>0</v>
          </cell>
        </row>
      </sheetData>
      <sheetData sheetId="4647">
        <row r="2">
          <cell r="E2">
            <v>0</v>
          </cell>
        </row>
      </sheetData>
      <sheetData sheetId="4648">
        <row r="2">
          <cell r="E2">
            <v>0</v>
          </cell>
        </row>
      </sheetData>
      <sheetData sheetId="4649">
        <row r="2">
          <cell r="E2">
            <v>0</v>
          </cell>
        </row>
      </sheetData>
      <sheetData sheetId="4650">
        <row r="2">
          <cell r="E2">
            <v>0</v>
          </cell>
        </row>
      </sheetData>
      <sheetData sheetId="4651">
        <row r="2">
          <cell r="E2">
            <v>0</v>
          </cell>
        </row>
      </sheetData>
      <sheetData sheetId="4652">
        <row r="2">
          <cell r="E2">
            <v>0</v>
          </cell>
        </row>
      </sheetData>
      <sheetData sheetId="4653">
        <row r="2">
          <cell r="E2">
            <v>0</v>
          </cell>
        </row>
      </sheetData>
      <sheetData sheetId="4654">
        <row r="2">
          <cell r="E2">
            <v>0</v>
          </cell>
        </row>
      </sheetData>
      <sheetData sheetId="4655">
        <row r="2">
          <cell r="E2">
            <v>0</v>
          </cell>
        </row>
      </sheetData>
      <sheetData sheetId="4656">
        <row r="2">
          <cell r="E2">
            <v>0</v>
          </cell>
        </row>
      </sheetData>
      <sheetData sheetId="4657">
        <row r="2">
          <cell r="E2">
            <v>0</v>
          </cell>
        </row>
      </sheetData>
      <sheetData sheetId="4658">
        <row r="2">
          <cell r="E2">
            <v>0</v>
          </cell>
        </row>
      </sheetData>
      <sheetData sheetId="4659">
        <row r="2">
          <cell r="E2">
            <v>0</v>
          </cell>
        </row>
      </sheetData>
      <sheetData sheetId="4660">
        <row r="2">
          <cell r="E2">
            <v>0</v>
          </cell>
        </row>
      </sheetData>
      <sheetData sheetId="4661">
        <row r="2">
          <cell r="E2">
            <v>0</v>
          </cell>
        </row>
      </sheetData>
      <sheetData sheetId="4662">
        <row r="2">
          <cell r="E2">
            <v>0</v>
          </cell>
        </row>
      </sheetData>
      <sheetData sheetId="4663">
        <row r="2">
          <cell r="E2">
            <v>0</v>
          </cell>
        </row>
      </sheetData>
      <sheetData sheetId="4664">
        <row r="2">
          <cell r="E2">
            <v>0</v>
          </cell>
        </row>
      </sheetData>
      <sheetData sheetId="4665">
        <row r="2">
          <cell r="E2">
            <v>0</v>
          </cell>
        </row>
      </sheetData>
      <sheetData sheetId="4666">
        <row r="2">
          <cell r="E2">
            <v>0</v>
          </cell>
        </row>
      </sheetData>
      <sheetData sheetId="4667">
        <row r="2">
          <cell r="E2">
            <v>0</v>
          </cell>
        </row>
      </sheetData>
      <sheetData sheetId="4668">
        <row r="2">
          <cell r="E2">
            <v>0</v>
          </cell>
        </row>
      </sheetData>
      <sheetData sheetId="4669">
        <row r="2">
          <cell r="E2">
            <v>0</v>
          </cell>
        </row>
      </sheetData>
      <sheetData sheetId="4670">
        <row r="2">
          <cell r="E2">
            <v>0</v>
          </cell>
        </row>
      </sheetData>
      <sheetData sheetId="4671">
        <row r="2">
          <cell r="E2">
            <v>0</v>
          </cell>
        </row>
      </sheetData>
      <sheetData sheetId="4672">
        <row r="2">
          <cell r="E2">
            <v>0</v>
          </cell>
        </row>
      </sheetData>
      <sheetData sheetId="4673">
        <row r="2">
          <cell r="E2">
            <v>0</v>
          </cell>
        </row>
      </sheetData>
      <sheetData sheetId="4674">
        <row r="2">
          <cell r="E2">
            <v>0</v>
          </cell>
        </row>
      </sheetData>
      <sheetData sheetId="4675">
        <row r="2">
          <cell r="E2">
            <v>0</v>
          </cell>
        </row>
      </sheetData>
      <sheetData sheetId="4676">
        <row r="2">
          <cell r="E2">
            <v>0</v>
          </cell>
        </row>
      </sheetData>
      <sheetData sheetId="4677">
        <row r="2">
          <cell r="E2">
            <v>0</v>
          </cell>
        </row>
      </sheetData>
      <sheetData sheetId="4678">
        <row r="2">
          <cell r="E2">
            <v>0</v>
          </cell>
        </row>
      </sheetData>
      <sheetData sheetId="4679">
        <row r="2">
          <cell r="E2">
            <v>0</v>
          </cell>
        </row>
      </sheetData>
      <sheetData sheetId="4680">
        <row r="2">
          <cell r="E2">
            <v>0</v>
          </cell>
        </row>
      </sheetData>
      <sheetData sheetId="4681">
        <row r="2">
          <cell r="E2">
            <v>0</v>
          </cell>
        </row>
      </sheetData>
      <sheetData sheetId="4682">
        <row r="2">
          <cell r="E2">
            <v>0</v>
          </cell>
        </row>
      </sheetData>
      <sheetData sheetId="4683">
        <row r="2">
          <cell r="E2">
            <v>0</v>
          </cell>
        </row>
      </sheetData>
      <sheetData sheetId="4684">
        <row r="2">
          <cell r="E2">
            <v>0</v>
          </cell>
        </row>
      </sheetData>
      <sheetData sheetId="4685">
        <row r="2">
          <cell r="E2">
            <v>0</v>
          </cell>
        </row>
      </sheetData>
      <sheetData sheetId="4686">
        <row r="2">
          <cell r="E2">
            <v>0</v>
          </cell>
        </row>
      </sheetData>
      <sheetData sheetId="4687">
        <row r="2">
          <cell r="E2">
            <v>0</v>
          </cell>
        </row>
      </sheetData>
      <sheetData sheetId="4688">
        <row r="2">
          <cell r="E2">
            <v>0</v>
          </cell>
        </row>
      </sheetData>
      <sheetData sheetId="4689">
        <row r="2">
          <cell r="E2">
            <v>0</v>
          </cell>
        </row>
      </sheetData>
      <sheetData sheetId="4690">
        <row r="2">
          <cell r="E2">
            <v>0</v>
          </cell>
        </row>
      </sheetData>
      <sheetData sheetId="4691">
        <row r="2">
          <cell r="E2">
            <v>0</v>
          </cell>
        </row>
      </sheetData>
      <sheetData sheetId="4692">
        <row r="2">
          <cell r="E2">
            <v>0</v>
          </cell>
        </row>
      </sheetData>
      <sheetData sheetId="4693">
        <row r="2">
          <cell r="E2">
            <v>0</v>
          </cell>
        </row>
      </sheetData>
      <sheetData sheetId="4694">
        <row r="2">
          <cell r="E2">
            <v>0</v>
          </cell>
        </row>
      </sheetData>
      <sheetData sheetId="4695">
        <row r="2">
          <cell r="E2">
            <v>0</v>
          </cell>
        </row>
      </sheetData>
      <sheetData sheetId="4696">
        <row r="2">
          <cell r="E2">
            <v>0</v>
          </cell>
        </row>
      </sheetData>
      <sheetData sheetId="4697">
        <row r="2">
          <cell r="E2">
            <v>0</v>
          </cell>
        </row>
      </sheetData>
      <sheetData sheetId="4698">
        <row r="2">
          <cell r="E2">
            <v>0</v>
          </cell>
        </row>
      </sheetData>
      <sheetData sheetId="4699">
        <row r="2">
          <cell r="E2">
            <v>0</v>
          </cell>
        </row>
      </sheetData>
      <sheetData sheetId="4700">
        <row r="2">
          <cell r="E2">
            <v>0</v>
          </cell>
        </row>
      </sheetData>
      <sheetData sheetId="4701">
        <row r="2">
          <cell r="E2">
            <v>0</v>
          </cell>
        </row>
      </sheetData>
      <sheetData sheetId="4702">
        <row r="2">
          <cell r="E2">
            <v>0</v>
          </cell>
        </row>
      </sheetData>
      <sheetData sheetId="4703">
        <row r="2">
          <cell r="E2">
            <v>0</v>
          </cell>
        </row>
      </sheetData>
      <sheetData sheetId="4704">
        <row r="2">
          <cell r="E2">
            <v>0</v>
          </cell>
        </row>
      </sheetData>
      <sheetData sheetId="4705">
        <row r="2">
          <cell r="E2">
            <v>0</v>
          </cell>
        </row>
      </sheetData>
      <sheetData sheetId="4706">
        <row r="2">
          <cell r="E2">
            <v>0</v>
          </cell>
        </row>
      </sheetData>
      <sheetData sheetId="4707">
        <row r="2">
          <cell r="E2">
            <v>0</v>
          </cell>
        </row>
      </sheetData>
      <sheetData sheetId="4708">
        <row r="2">
          <cell r="E2">
            <v>0</v>
          </cell>
        </row>
      </sheetData>
      <sheetData sheetId="4709">
        <row r="2">
          <cell r="E2">
            <v>0</v>
          </cell>
        </row>
      </sheetData>
      <sheetData sheetId="4710">
        <row r="2">
          <cell r="E2">
            <v>0</v>
          </cell>
        </row>
      </sheetData>
      <sheetData sheetId="4711">
        <row r="2">
          <cell r="E2">
            <v>0</v>
          </cell>
        </row>
      </sheetData>
      <sheetData sheetId="4712">
        <row r="2">
          <cell r="E2">
            <v>0</v>
          </cell>
        </row>
      </sheetData>
      <sheetData sheetId="4713">
        <row r="2">
          <cell r="E2">
            <v>0</v>
          </cell>
        </row>
      </sheetData>
      <sheetData sheetId="4714">
        <row r="2">
          <cell r="E2">
            <v>0</v>
          </cell>
        </row>
      </sheetData>
      <sheetData sheetId="4715">
        <row r="2">
          <cell r="E2">
            <v>0</v>
          </cell>
        </row>
      </sheetData>
      <sheetData sheetId="4716">
        <row r="2">
          <cell r="E2">
            <v>0</v>
          </cell>
        </row>
      </sheetData>
      <sheetData sheetId="4717">
        <row r="2">
          <cell r="E2">
            <v>0</v>
          </cell>
        </row>
      </sheetData>
      <sheetData sheetId="4718">
        <row r="2">
          <cell r="E2">
            <v>0</v>
          </cell>
        </row>
      </sheetData>
      <sheetData sheetId="4719">
        <row r="2">
          <cell r="E2">
            <v>0</v>
          </cell>
        </row>
      </sheetData>
      <sheetData sheetId="4720">
        <row r="2">
          <cell r="E2">
            <v>0</v>
          </cell>
        </row>
      </sheetData>
      <sheetData sheetId="4721">
        <row r="2">
          <cell r="E2">
            <v>0</v>
          </cell>
        </row>
      </sheetData>
      <sheetData sheetId="4722">
        <row r="2">
          <cell r="E2">
            <v>0</v>
          </cell>
        </row>
      </sheetData>
      <sheetData sheetId="4723">
        <row r="2">
          <cell r="E2">
            <v>0</v>
          </cell>
        </row>
      </sheetData>
      <sheetData sheetId="4724">
        <row r="2">
          <cell r="E2">
            <v>0</v>
          </cell>
        </row>
      </sheetData>
      <sheetData sheetId="4725">
        <row r="2">
          <cell r="E2">
            <v>0</v>
          </cell>
        </row>
      </sheetData>
      <sheetData sheetId="4726">
        <row r="2">
          <cell r="E2">
            <v>0</v>
          </cell>
        </row>
      </sheetData>
      <sheetData sheetId="4727">
        <row r="2">
          <cell r="E2">
            <v>0</v>
          </cell>
        </row>
      </sheetData>
      <sheetData sheetId="4728">
        <row r="2">
          <cell r="E2">
            <v>0</v>
          </cell>
        </row>
      </sheetData>
      <sheetData sheetId="4729">
        <row r="2">
          <cell r="E2">
            <v>0</v>
          </cell>
        </row>
      </sheetData>
      <sheetData sheetId="4730">
        <row r="2">
          <cell r="E2">
            <v>0</v>
          </cell>
        </row>
      </sheetData>
      <sheetData sheetId="4731">
        <row r="2">
          <cell r="E2">
            <v>0</v>
          </cell>
        </row>
      </sheetData>
      <sheetData sheetId="4732">
        <row r="2">
          <cell r="E2">
            <v>0</v>
          </cell>
        </row>
      </sheetData>
      <sheetData sheetId="4733">
        <row r="2">
          <cell r="E2">
            <v>0</v>
          </cell>
        </row>
      </sheetData>
      <sheetData sheetId="4734">
        <row r="2">
          <cell r="E2">
            <v>0</v>
          </cell>
        </row>
      </sheetData>
      <sheetData sheetId="4735">
        <row r="2">
          <cell r="E2">
            <v>0</v>
          </cell>
        </row>
      </sheetData>
      <sheetData sheetId="4736">
        <row r="2">
          <cell r="E2">
            <v>0</v>
          </cell>
        </row>
      </sheetData>
      <sheetData sheetId="4737">
        <row r="2">
          <cell r="E2">
            <v>0</v>
          </cell>
        </row>
      </sheetData>
      <sheetData sheetId="4738">
        <row r="2">
          <cell r="E2">
            <v>0</v>
          </cell>
        </row>
      </sheetData>
      <sheetData sheetId="4739">
        <row r="2">
          <cell r="E2">
            <v>0</v>
          </cell>
        </row>
      </sheetData>
      <sheetData sheetId="4740">
        <row r="2">
          <cell r="E2">
            <v>0</v>
          </cell>
        </row>
      </sheetData>
      <sheetData sheetId="4741">
        <row r="2">
          <cell r="E2">
            <v>0</v>
          </cell>
        </row>
      </sheetData>
      <sheetData sheetId="4742">
        <row r="2">
          <cell r="E2">
            <v>0</v>
          </cell>
        </row>
      </sheetData>
      <sheetData sheetId="4743">
        <row r="2">
          <cell r="E2">
            <v>0</v>
          </cell>
        </row>
      </sheetData>
      <sheetData sheetId="4744">
        <row r="2">
          <cell r="E2">
            <v>0</v>
          </cell>
        </row>
      </sheetData>
      <sheetData sheetId="4745">
        <row r="2">
          <cell r="E2">
            <v>0</v>
          </cell>
        </row>
      </sheetData>
      <sheetData sheetId="4746">
        <row r="2">
          <cell r="E2">
            <v>0</v>
          </cell>
        </row>
      </sheetData>
      <sheetData sheetId="4747">
        <row r="2">
          <cell r="E2">
            <v>0</v>
          </cell>
        </row>
      </sheetData>
      <sheetData sheetId="4748">
        <row r="2">
          <cell r="E2">
            <v>0</v>
          </cell>
        </row>
      </sheetData>
      <sheetData sheetId="4749">
        <row r="2">
          <cell r="E2">
            <v>0</v>
          </cell>
        </row>
      </sheetData>
      <sheetData sheetId="4750">
        <row r="2">
          <cell r="E2">
            <v>0</v>
          </cell>
        </row>
      </sheetData>
      <sheetData sheetId="4751">
        <row r="2">
          <cell r="E2">
            <v>0</v>
          </cell>
        </row>
      </sheetData>
      <sheetData sheetId="4752">
        <row r="2">
          <cell r="E2">
            <v>0</v>
          </cell>
        </row>
      </sheetData>
      <sheetData sheetId="4753">
        <row r="2">
          <cell r="E2">
            <v>0</v>
          </cell>
        </row>
      </sheetData>
      <sheetData sheetId="4754">
        <row r="2">
          <cell r="E2">
            <v>0</v>
          </cell>
        </row>
      </sheetData>
      <sheetData sheetId="4755">
        <row r="2">
          <cell r="E2">
            <v>0</v>
          </cell>
        </row>
      </sheetData>
      <sheetData sheetId="4756">
        <row r="2">
          <cell r="E2">
            <v>0</v>
          </cell>
        </row>
      </sheetData>
      <sheetData sheetId="4757">
        <row r="2">
          <cell r="E2">
            <v>0</v>
          </cell>
        </row>
      </sheetData>
      <sheetData sheetId="4758">
        <row r="2">
          <cell r="E2">
            <v>0</v>
          </cell>
        </row>
      </sheetData>
      <sheetData sheetId="4759">
        <row r="2">
          <cell r="E2">
            <v>0</v>
          </cell>
        </row>
      </sheetData>
      <sheetData sheetId="4760">
        <row r="2">
          <cell r="E2">
            <v>0</v>
          </cell>
        </row>
      </sheetData>
      <sheetData sheetId="4761">
        <row r="2">
          <cell r="E2">
            <v>0</v>
          </cell>
        </row>
      </sheetData>
      <sheetData sheetId="4762">
        <row r="2">
          <cell r="E2">
            <v>0</v>
          </cell>
        </row>
      </sheetData>
      <sheetData sheetId="4763">
        <row r="2">
          <cell r="E2">
            <v>0</v>
          </cell>
        </row>
      </sheetData>
      <sheetData sheetId="4764">
        <row r="2">
          <cell r="E2">
            <v>0</v>
          </cell>
        </row>
      </sheetData>
      <sheetData sheetId="4765">
        <row r="2">
          <cell r="E2">
            <v>0</v>
          </cell>
        </row>
      </sheetData>
      <sheetData sheetId="4766">
        <row r="2">
          <cell r="E2">
            <v>0</v>
          </cell>
        </row>
      </sheetData>
      <sheetData sheetId="4767">
        <row r="2">
          <cell r="E2">
            <v>0</v>
          </cell>
        </row>
      </sheetData>
      <sheetData sheetId="4768">
        <row r="2">
          <cell r="E2">
            <v>0</v>
          </cell>
        </row>
      </sheetData>
      <sheetData sheetId="4769">
        <row r="2">
          <cell r="E2">
            <v>0</v>
          </cell>
        </row>
      </sheetData>
      <sheetData sheetId="4770">
        <row r="2">
          <cell r="E2">
            <v>0</v>
          </cell>
        </row>
      </sheetData>
      <sheetData sheetId="4771">
        <row r="2">
          <cell r="E2">
            <v>0</v>
          </cell>
        </row>
      </sheetData>
      <sheetData sheetId="4772">
        <row r="2">
          <cell r="E2">
            <v>0</v>
          </cell>
        </row>
      </sheetData>
      <sheetData sheetId="4773">
        <row r="2">
          <cell r="E2">
            <v>0</v>
          </cell>
        </row>
      </sheetData>
      <sheetData sheetId="4774">
        <row r="2">
          <cell r="E2">
            <v>0</v>
          </cell>
        </row>
      </sheetData>
      <sheetData sheetId="4775">
        <row r="2">
          <cell r="E2">
            <v>0</v>
          </cell>
        </row>
      </sheetData>
      <sheetData sheetId="4776">
        <row r="2">
          <cell r="E2">
            <v>0</v>
          </cell>
        </row>
      </sheetData>
      <sheetData sheetId="4777">
        <row r="2">
          <cell r="E2">
            <v>0</v>
          </cell>
        </row>
      </sheetData>
      <sheetData sheetId="4778">
        <row r="2">
          <cell r="E2">
            <v>0</v>
          </cell>
        </row>
      </sheetData>
      <sheetData sheetId="4779">
        <row r="2">
          <cell r="E2">
            <v>0</v>
          </cell>
        </row>
      </sheetData>
      <sheetData sheetId="4780">
        <row r="2">
          <cell r="E2">
            <v>0</v>
          </cell>
        </row>
      </sheetData>
      <sheetData sheetId="4781">
        <row r="2">
          <cell r="E2">
            <v>0</v>
          </cell>
        </row>
      </sheetData>
      <sheetData sheetId="4782">
        <row r="2">
          <cell r="E2">
            <v>0</v>
          </cell>
        </row>
      </sheetData>
      <sheetData sheetId="4783">
        <row r="2">
          <cell r="E2">
            <v>0</v>
          </cell>
        </row>
      </sheetData>
      <sheetData sheetId="4784">
        <row r="2">
          <cell r="E2">
            <v>0</v>
          </cell>
        </row>
      </sheetData>
      <sheetData sheetId="4785">
        <row r="2">
          <cell r="E2">
            <v>0</v>
          </cell>
        </row>
      </sheetData>
      <sheetData sheetId="4786">
        <row r="2">
          <cell r="E2">
            <v>0</v>
          </cell>
        </row>
      </sheetData>
      <sheetData sheetId="4787">
        <row r="2">
          <cell r="E2">
            <v>0</v>
          </cell>
        </row>
      </sheetData>
      <sheetData sheetId="4788">
        <row r="2">
          <cell r="E2">
            <v>0</v>
          </cell>
        </row>
      </sheetData>
      <sheetData sheetId="4789">
        <row r="2">
          <cell r="E2">
            <v>0</v>
          </cell>
        </row>
      </sheetData>
      <sheetData sheetId="4790">
        <row r="2">
          <cell r="E2">
            <v>0</v>
          </cell>
        </row>
      </sheetData>
      <sheetData sheetId="4791">
        <row r="2">
          <cell r="E2">
            <v>0</v>
          </cell>
        </row>
      </sheetData>
      <sheetData sheetId="4792">
        <row r="2">
          <cell r="E2">
            <v>0</v>
          </cell>
        </row>
      </sheetData>
      <sheetData sheetId="4793">
        <row r="2">
          <cell r="E2">
            <v>0</v>
          </cell>
        </row>
      </sheetData>
      <sheetData sheetId="4794">
        <row r="2">
          <cell r="E2">
            <v>0</v>
          </cell>
        </row>
      </sheetData>
      <sheetData sheetId="4795">
        <row r="2">
          <cell r="E2">
            <v>0</v>
          </cell>
        </row>
      </sheetData>
      <sheetData sheetId="4796">
        <row r="2">
          <cell r="E2">
            <v>0</v>
          </cell>
        </row>
      </sheetData>
      <sheetData sheetId="4797">
        <row r="2">
          <cell r="E2">
            <v>0</v>
          </cell>
        </row>
      </sheetData>
      <sheetData sheetId="4798">
        <row r="2">
          <cell r="E2">
            <v>0</v>
          </cell>
        </row>
      </sheetData>
      <sheetData sheetId="4799">
        <row r="2">
          <cell r="E2">
            <v>0</v>
          </cell>
        </row>
      </sheetData>
      <sheetData sheetId="4800">
        <row r="2">
          <cell r="E2">
            <v>0</v>
          </cell>
        </row>
      </sheetData>
      <sheetData sheetId="4801">
        <row r="2">
          <cell r="E2">
            <v>0</v>
          </cell>
        </row>
      </sheetData>
      <sheetData sheetId="4802">
        <row r="2">
          <cell r="E2">
            <v>0</v>
          </cell>
        </row>
      </sheetData>
      <sheetData sheetId="4803">
        <row r="2">
          <cell r="E2">
            <v>0</v>
          </cell>
        </row>
      </sheetData>
      <sheetData sheetId="4804">
        <row r="2">
          <cell r="E2">
            <v>0</v>
          </cell>
        </row>
      </sheetData>
      <sheetData sheetId="4805">
        <row r="2">
          <cell r="E2">
            <v>0</v>
          </cell>
        </row>
      </sheetData>
      <sheetData sheetId="4806">
        <row r="2">
          <cell r="E2">
            <v>0</v>
          </cell>
        </row>
      </sheetData>
      <sheetData sheetId="4807">
        <row r="2">
          <cell r="E2">
            <v>0</v>
          </cell>
        </row>
      </sheetData>
      <sheetData sheetId="4808">
        <row r="2">
          <cell r="E2">
            <v>0</v>
          </cell>
        </row>
      </sheetData>
      <sheetData sheetId="4809">
        <row r="2">
          <cell r="E2">
            <v>0</v>
          </cell>
        </row>
      </sheetData>
      <sheetData sheetId="4810">
        <row r="2">
          <cell r="E2">
            <v>0</v>
          </cell>
        </row>
      </sheetData>
      <sheetData sheetId="4811">
        <row r="2">
          <cell r="E2">
            <v>0</v>
          </cell>
        </row>
      </sheetData>
      <sheetData sheetId="4812">
        <row r="2">
          <cell r="E2">
            <v>0</v>
          </cell>
        </row>
      </sheetData>
      <sheetData sheetId="4813">
        <row r="2">
          <cell r="E2">
            <v>0</v>
          </cell>
        </row>
      </sheetData>
      <sheetData sheetId="4814">
        <row r="2">
          <cell r="E2">
            <v>0</v>
          </cell>
        </row>
      </sheetData>
      <sheetData sheetId="4815">
        <row r="2">
          <cell r="E2">
            <v>0</v>
          </cell>
        </row>
      </sheetData>
      <sheetData sheetId="4816">
        <row r="2">
          <cell r="E2">
            <v>0</v>
          </cell>
        </row>
      </sheetData>
      <sheetData sheetId="4817">
        <row r="2">
          <cell r="E2">
            <v>0</v>
          </cell>
        </row>
      </sheetData>
      <sheetData sheetId="4818">
        <row r="2">
          <cell r="E2">
            <v>0</v>
          </cell>
        </row>
      </sheetData>
      <sheetData sheetId="4819">
        <row r="2">
          <cell r="E2">
            <v>0</v>
          </cell>
        </row>
      </sheetData>
      <sheetData sheetId="4820">
        <row r="2">
          <cell r="E2">
            <v>0</v>
          </cell>
        </row>
      </sheetData>
      <sheetData sheetId="4821">
        <row r="2">
          <cell r="E2">
            <v>0</v>
          </cell>
        </row>
      </sheetData>
      <sheetData sheetId="4822">
        <row r="2">
          <cell r="E2">
            <v>0</v>
          </cell>
        </row>
      </sheetData>
      <sheetData sheetId="4823">
        <row r="2">
          <cell r="E2">
            <v>0</v>
          </cell>
        </row>
      </sheetData>
      <sheetData sheetId="4824">
        <row r="2">
          <cell r="E2">
            <v>0</v>
          </cell>
        </row>
      </sheetData>
      <sheetData sheetId="4825">
        <row r="2">
          <cell r="E2">
            <v>0</v>
          </cell>
        </row>
      </sheetData>
      <sheetData sheetId="4826">
        <row r="2">
          <cell r="E2">
            <v>0</v>
          </cell>
        </row>
      </sheetData>
      <sheetData sheetId="4827">
        <row r="2">
          <cell r="E2">
            <v>0</v>
          </cell>
        </row>
      </sheetData>
      <sheetData sheetId="4828">
        <row r="2">
          <cell r="E2">
            <v>0</v>
          </cell>
        </row>
      </sheetData>
      <sheetData sheetId="4829">
        <row r="2">
          <cell r="E2">
            <v>0</v>
          </cell>
        </row>
      </sheetData>
      <sheetData sheetId="4830">
        <row r="2">
          <cell r="E2">
            <v>0</v>
          </cell>
        </row>
      </sheetData>
      <sheetData sheetId="4831">
        <row r="2">
          <cell r="E2">
            <v>0</v>
          </cell>
        </row>
      </sheetData>
      <sheetData sheetId="4832">
        <row r="2">
          <cell r="E2">
            <v>0</v>
          </cell>
        </row>
      </sheetData>
      <sheetData sheetId="4833">
        <row r="2">
          <cell r="E2">
            <v>0</v>
          </cell>
        </row>
      </sheetData>
      <sheetData sheetId="4834">
        <row r="2">
          <cell r="E2">
            <v>0</v>
          </cell>
        </row>
      </sheetData>
      <sheetData sheetId="4835">
        <row r="2">
          <cell r="E2">
            <v>0</v>
          </cell>
        </row>
      </sheetData>
      <sheetData sheetId="4836">
        <row r="2">
          <cell r="E2">
            <v>0</v>
          </cell>
        </row>
      </sheetData>
      <sheetData sheetId="4837">
        <row r="2">
          <cell r="E2">
            <v>0</v>
          </cell>
        </row>
      </sheetData>
      <sheetData sheetId="4838">
        <row r="2">
          <cell r="E2">
            <v>0</v>
          </cell>
        </row>
      </sheetData>
      <sheetData sheetId="4839">
        <row r="2">
          <cell r="E2">
            <v>0</v>
          </cell>
        </row>
      </sheetData>
      <sheetData sheetId="4840">
        <row r="2">
          <cell r="E2">
            <v>0</v>
          </cell>
        </row>
      </sheetData>
      <sheetData sheetId="4841">
        <row r="2">
          <cell r="E2">
            <v>0</v>
          </cell>
        </row>
      </sheetData>
      <sheetData sheetId="4842">
        <row r="2">
          <cell r="E2">
            <v>0</v>
          </cell>
        </row>
      </sheetData>
      <sheetData sheetId="4843">
        <row r="2">
          <cell r="E2">
            <v>0</v>
          </cell>
        </row>
      </sheetData>
      <sheetData sheetId="4844">
        <row r="2">
          <cell r="E2">
            <v>0</v>
          </cell>
        </row>
      </sheetData>
      <sheetData sheetId="4845">
        <row r="2">
          <cell r="E2">
            <v>0</v>
          </cell>
        </row>
      </sheetData>
      <sheetData sheetId="4846">
        <row r="2">
          <cell r="E2">
            <v>0</v>
          </cell>
        </row>
      </sheetData>
      <sheetData sheetId="4847">
        <row r="2">
          <cell r="E2">
            <v>0</v>
          </cell>
        </row>
      </sheetData>
      <sheetData sheetId="4848">
        <row r="2">
          <cell r="E2">
            <v>0</v>
          </cell>
        </row>
      </sheetData>
      <sheetData sheetId="4849">
        <row r="2">
          <cell r="E2">
            <v>0</v>
          </cell>
        </row>
      </sheetData>
      <sheetData sheetId="4850">
        <row r="2">
          <cell r="E2">
            <v>0</v>
          </cell>
        </row>
      </sheetData>
      <sheetData sheetId="4851">
        <row r="2">
          <cell r="E2">
            <v>0</v>
          </cell>
        </row>
      </sheetData>
      <sheetData sheetId="4852">
        <row r="2">
          <cell r="E2">
            <v>0</v>
          </cell>
        </row>
      </sheetData>
      <sheetData sheetId="4853">
        <row r="2">
          <cell r="E2">
            <v>0</v>
          </cell>
        </row>
      </sheetData>
      <sheetData sheetId="4854">
        <row r="2">
          <cell r="E2">
            <v>0</v>
          </cell>
        </row>
      </sheetData>
      <sheetData sheetId="4855">
        <row r="2">
          <cell r="E2">
            <v>0</v>
          </cell>
        </row>
      </sheetData>
      <sheetData sheetId="4856">
        <row r="2">
          <cell r="E2">
            <v>0</v>
          </cell>
        </row>
      </sheetData>
      <sheetData sheetId="4857">
        <row r="2">
          <cell r="E2">
            <v>0</v>
          </cell>
        </row>
      </sheetData>
      <sheetData sheetId="4858">
        <row r="2">
          <cell r="E2">
            <v>0</v>
          </cell>
        </row>
      </sheetData>
      <sheetData sheetId="4859">
        <row r="2">
          <cell r="E2">
            <v>0</v>
          </cell>
        </row>
      </sheetData>
      <sheetData sheetId="4860">
        <row r="2">
          <cell r="E2">
            <v>0</v>
          </cell>
        </row>
      </sheetData>
      <sheetData sheetId="4861">
        <row r="2">
          <cell r="E2">
            <v>0</v>
          </cell>
        </row>
      </sheetData>
      <sheetData sheetId="4862">
        <row r="2">
          <cell r="E2">
            <v>0</v>
          </cell>
        </row>
      </sheetData>
      <sheetData sheetId="4863">
        <row r="2">
          <cell r="E2">
            <v>0</v>
          </cell>
        </row>
      </sheetData>
      <sheetData sheetId="4864">
        <row r="2">
          <cell r="E2">
            <v>0</v>
          </cell>
        </row>
      </sheetData>
      <sheetData sheetId="4865">
        <row r="2">
          <cell r="E2">
            <v>0</v>
          </cell>
        </row>
      </sheetData>
      <sheetData sheetId="4866">
        <row r="2">
          <cell r="E2">
            <v>0</v>
          </cell>
        </row>
      </sheetData>
      <sheetData sheetId="4867">
        <row r="2">
          <cell r="E2">
            <v>0</v>
          </cell>
        </row>
      </sheetData>
      <sheetData sheetId="4868">
        <row r="2">
          <cell r="E2">
            <v>0</v>
          </cell>
        </row>
      </sheetData>
      <sheetData sheetId="4869">
        <row r="2">
          <cell r="E2">
            <v>0</v>
          </cell>
        </row>
      </sheetData>
      <sheetData sheetId="4870">
        <row r="2">
          <cell r="E2">
            <v>0</v>
          </cell>
        </row>
      </sheetData>
      <sheetData sheetId="4871">
        <row r="2">
          <cell r="E2">
            <v>0</v>
          </cell>
        </row>
      </sheetData>
      <sheetData sheetId="4872">
        <row r="2">
          <cell r="E2">
            <v>0</v>
          </cell>
        </row>
      </sheetData>
      <sheetData sheetId="4873">
        <row r="2">
          <cell r="E2">
            <v>0</v>
          </cell>
        </row>
      </sheetData>
      <sheetData sheetId="4874">
        <row r="2">
          <cell r="E2">
            <v>0</v>
          </cell>
        </row>
      </sheetData>
      <sheetData sheetId="4875">
        <row r="2">
          <cell r="E2">
            <v>0</v>
          </cell>
        </row>
      </sheetData>
      <sheetData sheetId="4876">
        <row r="2">
          <cell r="E2">
            <v>0</v>
          </cell>
        </row>
      </sheetData>
      <sheetData sheetId="4877">
        <row r="2">
          <cell r="E2">
            <v>0</v>
          </cell>
        </row>
      </sheetData>
      <sheetData sheetId="4878">
        <row r="2">
          <cell r="E2">
            <v>0</v>
          </cell>
        </row>
      </sheetData>
      <sheetData sheetId="4879">
        <row r="2">
          <cell r="E2">
            <v>0</v>
          </cell>
        </row>
      </sheetData>
      <sheetData sheetId="4880">
        <row r="2">
          <cell r="E2">
            <v>0</v>
          </cell>
        </row>
      </sheetData>
      <sheetData sheetId="4881">
        <row r="2">
          <cell r="E2">
            <v>0</v>
          </cell>
        </row>
      </sheetData>
      <sheetData sheetId="4882">
        <row r="2">
          <cell r="E2">
            <v>0</v>
          </cell>
        </row>
      </sheetData>
      <sheetData sheetId="4883">
        <row r="2">
          <cell r="E2">
            <v>0</v>
          </cell>
        </row>
      </sheetData>
      <sheetData sheetId="4884">
        <row r="2">
          <cell r="E2">
            <v>0</v>
          </cell>
        </row>
      </sheetData>
      <sheetData sheetId="4885">
        <row r="2">
          <cell r="E2">
            <v>0</v>
          </cell>
        </row>
      </sheetData>
      <sheetData sheetId="4886">
        <row r="2">
          <cell r="E2">
            <v>0</v>
          </cell>
        </row>
      </sheetData>
      <sheetData sheetId="4887">
        <row r="2">
          <cell r="E2">
            <v>0</v>
          </cell>
        </row>
      </sheetData>
      <sheetData sheetId="4888">
        <row r="2">
          <cell r="E2">
            <v>0</v>
          </cell>
        </row>
      </sheetData>
      <sheetData sheetId="4889">
        <row r="2">
          <cell r="E2">
            <v>0</v>
          </cell>
        </row>
      </sheetData>
      <sheetData sheetId="4890">
        <row r="2">
          <cell r="E2">
            <v>0</v>
          </cell>
        </row>
      </sheetData>
      <sheetData sheetId="4891">
        <row r="2">
          <cell r="E2">
            <v>0</v>
          </cell>
        </row>
      </sheetData>
      <sheetData sheetId="4892">
        <row r="2">
          <cell r="E2">
            <v>0</v>
          </cell>
        </row>
      </sheetData>
      <sheetData sheetId="4893">
        <row r="2">
          <cell r="E2">
            <v>0</v>
          </cell>
        </row>
      </sheetData>
      <sheetData sheetId="4894">
        <row r="2">
          <cell r="E2">
            <v>0</v>
          </cell>
        </row>
      </sheetData>
      <sheetData sheetId="4895">
        <row r="2">
          <cell r="E2">
            <v>0</v>
          </cell>
        </row>
      </sheetData>
      <sheetData sheetId="4896">
        <row r="2">
          <cell r="E2">
            <v>0</v>
          </cell>
        </row>
      </sheetData>
      <sheetData sheetId="4897">
        <row r="2">
          <cell r="E2">
            <v>0</v>
          </cell>
        </row>
      </sheetData>
      <sheetData sheetId="4898">
        <row r="2">
          <cell r="E2">
            <v>0</v>
          </cell>
        </row>
      </sheetData>
      <sheetData sheetId="4899">
        <row r="2">
          <cell r="E2">
            <v>0</v>
          </cell>
        </row>
      </sheetData>
      <sheetData sheetId="4900">
        <row r="2">
          <cell r="E2">
            <v>0</v>
          </cell>
        </row>
      </sheetData>
      <sheetData sheetId="4901">
        <row r="2">
          <cell r="E2">
            <v>0</v>
          </cell>
        </row>
      </sheetData>
      <sheetData sheetId="4902">
        <row r="2">
          <cell r="E2">
            <v>0</v>
          </cell>
        </row>
      </sheetData>
      <sheetData sheetId="4903">
        <row r="2">
          <cell r="E2">
            <v>0</v>
          </cell>
        </row>
      </sheetData>
      <sheetData sheetId="4904">
        <row r="2">
          <cell r="E2">
            <v>0</v>
          </cell>
        </row>
      </sheetData>
      <sheetData sheetId="4905">
        <row r="2">
          <cell r="E2">
            <v>0</v>
          </cell>
        </row>
      </sheetData>
      <sheetData sheetId="4906">
        <row r="2">
          <cell r="E2">
            <v>0</v>
          </cell>
        </row>
      </sheetData>
      <sheetData sheetId="4907">
        <row r="2">
          <cell r="E2">
            <v>0</v>
          </cell>
        </row>
      </sheetData>
      <sheetData sheetId="4908">
        <row r="2">
          <cell r="E2">
            <v>0</v>
          </cell>
        </row>
      </sheetData>
      <sheetData sheetId="4909">
        <row r="2">
          <cell r="E2">
            <v>0</v>
          </cell>
        </row>
      </sheetData>
      <sheetData sheetId="4910">
        <row r="2">
          <cell r="E2">
            <v>0</v>
          </cell>
        </row>
      </sheetData>
      <sheetData sheetId="4911">
        <row r="2">
          <cell r="E2">
            <v>0</v>
          </cell>
        </row>
      </sheetData>
      <sheetData sheetId="4912">
        <row r="2">
          <cell r="E2">
            <v>0</v>
          </cell>
        </row>
      </sheetData>
      <sheetData sheetId="4913">
        <row r="2">
          <cell r="E2">
            <v>0</v>
          </cell>
        </row>
      </sheetData>
      <sheetData sheetId="4914">
        <row r="2">
          <cell r="E2">
            <v>0</v>
          </cell>
        </row>
      </sheetData>
      <sheetData sheetId="4915">
        <row r="2">
          <cell r="E2">
            <v>0</v>
          </cell>
        </row>
      </sheetData>
      <sheetData sheetId="4916">
        <row r="2">
          <cell r="E2">
            <v>0</v>
          </cell>
        </row>
      </sheetData>
      <sheetData sheetId="4917">
        <row r="2">
          <cell r="E2">
            <v>0</v>
          </cell>
        </row>
      </sheetData>
      <sheetData sheetId="4918">
        <row r="2">
          <cell r="E2">
            <v>0</v>
          </cell>
        </row>
      </sheetData>
      <sheetData sheetId="4919">
        <row r="2">
          <cell r="E2">
            <v>0</v>
          </cell>
        </row>
      </sheetData>
      <sheetData sheetId="4920">
        <row r="2">
          <cell r="E2">
            <v>0</v>
          </cell>
        </row>
      </sheetData>
      <sheetData sheetId="4921">
        <row r="2">
          <cell r="E2">
            <v>0</v>
          </cell>
        </row>
      </sheetData>
      <sheetData sheetId="4922">
        <row r="2">
          <cell r="E2">
            <v>0</v>
          </cell>
        </row>
      </sheetData>
      <sheetData sheetId="4923">
        <row r="2">
          <cell r="E2">
            <v>0</v>
          </cell>
        </row>
      </sheetData>
      <sheetData sheetId="4924">
        <row r="2">
          <cell r="E2">
            <v>0</v>
          </cell>
        </row>
      </sheetData>
      <sheetData sheetId="4925">
        <row r="2">
          <cell r="E2">
            <v>0</v>
          </cell>
        </row>
      </sheetData>
      <sheetData sheetId="4926">
        <row r="2">
          <cell r="E2">
            <v>0</v>
          </cell>
        </row>
      </sheetData>
      <sheetData sheetId="4927">
        <row r="2">
          <cell r="E2">
            <v>0</v>
          </cell>
        </row>
      </sheetData>
      <sheetData sheetId="4928">
        <row r="2">
          <cell r="E2">
            <v>0</v>
          </cell>
        </row>
      </sheetData>
      <sheetData sheetId="4929">
        <row r="2">
          <cell r="E2">
            <v>0</v>
          </cell>
        </row>
      </sheetData>
      <sheetData sheetId="4930">
        <row r="2">
          <cell r="E2">
            <v>0</v>
          </cell>
        </row>
      </sheetData>
      <sheetData sheetId="4931">
        <row r="2">
          <cell r="E2">
            <v>0</v>
          </cell>
        </row>
      </sheetData>
      <sheetData sheetId="4932">
        <row r="2">
          <cell r="E2">
            <v>0</v>
          </cell>
        </row>
      </sheetData>
      <sheetData sheetId="4933">
        <row r="2">
          <cell r="E2">
            <v>0</v>
          </cell>
        </row>
      </sheetData>
      <sheetData sheetId="4934">
        <row r="2">
          <cell r="E2">
            <v>0</v>
          </cell>
        </row>
      </sheetData>
      <sheetData sheetId="4935">
        <row r="2">
          <cell r="E2">
            <v>0</v>
          </cell>
        </row>
      </sheetData>
      <sheetData sheetId="4936">
        <row r="2">
          <cell r="E2">
            <v>0</v>
          </cell>
        </row>
      </sheetData>
      <sheetData sheetId="4937">
        <row r="2">
          <cell r="E2">
            <v>0</v>
          </cell>
        </row>
      </sheetData>
      <sheetData sheetId="4938">
        <row r="2">
          <cell r="E2">
            <v>0</v>
          </cell>
        </row>
      </sheetData>
      <sheetData sheetId="4939">
        <row r="2">
          <cell r="E2">
            <v>0</v>
          </cell>
        </row>
      </sheetData>
      <sheetData sheetId="4940">
        <row r="2">
          <cell r="E2">
            <v>0</v>
          </cell>
        </row>
      </sheetData>
      <sheetData sheetId="4941">
        <row r="2">
          <cell r="E2">
            <v>0</v>
          </cell>
        </row>
      </sheetData>
      <sheetData sheetId="4942">
        <row r="2">
          <cell r="E2">
            <v>0</v>
          </cell>
        </row>
      </sheetData>
      <sheetData sheetId="4943">
        <row r="2">
          <cell r="E2">
            <v>0</v>
          </cell>
        </row>
      </sheetData>
      <sheetData sheetId="4944">
        <row r="2">
          <cell r="E2">
            <v>0</v>
          </cell>
        </row>
      </sheetData>
      <sheetData sheetId="4945">
        <row r="2">
          <cell r="E2">
            <v>0</v>
          </cell>
        </row>
      </sheetData>
      <sheetData sheetId="4946">
        <row r="2">
          <cell r="E2">
            <v>0</v>
          </cell>
        </row>
      </sheetData>
      <sheetData sheetId="4947">
        <row r="2">
          <cell r="E2">
            <v>0</v>
          </cell>
        </row>
      </sheetData>
      <sheetData sheetId="4948">
        <row r="2">
          <cell r="E2">
            <v>0</v>
          </cell>
        </row>
      </sheetData>
      <sheetData sheetId="4949">
        <row r="2">
          <cell r="E2">
            <v>0</v>
          </cell>
        </row>
      </sheetData>
      <sheetData sheetId="4950">
        <row r="2">
          <cell r="E2">
            <v>0</v>
          </cell>
        </row>
      </sheetData>
      <sheetData sheetId="4951">
        <row r="2">
          <cell r="E2">
            <v>0</v>
          </cell>
        </row>
      </sheetData>
      <sheetData sheetId="4952">
        <row r="2">
          <cell r="E2">
            <v>0</v>
          </cell>
        </row>
      </sheetData>
      <sheetData sheetId="4953">
        <row r="2">
          <cell r="E2">
            <v>0</v>
          </cell>
        </row>
      </sheetData>
      <sheetData sheetId="4954">
        <row r="2">
          <cell r="E2">
            <v>0</v>
          </cell>
        </row>
      </sheetData>
      <sheetData sheetId="4955">
        <row r="2">
          <cell r="E2">
            <v>0</v>
          </cell>
        </row>
      </sheetData>
      <sheetData sheetId="4956">
        <row r="2">
          <cell r="E2">
            <v>0</v>
          </cell>
        </row>
      </sheetData>
      <sheetData sheetId="4957">
        <row r="2">
          <cell r="E2">
            <v>0</v>
          </cell>
        </row>
      </sheetData>
      <sheetData sheetId="4958">
        <row r="2">
          <cell r="E2">
            <v>0</v>
          </cell>
        </row>
      </sheetData>
      <sheetData sheetId="4959">
        <row r="2">
          <cell r="E2">
            <v>0</v>
          </cell>
        </row>
      </sheetData>
      <sheetData sheetId="4960">
        <row r="2">
          <cell r="E2">
            <v>0</v>
          </cell>
        </row>
      </sheetData>
      <sheetData sheetId="4961">
        <row r="2">
          <cell r="E2">
            <v>0</v>
          </cell>
        </row>
      </sheetData>
      <sheetData sheetId="4962">
        <row r="2">
          <cell r="E2">
            <v>0</v>
          </cell>
        </row>
      </sheetData>
      <sheetData sheetId="4963">
        <row r="2">
          <cell r="E2">
            <v>0</v>
          </cell>
        </row>
      </sheetData>
      <sheetData sheetId="4964">
        <row r="2">
          <cell r="E2">
            <v>0</v>
          </cell>
        </row>
      </sheetData>
      <sheetData sheetId="4965">
        <row r="2">
          <cell r="E2">
            <v>0</v>
          </cell>
        </row>
      </sheetData>
      <sheetData sheetId="4966">
        <row r="2">
          <cell r="E2">
            <v>0</v>
          </cell>
        </row>
      </sheetData>
      <sheetData sheetId="4967">
        <row r="2">
          <cell r="E2">
            <v>0</v>
          </cell>
        </row>
      </sheetData>
      <sheetData sheetId="4968">
        <row r="2">
          <cell r="E2">
            <v>0</v>
          </cell>
        </row>
      </sheetData>
      <sheetData sheetId="4969">
        <row r="2">
          <cell r="E2">
            <v>0</v>
          </cell>
        </row>
      </sheetData>
      <sheetData sheetId="4970">
        <row r="2">
          <cell r="E2">
            <v>0</v>
          </cell>
        </row>
      </sheetData>
      <sheetData sheetId="4971">
        <row r="2">
          <cell r="E2">
            <v>0</v>
          </cell>
        </row>
      </sheetData>
      <sheetData sheetId="4972">
        <row r="2">
          <cell r="E2">
            <v>0</v>
          </cell>
        </row>
      </sheetData>
      <sheetData sheetId="4973">
        <row r="2">
          <cell r="E2">
            <v>0</v>
          </cell>
        </row>
      </sheetData>
      <sheetData sheetId="4974">
        <row r="2">
          <cell r="E2">
            <v>0</v>
          </cell>
        </row>
      </sheetData>
      <sheetData sheetId="4975">
        <row r="2">
          <cell r="E2">
            <v>0</v>
          </cell>
        </row>
      </sheetData>
      <sheetData sheetId="4976">
        <row r="2">
          <cell r="E2">
            <v>0</v>
          </cell>
        </row>
      </sheetData>
      <sheetData sheetId="4977">
        <row r="2">
          <cell r="E2">
            <v>0</v>
          </cell>
        </row>
      </sheetData>
      <sheetData sheetId="4978">
        <row r="2">
          <cell r="E2">
            <v>0</v>
          </cell>
        </row>
      </sheetData>
      <sheetData sheetId="4979">
        <row r="2">
          <cell r="E2">
            <v>0</v>
          </cell>
        </row>
      </sheetData>
      <sheetData sheetId="4980">
        <row r="2">
          <cell r="E2">
            <v>0</v>
          </cell>
        </row>
      </sheetData>
      <sheetData sheetId="4981">
        <row r="2">
          <cell r="E2">
            <v>0</v>
          </cell>
        </row>
      </sheetData>
      <sheetData sheetId="4982">
        <row r="2">
          <cell r="E2">
            <v>0</v>
          </cell>
        </row>
      </sheetData>
      <sheetData sheetId="4983">
        <row r="2">
          <cell r="E2">
            <v>0</v>
          </cell>
        </row>
      </sheetData>
      <sheetData sheetId="4984">
        <row r="2">
          <cell r="E2">
            <v>0</v>
          </cell>
        </row>
      </sheetData>
      <sheetData sheetId="4985">
        <row r="2">
          <cell r="E2">
            <v>0</v>
          </cell>
        </row>
      </sheetData>
      <sheetData sheetId="4986">
        <row r="2">
          <cell r="E2">
            <v>0</v>
          </cell>
        </row>
      </sheetData>
      <sheetData sheetId="4987">
        <row r="2">
          <cell r="E2">
            <v>0</v>
          </cell>
        </row>
      </sheetData>
      <sheetData sheetId="4988">
        <row r="2">
          <cell r="E2">
            <v>0</v>
          </cell>
        </row>
      </sheetData>
      <sheetData sheetId="4989">
        <row r="2">
          <cell r="E2">
            <v>0</v>
          </cell>
        </row>
      </sheetData>
      <sheetData sheetId="4990">
        <row r="2">
          <cell r="E2">
            <v>0</v>
          </cell>
        </row>
      </sheetData>
      <sheetData sheetId="4991">
        <row r="2">
          <cell r="E2">
            <v>0</v>
          </cell>
        </row>
      </sheetData>
      <sheetData sheetId="4992">
        <row r="2">
          <cell r="E2">
            <v>0</v>
          </cell>
        </row>
      </sheetData>
      <sheetData sheetId="4993">
        <row r="2">
          <cell r="E2">
            <v>0</v>
          </cell>
        </row>
      </sheetData>
      <sheetData sheetId="4994">
        <row r="2">
          <cell r="E2">
            <v>0</v>
          </cell>
        </row>
      </sheetData>
      <sheetData sheetId="4995">
        <row r="2">
          <cell r="E2">
            <v>0</v>
          </cell>
        </row>
      </sheetData>
      <sheetData sheetId="4996">
        <row r="2">
          <cell r="E2">
            <v>0</v>
          </cell>
        </row>
      </sheetData>
      <sheetData sheetId="4997">
        <row r="2">
          <cell r="E2">
            <v>0</v>
          </cell>
        </row>
      </sheetData>
      <sheetData sheetId="4998">
        <row r="2">
          <cell r="E2">
            <v>0</v>
          </cell>
        </row>
      </sheetData>
      <sheetData sheetId="4999">
        <row r="2">
          <cell r="E2">
            <v>0</v>
          </cell>
        </row>
      </sheetData>
      <sheetData sheetId="5000">
        <row r="2">
          <cell r="E2">
            <v>0</v>
          </cell>
        </row>
      </sheetData>
      <sheetData sheetId="5001">
        <row r="2">
          <cell r="E2">
            <v>0</v>
          </cell>
        </row>
      </sheetData>
      <sheetData sheetId="5002">
        <row r="2">
          <cell r="E2">
            <v>0</v>
          </cell>
        </row>
      </sheetData>
      <sheetData sheetId="5003">
        <row r="2">
          <cell r="E2">
            <v>0</v>
          </cell>
        </row>
      </sheetData>
      <sheetData sheetId="5004">
        <row r="2">
          <cell r="E2">
            <v>0</v>
          </cell>
        </row>
      </sheetData>
      <sheetData sheetId="5005">
        <row r="2">
          <cell r="E2">
            <v>0</v>
          </cell>
        </row>
      </sheetData>
      <sheetData sheetId="5006">
        <row r="2">
          <cell r="E2">
            <v>0</v>
          </cell>
        </row>
      </sheetData>
      <sheetData sheetId="5007">
        <row r="2">
          <cell r="E2">
            <v>0</v>
          </cell>
        </row>
      </sheetData>
      <sheetData sheetId="5008">
        <row r="2">
          <cell r="E2">
            <v>0</v>
          </cell>
        </row>
      </sheetData>
      <sheetData sheetId="5009">
        <row r="2">
          <cell r="E2">
            <v>0</v>
          </cell>
        </row>
      </sheetData>
      <sheetData sheetId="5010">
        <row r="2">
          <cell r="E2">
            <v>0</v>
          </cell>
        </row>
      </sheetData>
      <sheetData sheetId="5011">
        <row r="2">
          <cell r="E2">
            <v>0</v>
          </cell>
        </row>
      </sheetData>
      <sheetData sheetId="5012">
        <row r="2">
          <cell r="E2">
            <v>0</v>
          </cell>
        </row>
      </sheetData>
      <sheetData sheetId="5013">
        <row r="2">
          <cell r="E2">
            <v>0</v>
          </cell>
        </row>
      </sheetData>
      <sheetData sheetId="5014">
        <row r="2">
          <cell r="E2">
            <v>0</v>
          </cell>
        </row>
      </sheetData>
      <sheetData sheetId="5015">
        <row r="2">
          <cell r="E2">
            <v>0</v>
          </cell>
        </row>
      </sheetData>
      <sheetData sheetId="5016">
        <row r="2">
          <cell r="E2">
            <v>0</v>
          </cell>
        </row>
      </sheetData>
      <sheetData sheetId="5017">
        <row r="2">
          <cell r="E2">
            <v>0</v>
          </cell>
        </row>
      </sheetData>
      <sheetData sheetId="5018">
        <row r="2">
          <cell r="E2">
            <v>0</v>
          </cell>
        </row>
      </sheetData>
      <sheetData sheetId="5019">
        <row r="2">
          <cell r="E2">
            <v>0</v>
          </cell>
        </row>
      </sheetData>
      <sheetData sheetId="5020">
        <row r="2">
          <cell r="E2">
            <v>0</v>
          </cell>
        </row>
      </sheetData>
      <sheetData sheetId="5021">
        <row r="2">
          <cell r="E2">
            <v>0</v>
          </cell>
        </row>
      </sheetData>
      <sheetData sheetId="5022">
        <row r="2">
          <cell r="E2">
            <v>0</v>
          </cell>
        </row>
      </sheetData>
      <sheetData sheetId="5023">
        <row r="2">
          <cell r="E2">
            <v>0</v>
          </cell>
        </row>
      </sheetData>
      <sheetData sheetId="5024">
        <row r="2">
          <cell r="E2">
            <v>0</v>
          </cell>
        </row>
      </sheetData>
      <sheetData sheetId="5025">
        <row r="2">
          <cell r="E2">
            <v>0</v>
          </cell>
        </row>
      </sheetData>
      <sheetData sheetId="5026">
        <row r="2">
          <cell r="E2">
            <v>0</v>
          </cell>
        </row>
      </sheetData>
      <sheetData sheetId="5027">
        <row r="2">
          <cell r="E2">
            <v>0</v>
          </cell>
        </row>
      </sheetData>
      <sheetData sheetId="5028">
        <row r="2">
          <cell r="E2">
            <v>0</v>
          </cell>
        </row>
      </sheetData>
      <sheetData sheetId="5029">
        <row r="2">
          <cell r="E2">
            <v>0</v>
          </cell>
        </row>
      </sheetData>
      <sheetData sheetId="5030">
        <row r="2">
          <cell r="E2">
            <v>0</v>
          </cell>
        </row>
      </sheetData>
      <sheetData sheetId="5031">
        <row r="2">
          <cell r="E2">
            <v>0</v>
          </cell>
        </row>
      </sheetData>
      <sheetData sheetId="5032">
        <row r="2">
          <cell r="E2">
            <v>0</v>
          </cell>
        </row>
      </sheetData>
      <sheetData sheetId="5033">
        <row r="2">
          <cell r="E2">
            <v>0</v>
          </cell>
        </row>
      </sheetData>
      <sheetData sheetId="5034">
        <row r="2">
          <cell r="E2">
            <v>0</v>
          </cell>
        </row>
      </sheetData>
      <sheetData sheetId="5035">
        <row r="2">
          <cell r="E2">
            <v>0</v>
          </cell>
        </row>
      </sheetData>
      <sheetData sheetId="5036">
        <row r="2">
          <cell r="E2">
            <v>0</v>
          </cell>
        </row>
      </sheetData>
      <sheetData sheetId="5037">
        <row r="2">
          <cell r="E2">
            <v>0</v>
          </cell>
        </row>
      </sheetData>
      <sheetData sheetId="5038">
        <row r="2">
          <cell r="E2">
            <v>0</v>
          </cell>
        </row>
      </sheetData>
      <sheetData sheetId="5039">
        <row r="2">
          <cell r="E2">
            <v>0</v>
          </cell>
        </row>
      </sheetData>
      <sheetData sheetId="5040">
        <row r="2">
          <cell r="E2">
            <v>0</v>
          </cell>
        </row>
      </sheetData>
      <sheetData sheetId="5041">
        <row r="2">
          <cell r="E2">
            <v>0</v>
          </cell>
        </row>
      </sheetData>
      <sheetData sheetId="5042">
        <row r="2">
          <cell r="E2">
            <v>0</v>
          </cell>
        </row>
      </sheetData>
      <sheetData sheetId="5043">
        <row r="2">
          <cell r="E2">
            <v>0</v>
          </cell>
        </row>
      </sheetData>
      <sheetData sheetId="5044">
        <row r="2">
          <cell r="E2">
            <v>0</v>
          </cell>
        </row>
      </sheetData>
      <sheetData sheetId="5045">
        <row r="2">
          <cell r="E2">
            <v>0</v>
          </cell>
        </row>
      </sheetData>
      <sheetData sheetId="5046">
        <row r="2">
          <cell r="E2">
            <v>0</v>
          </cell>
        </row>
      </sheetData>
      <sheetData sheetId="5047">
        <row r="2">
          <cell r="E2">
            <v>0</v>
          </cell>
        </row>
      </sheetData>
      <sheetData sheetId="5048">
        <row r="2">
          <cell r="E2">
            <v>0</v>
          </cell>
        </row>
      </sheetData>
      <sheetData sheetId="5049">
        <row r="2">
          <cell r="E2">
            <v>0</v>
          </cell>
        </row>
      </sheetData>
      <sheetData sheetId="5050">
        <row r="2">
          <cell r="E2">
            <v>0</v>
          </cell>
        </row>
      </sheetData>
      <sheetData sheetId="5051">
        <row r="2">
          <cell r="E2">
            <v>0</v>
          </cell>
        </row>
      </sheetData>
      <sheetData sheetId="5052">
        <row r="2">
          <cell r="E2">
            <v>0</v>
          </cell>
        </row>
      </sheetData>
      <sheetData sheetId="5053">
        <row r="2">
          <cell r="E2">
            <v>0</v>
          </cell>
        </row>
      </sheetData>
      <sheetData sheetId="5054">
        <row r="2">
          <cell r="E2">
            <v>0</v>
          </cell>
        </row>
      </sheetData>
      <sheetData sheetId="5055">
        <row r="2">
          <cell r="E2">
            <v>0</v>
          </cell>
        </row>
      </sheetData>
      <sheetData sheetId="5056">
        <row r="2">
          <cell r="E2">
            <v>0</v>
          </cell>
        </row>
      </sheetData>
      <sheetData sheetId="5057">
        <row r="2">
          <cell r="E2">
            <v>0</v>
          </cell>
        </row>
      </sheetData>
      <sheetData sheetId="5058">
        <row r="2">
          <cell r="E2">
            <v>0</v>
          </cell>
        </row>
      </sheetData>
      <sheetData sheetId="5059">
        <row r="2">
          <cell r="E2">
            <v>0</v>
          </cell>
        </row>
      </sheetData>
      <sheetData sheetId="5060">
        <row r="2">
          <cell r="E2">
            <v>0</v>
          </cell>
        </row>
      </sheetData>
      <sheetData sheetId="5061">
        <row r="2">
          <cell r="E2">
            <v>0</v>
          </cell>
        </row>
      </sheetData>
      <sheetData sheetId="5062">
        <row r="2">
          <cell r="E2">
            <v>0</v>
          </cell>
        </row>
      </sheetData>
      <sheetData sheetId="5063">
        <row r="2">
          <cell r="E2">
            <v>0</v>
          </cell>
        </row>
      </sheetData>
      <sheetData sheetId="5064">
        <row r="2">
          <cell r="E2">
            <v>0</v>
          </cell>
        </row>
      </sheetData>
      <sheetData sheetId="5065">
        <row r="2">
          <cell r="E2">
            <v>0</v>
          </cell>
        </row>
      </sheetData>
      <sheetData sheetId="5066">
        <row r="2">
          <cell r="E2">
            <v>0</v>
          </cell>
        </row>
      </sheetData>
      <sheetData sheetId="5067">
        <row r="2">
          <cell r="E2">
            <v>0</v>
          </cell>
        </row>
      </sheetData>
      <sheetData sheetId="5068">
        <row r="2">
          <cell r="E2">
            <v>0</v>
          </cell>
        </row>
      </sheetData>
      <sheetData sheetId="5069">
        <row r="2">
          <cell r="E2">
            <v>0</v>
          </cell>
        </row>
      </sheetData>
      <sheetData sheetId="5070">
        <row r="2">
          <cell r="E2">
            <v>0</v>
          </cell>
        </row>
      </sheetData>
      <sheetData sheetId="5071">
        <row r="2">
          <cell r="E2">
            <v>0</v>
          </cell>
        </row>
      </sheetData>
      <sheetData sheetId="5072">
        <row r="2">
          <cell r="E2">
            <v>0</v>
          </cell>
        </row>
      </sheetData>
      <sheetData sheetId="5073">
        <row r="2">
          <cell r="E2">
            <v>0</v>
          </cell>
        </row>
      </sheetData>
      <sheetData sheetId="5074">
        <row r="2">
          <cell r="E2">
            <v>0</v>
          </cell>
        </row>
      </sheetData>
      <sheetData sheetId="5075">
        <row r="2">
          <cell r="E2">
            <v>0</v>
          </cell>
        </row>
      </sheetData>
      <sheetData sheetId="5076">
        <row r="2">
          <cell r="E2">
            <v>0</v>
          </cell>
        </row>
      </sheetData>
      <sheetData sheetId="5077">
        <row r="2">
          <cell r="E2">
            <v>0</v>
          </cell>
        </row>
      </sheetData>
      <sheetData sheetId="5078">
        <row r="2">
          <cell r="E2">
            <v>0</v>
          </cell>
        </row>
      </sheetData>
      <sheetData sheetId="5079">
        <row r="2">
          <cell r="E2">
            <v>0</v>
          </cell>
        </row>
      </sheetData>
      <sheetData sheetId="5080">
        <row r="2">
          <cell r="E2">
            <v>0</v>
          </cell>
        </row>
      </sheetData>
      <sheetData sheetId="5081">
        <row r="2">
          <cell r="E2">
            <v>0</v>
          </cell>
        </row>
      </sheetData>
      <sheetData sheetId="5082">
        <row r="2">
          <cell r="E2">
            <v>0</v>
          </cell>
        </row>
      </sheetData>
      <sheetData sheetId="5083">
        <row r="2">
          <cell r="E2">
            <v>0</v>
          </cell>
        </row>
      </sheetData>
      <sheetData sheetId="5084">
        <row r="2">
          <cell r="E2">
            <v>0</v>
          </cell>
        </row>
      </sheetData>
      <sheetData sheetId="5085">
        <row r="2">
          <cell r="E2">
            <v>0</v>
          </cell>
        </row>
      </sheetData>
      <sheetData sheetId="5086">
        <row r="2">
          <cell r="E2">
            <v>0</v>
          </cell>
        </row>
      </sheetData>
      <sheetData sheetId="5087">
        <row r="2">
          <cell r="E2">
            <v>0</v>
          </cell>
        </row>
      </sheetData>
      <sheetData sheetId="5088">
        <row r="2">
          <cell r="E2">
            <v>0</v>
          </cell>
        </row>
      </sheetData>
      <sheetData sheetId="5089">
        <row r="2">
          <cell r="E2">
            <v>0</v>
          </cell>
        </row>
      </sheetData>
      <sheetData sheetId="5090">
        <row r="2">
          <cell r="E2">
            <v>0</v>
          </cell>
        </row>
      </sheetData>
      <sheetData sheetId="5091">
        <row r="2">
          <cell r="E2">
            <v>0</v>
          </cell>
        </row>
      </sheetData>
      <sheetData sheetId="5092">
        <row r="2">
          <cell r="E2">
            <v>0</v>
          </cell>
        </row>
      </sheetData>
      <sheetData sheetId="5093">
        <row r="2">
          <cell r="E2">
            <v>0</v>
          </cell>
        </row>
      </sheetData>
      <sheetData sheetId="5094">
        <row r="2">
          <cell r="E2">
            <v>0</v>
          </cell>
        </row>
      </sheetData>
      <sheetData sheetId="5095">
        <row r="2">
          <cell r="E2">
            <v>0</v>
          </cell>
        </row>
      </sheetData>
      <sheetData sheetId="5096">
        <row r="2">
          <cell r="E2">
            <v>0</v>
          </cell>
        </row>
      </sheetData>
      <sheetData sheetId="5097">
        <row r="2">
          <cell r="E2">
            <v>0</v>
          </cell>
        </row>
      </sheetData>
      <sheetData sheetId="5098">
        <row r="2">
          <cell r="E2">
            <v>0</v>
          </cell>
        </row>
      </sheetData>
      <sheetData sheetId="5099">
        <row r="2">
          <cell r="E2">
            <v>0</v>
          </cell>
        </row>
      </sheetData>
      <sheetData sheetId="5100">
        <row r="2">
          <cell r="E2">
            <v>0</v>
          </cell>
        </row>
      </sheetData>
      <sheetData sheetId="5101">
        <row r="2">
          <cell r="E2">
            <v>0</v>
          </cell>
        </row>
      </sheetData>
      <sheetData sheetId="5102">
        <row r="2">
          <cell r="E2">
            <v>0</v>
          </cell>
        </row>
      </sheetData>
      <sheetData sheetId="5103">
        <row r="2">
          <cell r="E2">
            <v>0</v>
          </cell>
        </row>
      </sheetData>
      <sheetData sheetId="5104">
        <row r="2">
          <cell r="E2">
            <v>0</v>
          </cell>
        </row>
      </sheetData>
      <sheetData sheetId="5105">
        <row r="2">
          <cell r="E2">
            <v>0</v>
          </cell>
        </row>
      </sheetData>
      <sheetData sheetId="5106">
        <row r="2">
          <cell r="E2">
            <v>0</v>
          </cell>
        </row>
      </sheetData>
      <sheetData sheetId="5107">
        <row r="2">
          <cell r="E2">
            <v>0</v>
          </cell>
        </row>
      </sheetData>
      <sheetData sheetId="5108">
        <row r="2">
          <cell r="E2">
            <v>0</v>
          </cell>
        </row>
      </sheetData>
      <sheetData sheetId="5109">
        <row r="2">
          <cell r="E2">
            <v>0</v>
          </cell>
        </row>
      </sheetData>
      <sheetData sheetId="5110">
        <row r="2">
          <cell r="E2">
            <v>0</v>
          </cell>
        </row>
      </sheetData>
      <sheetData sheetId="5111">
        <row r="2">
          <cell r="E2">
            <v>0</v>
          </cell>
        </row>
      </sheetData>
      <sheetData sheetId="5112">
        <row r="2">
          <cell r="E2">
            <v>0</v>
          </cell>
        </row>
      </sheetData>
      <sheetData sheetId="5113">
        <row r="2">
          <cell r="E2">
            <v>0</v>
          </cell>
        </row>
      </sheetData>
      <sheetData sheetId="5114">
        <row r="2">
          <cell r="E2">
            <v>0</v>
          </cell>
        </row>
      </sheetData>
      <sheetData sheetId="5115">
        <row r="2">
          <cell r="E2">
            <v>0</v>
          </cell>
        </row>
      </sheetData>
      <sheetData sheetId="5116">
        <row r="2">
          <cell r="E2">
            <v>0</v>
          </cell>
        </row>
      </sheetData>
      <sheetData sheetId="5117">
        <row r="2">
          <cell r="E2">
            <v>0</v>
          </cell>
        </row>
      </sheetData>
      <sheetData sheetId="5118">
        <row r="2">
          <cell r="E2">
            <v>0</v>
          </cell>
        </row>
      </sheetData>
      <sheetData sheetId="5119">
        <row r="2">
          <cell r="E2">
            <v>0</v>
          </cell>
        </row>
      </sheetData>
      <sheetData sheetId="5120">
        <row r="2">
          <cell r="E2">
            <v>0</v>
          </cell>
        </row>
      </sheetData>
      <sheetData sheetId="5121">
        <row r="2">
          <cell r="E2">
            <v>0</v>
          </cell>
        </row>
      </sheetData>
      <sheetData sheetId="5122">
        <row r="2">
          <cell r="E2">
            <v>0</v>
          </cell>
        </row>
      </sheetData>
      <sheetData sheetId="5123">
        <row r="2">
          <cell r="E2">
            <v>0</v>
          </cell>
        </row>
      </sheetData>
      <sheetData sheetId="5124">
        <row r="2">
          <cell r="E2">
            <v>0</v>
          </cell>
        </row>
      </sheetData>
      <sheetData sheetId="5125">
        <row r="2">
          <cell r="E2">
            <v>0</v>
          </cell>
        </row>
      </sheetData>
      <sheetData sheetId="5126">
        <row r="2">
          <cell r="E2">
            <v>0</v>
          </cell>
        </row>
      </sheetData>
      <sheetData sheetId="5127">
        <row r="2">
          <cell r="E2">
            <v>0</v>
          </cell>
        </row>
      </sheetData>
      <sheetData sheetId="5128">
        <row r="2">
          <cell r="E2">
            <v>0</v>
          </cell>
        </row>
      </sheetData>
      <sheetData sheetId="5129">
        <row r="2">
          <cell r="E2">
            <v>0</v>
          </cell>
        </row>
      </sheetData>
      <sheetData sheetId="5130">
        <row r="2">
          <cell r="E2">
            <v>0</v>
          </cell>
        </row>
      </sheetData>
      <sheetData sheetId="5131">
        <row r="2">
          <cell r="E2">
            <v>0</v>
          </cell>
        </row>
      </sheetData>
      <sheetData sheetId="5132">
        <row r="2">
          <cell r="E2">
            <v>0</v>
          </cell>
        </row>
      </sheetData>
      <sheetData sheetId="5133">
        <row r="2">
          <cell r="E2">
            <v>0</v>
          </cell>
        </row>
      </sheetData>
      <sheetData sheetId="5134">
        <row r="2">
          <cell r="E2">
            <v>0</v>
          </cell>
        </row>
      </sheetData>
      <sheetData sheetId="5135">
        <row r="2">
          <cell r="E2">
            <v>0</v>
          </cell>
        </row>
      </sheetData>
      <sheetData sheetId="5136">
        <row r="2">
          <cell r="E2">
            <v>0</v>
          </cell>
        </row>
      </sheetData>
      <sheetData sheetId="5137">
        <row r="2">
          <cell r="E2">
            <v>0</v>
          </cell>
        </row>
      </sheetData>
      <sheetData sheetId="5138">
        <row r="2">
          <cell r="E2">
            <v>0</v>
          </cell>
        </row>
      </sheetData>
      <sheetData sheetId="5139">
        <row r="2">
          <cell r="E2">
            <v>0</v>
          </cell>
        </row>
      </sheetData>
      <sheetData sheetId="5140">
        <row r="2">
          <cell r="E2">
            <v>0</v>
          </cell>
        </row>
      </sheetData>
      <sheetData sheetId="5141">
        <row r="2">
          <cell r="E2">
            <v>0</v>
          </cell>
        </row>
      </sheetData>
      <sheetData sheetId="5142">
        <row r="2">
          <cell r="E2">
            <v>0</v>
          </cell>
        </row>
      </sheetData>
      <sheetData sheetId="5143">
        <row r="2">
          <cell r="E2">
            <v>0</v>
          </cell>
        </row>
      </sheetData>
      <sheetData sheetId="5144">
        <row r="2">
          <cell r="E2">
            <v>0</v>
          </cell>
        </row>
      </sheetData>
      <sheetData sheetId="5145">
        <row r="2">
          <cell r="E2">
            <v>0</v>
          </cell>
        </row>
      </sheetData>
      <sheetData sheetId="5146">
        <row r="2">
          <cell r="E2">
            <v>0</v>
          </cell>
        </row>
      </sheetData>
      <sheetData sheetId="5147">
        <row r="2">
          <cell r="E2">
            <v>0</v>
          </cell>
        </row>
      </sheetData>
      <sheetData sheetId="5148">
        <row r="2">
          <cell r="E2">
            <v>0</v>
          </cell>
        </row>
      </sheetData>
      <sheetData sheetId="5149">
        <row r="2">
          <cell r="E2">
            <v>0</v>
          </cell>
        </row>
      </sheetData>
      <sheetData sheetId="5150">
        <row r="2">
          <cell r="E2">
            <v>0</v>
          </cell>
        </row>
      </sheetData>
      <sheetData sheetId="5151">
        <row r="2">
          <cell r="E2">
            <v>0</v>
          </cell>
        </row>
      </sheetData>
      <sheetData sheetId="5152">
        <row r="2">
          <cell r="E2">
            <v>0</v>
          </cell>
        </row>
      </sheetData>
      <sheetData sheetId="5153">
        <row r="2">
          <cell r="E2">
            <v>0</v>
          </cell>
        </row>
      </sheetData>
      <sheetData sheetId="5154">
        <row r="2">
          <cell r="E2">
            <v>0</v>
          </cell>
        </row>
      </sheetData>
      <sheetData sheetId="5155">
        <row r="2">
          <cell r="E2">
            <v>0</v>
          </cell>
        </row>
      </sheetData>
      <sheetData sheetId="5156">
        <row r="2">
          <cell r="E2">
            <v>0</v>
          </cell>
        </row>
      </sheetData>
      <sheetData sheetId="5157">
        <row r="2">
          <cell r="E2">
            <v>0</v>
          </cell>
        </row>
      </sheetData>
      <sheetData sheetId="5158">
        <row r="2">
          <cell r="E2">
            <v>0</v>
          </cell>
        </row>
      </sheetData>
      <sheetData sheetId="5159">
        <row r="2">
          <cell r="E2">
            <v>0</v>
          </cell>
        </row>
      </sheetData>
      <sheetData sheetId="5160">
        <row r="2">
          <cell r="E2">
            <v>0</v>
          </cell>
        </row>
      </sheetData>
      <sheetData sheetId="5161">
        <row r="2">
          <cell r="E2">
            <v>0</v>
          </cell>
        </row>
      </sheetData>
      <sheetData sheetId="5162">
        <row r="2">
          <cell r="E2">
            <v>0</v>
          </cell>
        </row>
      </sheetData>
      <sheetData sheetId="5163">
        <row r="2">
          <cell r="E2">
            <v>0</v>
          </cell>
        </row>
      </sheetData>
      <sheetData sheetId="5164">
        <row r="2">
          <cell r="E2">
            <v>0</v>
          </cell>
        </row>
      </sheetData>
      <sheetData sheetId="5165">
        <row r="2">
          <cell r="E2">
            <v>0</v>
          </cell>
        </row>
      </sheetData>
      <sheetData sheetId="5166">
        <row r="2">
          <cell r="E2">
            <v>0</v>
          </cell>
        </row>
      </sheetData>
      <sheetData sheetId="5167">
        <row r="2">
          <cell r="E2">
            <v>0</v>
          </cell>
        </row>
      </sheetData>
      <sheetData sheetId="5168">
        <row r="2">
          <cell r="E2">
            <v>0</v>
          </cell>
        </row>
      </sheetData>
      <sheetData sheetId="5169">
        <row r="2">
          <cell r="E2">
            <v>0</v>
          </cell>
        </row>
      </sheetData>
      <sheetData sheetId="5170">
        <row r="2">
          <cell r="E2">
            <v>0</v>
          </cell>
        </row>
      </sheetData>
      <sheetData sheetId="5171">
        <row r="2">
          <cell r="E2">
            <v>0</v>
          </cell>
        </row>
      </sheetData>
      <sheetData sheetId="5172">
        <row r="2">
          <cell r="E2">
            <v>0</v>
          </cell>
        </row>
      </sheetData>
      <sheetData sheetId="5173">
        <row r="2">
          <cell r="E2">
            <v>0</v>
          </cell>
        </row>
      </sheetData>
      <sheetData sheetId="5174">
        <row r="2">
          <cell r="E2">
            <v>0</v>
          </cell>
        </row>
      </sheetData>
      <sheetData sheetId="5175">
        <row r="2">
          <cell r="E2">
            <v>0</v>
          </cell>
        </row>
      </sheetData>
      <sheetData sheetId="5176">
        <row r="2">
          <cell r="E2">
            <v>0</v>
          </cell>
        </row>
      </sheetData>
      <sheetData sheetId="5177">
        <row r="2">
          <cell r="E2">
            <v>0</v>
          </cell>
        </row>
      </sheetData>
      <sheetData sheetId="5178">
        <row r="2">
          <cell r="E2">
            <v>0</v>
          </cell>
        </row>
      </sheetData>
      <sheetData sheetId="5179">
        <row r="2">
          <cell r="E2">
            <v>0</v>
          </cell>
        </row>
      </sheetData>
      <sheetData sheetId="5180">
        <row r="2">
          <cell r="E2">
            <v>0</v>
          </cell>
        </row>
      </sheetData>
      <sheetData sheetId="5181">
        <row r="2">
          <cell r="E2">
            <v>0</v>
          </cell>
        </row>
      </sheetData>
      <sheetData sheetId="5182">
        <row r="2">
          <cell r="E2">
            <v>0</v>
          </cell>
        </row>
      </sheetData>
      <sheetData sheetId="5183">
        <row r="2">
          <cell r="E2">
            <v>0</v>
          </cell>
        </row>
      </sheetData>
      <sheetData sheetId="5184">
        <row r="2">
          <cell r="E2">
            <v>0</v>
          </cell>
        </row>
      </sheetData>
      <sheetData sheetId="5185">
        <row r="2">
          <cell r="E2">
            <v>0</v>
          </cell>
        </row>
      </sheetData>
      <sheetData sheetId="5186">
        <row r="2">
          <cell r="E2">
            <v>0</v>
          </cell>
        </row>
      </sheetData>
      <sheetData sheetId="5187">
        <row r="2">
          <cell r="E2">
            <v>0</v>
          </cell>
        </row>
      </sheetData>
      <sheetData sheetId="5188">
        <row r="2">
          <cell r="E2">
            <v>0</v>
          </cell>
        </row>
      </sheetData>
      <sheetData sheetId="5189">
        <row r="2">
          <cell r="E2">
            <v>0</v>
          </cell>
        </row>
      </sheetData>
      <sheetData sheetId="5190">
        <row r="2">
          <cell r="E2">
            <v>0</v>
          </cell>
        </row>
      </sheetData>
      <sheetData sheetId="5191">
        <row r="2">
          <cell r="E2">
            <v>0</v>
          </cell>
        </row>
      </sheetData>
      <sheetData sheetId="5192">
        <row r="2">
          <cell r="E2">
            <v>0</v>
          </cell>
        </row>
      </sheetData>
      <sheetData sheetId="5193">
        <row r="2">
          <cell r="E2">
            <v>0</v>
          </cell>
        </row>
      </sheetData>
      <sheetData sheetId="5194">
        <row r="2">
          <cell r="E2">
            <v>0</v>
          </cell>
        </row>
      </sheetData>
      <sheetData sheetId="5195">
        <row r="2">
          <cell r="E2">
            <v>0</v>
          </cell>
        </row>
      </sheetData>
      <sheetData sheetId="5196">
        <row r="2">
          <cell r="E2">
            <v>0</v>
          </cell>
        </row>
      </sheetData>
      <sheetData sheetId="5197">
        <row r="2">
          <cell r="E2">
            <v>0</v>
          </cell>
        </row>
      </sheetData>
      <sheetData sheetId="5198">
        <row r="2">
          <cell r="E2">
            <v>0</v>
          </cell>
        </row>
      </sheetData>
      <sheetData sheetId="5199">
        <row r="2">
          <cell r="E2">
            <v>0</v>
          </cell>
        </row>
      </sheetData>
      <sheetData sheetId="5200">
        <row r="2">
          <cell r="E2">
            <v>0</v>
          </cell>
        </row>
      </sheetData>
      <sheetData sheetId="5201">
        <row r="2">
          <cell r="E2">
            <v>0</v>
          </cell>
        </row>
      </sheetData>
      <sheetData sheetId="5202">
        <row r="2">
          <cell r="E2">
            <v>0</v>
          </cell>
        </row>
      </sheetData>
      <sheetData sheetId="5203">
        <row r="2">
          <cell r="E2">
            <v>0</v>
          </cell>
        </row>
      </sheetData>
      <sheetData sheetId="5204">
        <row r="2">
          <cell r="E2">
            <v>0</v>
          </cell>
        </row>
      </sheetData>
      <sheetData sheetId="5205">
        <row r="2">
          <cell r="E2">
            <v>0</v>
          </cell>
        </row>
      </sheetData>
      <sheetData sheetId="5206">
        <row r="2">
          <cell r="E2">
            <v>0</v>
          </cell>
        </row>
      </sheetData>
      <sheetData sheetId="5207">
        <row r="2">
          <cell r="E2">
            <v>0</v>
          </cell>
        </row>
      </sheetData>
      <sheetData sheetId="5208">
        <row r="2">
          <cell r="E2">
            <v>0</v>
          </cell>
        </row>
      </sheetData>
      <sheetData sheetId="5209">
        <row r="2">
          <cell r="E2">
            <v>0</v>
          </cell>
        </row>
      </sheetData>
      <sheetData sheetId="5210">
        <row r="2">
          <cell r="E2">
            <v>0</v>
          </cell>
        </row>
      </sheetData>
      <sheetData sheetId="5211">
        <row r="2">
          <cell r="E2">
            <v>0</v>
          </cell>
        </row>
      </sheetData>
      <sheetData sheetId="5212">
        <row r="2">
          <cell r="E2">
            <v>0</v>
          </cell>
        </row>
      </sheetData>
      <sheetData sheetId="5213">
        <row r="2">
          <cell r="E2">
            <v>0</v>
          </cell>
        </row>
      </sheetData>
      <sheetData sheetId="5214">
        <row r="2">
          <cell r="E2">
            <v>0</v>
          </cell>
        </row>
      </sheetData>
      <sheetData sheetId="5215">
        <row r="2">
          <cell r="E2">
            <v>0</v>
          </cell>
        </row>
      </sheetData>
      <sheetData sheetId="5216">
        <row r="2">
          <cell r="E2">
            <v>0</v>
          </cell>
        </row>
      </sheetData>
      <sheetData sheetId="5217">
        <row r="2">
          <cell r="E2">
            <v>0</v>
          </cell>
        </row>
      </sheetData>
      <sheetData sheetId="5218">
        <row r="2">
          <cell r="E2">
            <v>0</v>
          </cell>
        </row>
      </sheetData>
      <sheetData sheetId="5219">
        <row r="2">
          <cell r="E2">
            <v>0</v>
          </cell>
        </row>
      </sheetData>
      <sheetData sheetId="5220">
        <row r="2">
          <cell r="E2">
            <v>0</v>
          </cell>
        </row>
      </sheetData>
      <sheetData sheetId="5221">
        <row r="2">
          <cell r="E2">
            <v>0</v>
          </cell>
        </row>
      </sheetData>
      <sheetData sheetId="5222">
        <row r="2">
          <cell r="E2">
            <v>0</v>
          </cell>
        </row>
      </sheetData>
      <sheetData sheetId="5223">
        <row r="2">
          <cell r="E2">
            <v>0</v>
          </cell>
        </row>
      </sheetData>
      <sheetData sheetId="5224">
        <row r="2">
          <cell r="E2">
            <v>0</v>
          </cell>
        </row>
      </sheetData>
      <sheetData sheetId="5225">
        <row r="2">
          <cell r="E2">
            <v>0</v>
          </cell>
        </row>
      </sheetData>
      <sheetData sheetId="5226">
        <row r="2">
          <cell r="E2">
            <v>0</v>
          </cell>
        </row>
      </sheetData>
      <sheetData sheetId="5227">
        <row r="2">
          <cell r="E2">
            <v>0</v>
          </cell>
        </row>
      </sheetData>
      <sheetData sheetId="5228">
        <row r="2">
          <cell r="E2">
            <v>0</v>
          </cell>
        </row>
      </sheetData>
      <sheetData sheetId="5229">
        <row r="2">
          <cell r="E2">
            <v>0</v>
          </cell>
        </row>
      </sheetData>
      <sheetData sheetId="5230">
        <row r="2">
          <cell r="E2">
            <v>0</v>
          </cell>
        </row>
      </sheetData>
      <sheetData sheetId="5231">
        <row r="2">
          <cell r="E2">
            <v>0</v>
          </cell>
        </row>
      </sheetData>
      <sheetData sheetId="5232">
        <row r="2">
          <cell r="E2">
            <v>0</v>
          </cell>
        </row>
      </sheetData>
      <sheetData sheetId="5233">
        <row r="2">
          <cell r="E2">
            <v>0</v>
          </cell>
        </row>
      </sheetData>
      <sheetData sheetId="5234">
        <row r="2">
          <cell r="E2">
            <v>0</v>
          </cell>
        </row>
      </sheetData>
      <sheetData sheetId="5235">
        <row r="2">
          <cell r="E2">
            <v>0</v>
          </cell>
        </row>
      </sheetData>
      <sheetData sheetId="5236">
        <row r="2">
          <cell r="E2">
            <v>0</v>
          </cell>
        </row>
      </sheetData>
      <sheetData sheetId="5237">
        <row r="2">
          <cell r="E2">
            <v>0</v>
          </cell>
        </row>
      </sheetData>
      <sheetData sheetId="5238">
        <row r="2">
          <cell r="E2">
            <v>0</v>
          </cell>
        </row>
      </sheetData>
      <sheetData sheetId="5239">
        <row r="2">
          <cell r="E2">
            <v>0</v>
          </cell>
        </row>
      </sheetData>
      <sheetData sheetId="5240">
        <row r="2">
          <cell r="E2">
            <v>0</v>
          </cell>
        </row>
      </sheetData>
      <sheetData sheetId="5241">
        <row r="2">
          <cell r="E2">
            <v>0</v>
          </cell>
        </row>
      </sheetData>
      <sheetData sheetId="5242">
        <row r="2">
          <cell r="E2">
            <v>0</v>
          </cell>
        </row>
      </sheetData>
      <sheetData sheetId="5243">
        <row r="2">
          <cell r="E2">
            <v>0</v>
          </cell>
        </row>
      </sheetData>
      <sheetData sheetId="5244">
        <row r="2">
          <cell r="E2">
            <v>0</v>
          </cell>
        </row>
      </sheetData>
      <sheetData sheetId="5245">
        <row r="2">
          <cell r="E2">
            <v>0</v>
          </cell>
        </row>
      </sheetData>
      <sheetData sheetId="5246">
        <row r="2">
          <cell r="E2">
            <v>0</v>
          </cell>
        </row>
      </sheetData>
      <sheetData sheetId="5247">
        <row r="2">
          <cell r="E2">
            <v>0</v>
          </cell>
        </row>
      </sheetData>
      <sheetData sheetId="5248">
        <row r="2">
          <cell r="E2">
            <v>0</v>
          </cell>
        </row>
      </sheetData>
      <sheetData sheetId="5249">
        <row r="2">
          <cell r="E2">
            <v>0</v>
          </cell>
        </row>
      </sheetData>
      <sheetData sheetId="5250">
        <row r="2">
          <cell r="E2">
            <v>0</v>
          </cell>
        </row>
      </sheetData>
      <sheetData sheetId="5251">
        <row r="2">
          <cell r="E2">
            <v>0</v>
          </cell>
        </row>
      </sheetData>
      <sheetData sheetId="5252">
        <row r="2">
          <cell r="E2">
            <v>0</v>
          </cell>
        </row>
      </sheetData>
      <sheetData sheetId="5253">
        <row r="2">
          <cell r="E2">
            <v>0</v>
          </cell>
        </row>
      </sheetData>
      <sheetData sheetId="5254">
        <row r="2">
          <cell r="E2">
            <v>0</v>
          </cell>
        </row>
      </sheetData>
      <sheetData sheetId="5255">
        <row r="2">
          <cell r="E2">
            <v>0</v>
          </cell>
        </row>
      </sheetData>
      <sheetData sheetId="5256">
        <row r="2">
          <cell r="E2">
            <v>0</v>
          </cell>
        </row>
      </sheetData>
      <sheetData sheetId="5257">
        <row r="2">
          <cell r="E2">
            <v>0</v>
          </cell>
        </row>
      </sheetData>
      <sheetData sheetId="5258">
        <row r="2">
          <cell r="E2">
            <v>0</v>
          </cell>
        </row>
      </sheetData>
      <sheetData sheetId="5259">
        <row r="2">
          <cell r="E2">
            <v>0</v>
          </cell>
        </row>
      </sheetData>
      <sheetData sheetId="5260">
        <row r="2">
          <cell r="E2">
            <v>0</v>
          </cell>
        </row>
      </sheetData>
      <sheetData sheetId="5261">
        <row r="2">
          <cell r="E2">
            <v>0</v>
          </cell>
        </row>
      </sheetData>
      <sheetData sheetId="5262">
        <row r="2">
          <cell r="E2">
            <v>0</v>
          </cell>
        </row>
      </sheetData>
      <sheetData sheetId="5263">
        <row r="2">
          <cell r="E2">
            <v>0</v>
          </cell>
        </row>
      </sheetData>
      <sheetData sheetId="5264">
        <row r="2">
          <cell r="E2">
            <v>0</v>
          </cell>
        </row>
      </sheetData>
      <sheetData sheetId="5265">
        <row r="2">
          <cell r="E2">
            <v>0</v>
          </cell>
        </row>
      </sheetData>
      <sheetData sheetId="5266">
        <row r="2">
          <cell r="E2">
            <v>0</v>
          </cell>
        </row>
      </sheetData>
      <sheetData sheetId="5267">
        <row r="2">
          <cell r="E2">
            <v>0</v>
          </cell>
        </row>
      </sheetData>
      <sheetData sheetId="5268">
        <row r="2">
          <cell r="E2">
            <v>0</v>
          </cell>
        </row>
      </sheetData>
      <sheetData sheetId="5269">
        <row r="2">
          <cell r="E2">
            <v>0</v>
          </cell>
        </row>
      </sheetData>
      <sheetData sheetId="5270">
        <row r="2">
          <cell r="E2">
            <v>0</v>
          </cell>
        </row>
      </sheetData>
      <sheetData sheetId="5271">
        <row r="2">
          <cell r="E2">
            <v>0</v>
          </cell>
        </row>
      </sheetData>
      <sheetData sheetId="5272">
        <row r="2">
          <cell r="E2">
            <v>0</v>
          </cell>
        </row>
      </sheetData>
      <sheetData sheetId="5273">
        <row r="2">
          <cell r="E2">
            <v>0</v>
          </cell>
        </row>
      </sheetData>
      <sheetData sheetId="5274">
        <row r="2">
          <cell r="E2">
            <v>0</v>
          </cell>
        </row>
      </sheetData>
      <sheetData sheetId="5275">
        <row r="2">
          <cell r="E2">
            <v>0</v>
          </cell>
        </row>
      </sheetData>
      <sheetData sheetId="5276">
        <row r="2">
          <cell r="E2">
            <v>0</v>
          </cell>
        </row>
      </sheetData>
      <sheetData sheetId="5277">
        <row r="2">
          <cell r="E2">
            <v>0</v>
          </cell>
        </row>
      </sheetData>
      <sheetData sheetId="5278">
        <row r="2">
          <cell r="E2">
            <v>0</v>
          </cell>
        </row>
      </sheetData>
      <sheetData sheetId="5279">
        <row r="2">
          <cell r="E2">
            <v>0</v>
          </cell>
        </row>
      </sheetData>
      <sheetData sheetId="5280">
        <row r="2">
          <cell r="E2">
            <v>0</v>
          </cell>
        </row>
      </sheetData>
      <sheetData sheetId="5281">
        <row r="2">
          <cell r="E2">
            <v>0</v>
          </cell>
        </row>
      </sheetData>
      <sheetData sheetId="5282">
        <row r="2">
          <cell r="E2">
            <v>0</v>
          </cell>
        </row>
      </sheetData>
      <sheetData sheetId="5283">
        <row r="2">
          <cell r="E2">
            <v>0</v>
          </cell>
        </row>
      </sheetData>
      <sheetData sheetId="5284">
        <row r="2">
          <cell r="E2">
            <v>0</v>
          </cell>
        </row>
      </sheetData>
      <sheetData sheetId="5285">
        <row r="2">
          <cell r="E2">
            <v>0</v>
          </cell>
        </row>
      </sheetData>
      <sheetData sheetId="5286">
        <row r="2">
          <cell r="E2">
            <v>0</v>
          </cell>
        </row>
      </sheetData>
      <sheetData sheetId="5287">
        <row r="2">
          <cell r="E2">
            <v>0</v>
          </cell>
        </row>
      </sheetData>
      <sheetData sheetId="5288">
        <row r="2">
          <cell r="E2">
            <v>0</v>
          </cell>
        </row>
      </sheetData>
      <sheetData sheetId="5289">
        <row r="2">
          <cell r="E2">
            <v>0</v>
          </cell>
        </row>
      </sheetData>
      <sheetData sheetId="5290">
        <row r="2">
          <cell r="E2">
            <v>0</v>
          </cell>
        </row>
      </sheetData>
      <sheetData sheetId="5291">
        <row r="2">
          <cell r="E2">
            <v>0</v>
          </cell>
        </row>
      </sheetData>
      <sheetData sheetId="5292">
        <row r="2">
          <cell r="E2">
            <v>0</v>
          </cell>
        </row>
      </sheetData>
      <sheetData sheetId="5293">
        <row r="2">
          <cell r="E2">
            <v>0</v>
          </cell>
        </row>
      </sheetData>
      <sheetData sheetId="5294">
        <row r="2">
          <cell r="E2">
            <v>0</v>
          </cell>
        </row>
      </sheetData>
      <sheetData sheetId="5295">
        <row r="2">
          <cell r="E2">
            <v>0</v>
          </cell>
        </row>
      </sheetData>
      <sheetData sheetId="5296">
        <row r="2">
          <cell r="E2">
            <v>0</v>
          </cell>
        </row>
      </sheetData>
      <sheetData sheetId="5297">
        <row r="2">
          <cell r="E2">
            <v>0</v>
          </cell>
        </row>
      </sheetData>
      <sheetData sheetId="5298">
        <row r="2">
          <cell r="E2">
            <v>0</v>
          </cell>
        </row>
      </sheetData>
      <sheetData sheetId="5299">
        <row r="2">
          <cell r="E2">
            <v>0</v>
          </cell>
        </row>
      </sheetData>
      <sheetData sheetId="5300">
        <row r="2">
          <cell r="E2">
            <v>0</v>
          </cell>
        </row>
      </sheetData>
      <sheetData sheetId="5301">
        <row r="2">
          <cell r="E2">
            <v>0</v>
          </cell>
        </row>
      </sheetData>
      <sheetData sheetId="5302">
        <row r="2">
          <cell r="E2">
            <v>0</v>
          </cell>
        </row>
      </sheetData>
      <sheetData sheetId="5303">
        <row r="2">
          <cell r="E2">
            <v>0</v>
          </cell>
        </row>
      </sheetData>
      <sheetData sheetId="5304">
        <row r="2">
          <cell r="E2">
            <v>0</v>
          </cell>
        </row>
      </sheetData>
      <sheetData sheetId="5305">
        <row r="2">
          <cell r="E2">
            <v>0</v>
          </cell>
        </row>
      </sheetData>
      <sheetData sheetId="5306">
        <row r="2">
          <cell r="E2">
            <v>0</v>
          </cell>
        </row>
      </sheetData>
      <sheetData sheetId="5307">
        <row r="2">
          <cell r="E2">
            <v>0</v>
          </cell>
        </row>
      </sheetData>
      <sheetData sheetId="5308">
        <row r="2">
          <cell r="E2">
            <v>0</v>
          </cell>
        </row>
      </sheetData>
      <sheetData sheetId="5309">
        <row r="2">
          <cell r="E2">
            <v>0</v>
          </cell>
        </row>
      </sheetData>
      <sheetData sheetId="5310">
        <row r="2">
          <cell r="E2">
            <v>0</v>
          </cell>
        </row>
      </sheetData>
      <sheetData sheetId="5311">
        <row r="2">
          <cell r="E2">
            <v>0</v>
          </cell>
        </row>
      </sheetData>
      <sheetData sheetId="5312">
        <row r="2">
          <cell r="E2">
            <v>0</v>
          </cell>
        </row>
      </sheetData>
      <sheetData sheetId="5313">
        <row r="2">
          <cell r="E2">
            <v>0</v>
          </cell>
        </row>
      </sheetData>
      <sheetData sheetId="5314">
        <row r="2">
          <cell r="E2">
            <v>0</v>
          </cell>
        </row>
      </sheetData>
      <sheetData sheetId="5315">
        <row r="2">
          <cell r="E2">
            <v>0</v>
          </cell>
        </row>
      </sheetData>
      <sheetData sheetId="5316">
        <row r="2">
          <cell r="E2">
            <v>0</v>
          </cell>
        </row>
      </sheetData>
      <sheetData sheetId="5317">
        <row r="2">
          <cell r="E2">
            <v>0</v>
          </cell>
        </row>
      </sheetData>
      <sheetData sheetId="5318">
        <row r="2">
          <cell r="E2">
            <v>0</v>
          </cell>
        </row>
      </sheetData>
      <sheetData sheetId="5319">
        <row r="2">
          <cell r="E2">
            <v>0</v>
          </cell>
        </row>
      </sheetData>
      <sheetData sheetId="5320">
        <row r="2">
          <cell r="E2">
            <v>0</v>
          </cell>
        </row>
      </sheetData>
      <sheetData sheetId="5321">
        <row r="2">
          <cell r="E2">
            <v>0</v>
          </cell>
        </row>
      </sheetData>
      <sheetData sheetId="5322">
        <row r="2">
          <cell r="E2">
            <v>0</v>
          </cell>
        </row>
      </sheetData>
      <sheetData sheetId="5323">
        <row r="2">
          <cell r="E2">
            <v>0</v>
          </cell>
        </row>
      </sheetData>
      <sheetData sheetId="5324">
        <row r="2">
          <cell r="E2">
            <v>0</v>
          </cell>
        </row>
      </sheetData>
      <sheetData sheetId="5325">
        <row r="2">
          <cell r="E2">
            <v>0</v>
          </cell>
        </row>
      </sheetData>
      <sheetData sheetId="5326">
        <row r="2">
          <cell r="E2">
            <v>0</v>
          </cell>
        </row>
      </sheetData>
      <sheetData sheetId="5327">
        <row r="2">
          <cell r="E2">
            <v>0</v>
          </cell>
        </row>
      </sheetData>
      <sheetData sheetId="5328">
        <row r="2">
          <cell r="E2">
            <v>0</v>
          </cell>
        </row>
      </sheetData>
      <sheetData sheetId="5329">
        <row r="2">
          <cell r="E2">
            <v>0</v>
          </cell>
        </row>
      </sheetData>
      <sheetData sheetId="5330">
        <row r="2">
          <cell r="E2">
            <v>0</v>
          </cell>
        </row>
      </sheetData>
      <sheetData sheetId="5331">
        <row r="2">
          <cell r="E2">
            <v>0</v>
          </cell>
        </row>
      </sheetData>
      <sheetData sheetId="5332">
        <row r="2">
          <cell r="E2">
            <v>0</v>
          </cell>
        </row>
      </sheetData>
      <sheetData sheetId="5333">
        <row r="2">
          <cell r="E2">
            <v>0</v>
          </cell>
        </row>
      </sheetData>
      <sheetData sheetId="5334">
        <row r="2">
          <cell r="E2">
            <v>0</v>
          </cell>
        </row>
      </sheetData>
      <sheetData sheetId="5335">
        <row r="2">
          <cell r="E2">
            <v>0</v>
          </cell>
        </row>
      </sheetData>
      <sheetData sheetId="5336">
        <row r="2">
          <cell r="E2">
            <v>0</v>
          </cell>
        </row>
      </sheetData>
      <sheetData sheetId="5337">
        <row r="2">
          <cell r="E2">
            <v>0</v>
          </cell>
        </row>
      </sheetData>
      <sheetData sheetId="5338">
        <row r="2">
          <cell r="E2">
            <v>0</v>
          </cell>
        </row>
      </sheetData>
      <sheetData sheetId="5339">
        <row r="2">
          <cell r="E2">
            <v>0</v>
          </cell>
        </row>
      </sheetData>
      <sheetData sheetId="5340">
        <row r="2">
          <cell r="E2">
            <v>0</v>
          </cell>
        </row>
      </sheetData>
      <sheetData sheetId="5341">
        <row r="2">
          <cell r="E2">
            <v>0</v>
          </cell>
        </row>
      </sheetData>
      <sheetData sheetId="5342">
        <row r="2">
          <cell r="E2">
            <v>0</v>
          </cell>
        </row>
      </sheetData>
      <sheetData sheetId="5343">
        <row r="2">
          <cell r="E2">
            <v>0</v>
          </cell>
        </row>
      </sheetData>
      <sheetData sheetId="5344">
        <row r="2">
          <cell r="E2">
            <v>0</v>
          </cell>
        </row>
      </sheetData>
      <sheetData sheetId="5345">
        <row r="2">
          <cell r="E2">
            <v>0</v>
          </cell>
        </row>
      </sheetData>
      <sheetData sheetId="5346">
        <row r="2">
          <cell r="E2">
            <v>0</v>
          </cell>
        </row>
      </sheetData>
      <sheetData sheetId="5347">
        <row r="2">
          <cell r="E2">
            <v>0</v>
          </cell>
        </row>
      </sheetData>
      <sheetData sheetId="5348">
        <row r="2">
          <cell r="E2">
            <v>0</v>
          </cell>
        </row>
      </sheetData>
      <sheetData sheetId="5349">
        <row r="2">
          <cell r="E2">
            <v>0</v>
          </cell>
        </row>
      </sheetData>
      <sheetData sheetId="5350">
        <row r="2">
          <cell r="E2">
            <v>0</v>
          </cell>
        </row>
      </sheetData>
      <sheetData sheetId="5351">
        <row r="2">
          <cell r="E2">
            <v>0</v>
          </cell>
        </row>
      </sheetData>
      <sheetData sheetId="5352">
        <row r="2">
          <cell r="E2">
            <v>0</v>
          </cell>
        </row>
      </sheetData>
      <sheetData sheetId="5353">
        <row r="2">
          <cell r="E2">
            <v>0</v>
          </cell>
        </row>
      </sheetData>
      <sheetData sheetId="5354">
        <row r="2">
          <cell r="E2">
            <v>0</v>
          </cell>
        </row>
      </sheetData>
      <sheetData sheetId="5355">
        <row r="2">
          <cell r="E2">
            <v>0</v>
          </cell>
        </row>
      </sheetData>
      <sheetData sheetId="5356">
        <row r="2">
          <cell r="E2">
            <v>0</v>
          </cell>
        </row>
      </sheetData>
      <sheetData sheetId="5357">
        <row r="2">
          <cell r="E2">
            <v>0</v>
          </cell>
        </row>
      </sheetData>
      <sheetData sheetId="5358">
        <row r="2">
          <cell r="E2">
            <v>0</v>
          </cell>
        </row>
      </sheetData>
      <sheetData sheetId="5359">
        <row r="2">
          <cell r="E2">
            <v>0</v>
          </cell>
        </row>
      </sheetData>
      <sheetData sheetId="5360">
        <row r="2">
          <cell r="E2">
            <v>0</v>
          </cell>
        </row>
      </sheetData>
      <sheetData sheetId="5361">
        <row r="2">
          <cell r="E2">
            <v>0</v>
          </cell>
        </row>
      </sheetData>
      <sheetData sheetId="5362">
        <row r="2">
          <cell r="E2">
            <v>0</v>
          </cell>
        </row>
      </sheetData>
      <sheetData sheetId="5363">
        <row r="2">
          <cell r="E2">
            <v>0</v>
          </cell>
        </row>
      </sheetData>
      <sheetData sheetId="5364">
        <row r="2">
          <cell r="E2">
            <v>0</v>
          </cell>
        </row>
      </sheetData>
      <sheetData sheetId="5365">
        <row r="2">
          <cell r="E2">
            <v>0</v>
          </cell>
        </row>
      </sheetData>
      <sheetData sheetId="5366">
        <row r="2">
          <cell r="E2">
            <v>0</v>
          </cell>
        </row>
      </sheetData>
      <sheetData sheetId="5367">
        <row r="2">
          <cell r="E2">
            <v>0</v>
          </cell>
        </row>
      </sheetData>
      <sheetData sheetId="5368">
        <row r="2">
          <cell r="E2">
            <v>0</v>
          </cell>
        </row>
      </sheetData>
      <sheetData sheetId="5369">
        <row r="2">
          <cell r="E2">
            <v>0</v>
          </cell>
        </row>
      </sheetData>
      <sheetData sheetId="5370">
        <row r="2">
          <cell r="E2">
            <v>0</v>
          </cell>
        </row>
      </sheetData>
      <sheetData sheetId="5371">
        <row r="2">
          <cell r="E2">
            <v>0</v>
          </cell>
        </row>
      </sheetData>
      <sheetData sheetId="5372">
        <row r="2">
          <cell r="E2">
            <v>0</v>
          </cell>
        </row>
      </sheetData>
      <sheetData sheetId="5373">
        <row r="2">
          <cell r="E2">
            <v>0</v>
          </cell>
        </row>
      </sheetData>
      <sheetData sheetId="5374">
        <row r="2">
          <cell r="E2">
            <v>0</v>
          </cell>
        </row>
      </sheetData>
      <sheetData sheetId="5375">
        <row r="2">
          <cell r="E2">
            <v>0</v>
          </cell>
        </row>
      </sheetData>
      <sheetData sheetId="5376">
        <row r="2">
          <cell r="E2">
            <v>0</v>
          </cell>
        </row>
      </sheetData>
      <sheetData sheetId="5377">
        <row r="2">
          <cell r="E2">
            <v>0</v>
          </cell>
        </row>
      </sheetData>
      <sheetData sheetId="5378">
        <row r="2">
          <cell r="E2">
            <v>0</v>
          </cell>
        </row>
      </sheetData>
      <sheetData sheetId="5379">
        <row r="2">
          <cell r="E2">
            <v>0</v>
          </cell>
        </row>
      </sheetData>
      <sheetData sheetId="5380">
        <row r="2">
          <cell r="E2">
            <v>0</v>
          </cell>
        </row>
      </sheetData>
      <sheetData sheetId="5381">
        <row r="2">
          <cell r="E2">
            <v>0</v>
          </cell>
        </row>
      </sheetData>
      <sheetData sheetId="5382">
        <row r="2">
          <cell r="E2">
            <v>0</v>
          </cell>
        </row>
      </sheetData>
      <sheetData sheetId="5383">
        <row r="2">
          <cell r="E2">
            <v>0</v>
          </cell>
        </row>
      </sheetData>
      <sheetData sheetId="5384">
        <row r="2">
          <cell r="E2">
            <v>0</v>
          </cell>
        </row>
      </sheetData>
      <sheetData sheetId="5385">
        <row r="2">
          <cell r="E2">
            <v>0</v>
          </cell>
        </row>
      </sheetData>
      <sheetData sheetId="5386">
        <row r="2">
          <cell r="E2">
            <v>0</v>
          </cell>
        </row>
      </sheetData>
      <sheetData sheetId="5387">
        <row r="2">
          <cell r="E2">
            <v>0</v>
          </cell>
        </row>
      </sheetData>
      <sheetData sheetId="5388">
        <row r="2">
          <cell r="E2">
            <v>0</v>
          </cell>
        </row>
      </sheetData>
      <sheetData sheetId="5389">
        <row r="2">
          <cell r="E2">
            <v>0</v>
          </cell>
        </row>
      </sheetData>
      <sheetData sheetId="5390">
        <row r="2">
          <cell r="E2">
            <v>0</v>
          </cell>
        </row>
      </sheetData>
      <sheetData sheetId="5391">
        <row r="2">
          <cell r="E2">
            <v>0</v>
          </cell>
        </row>
      </sheetData>
      <sheetData sheetId="5392">
        <row r="2">
          <cell r="E2">
            <v>0</v>
          </cell>
        </row>
      </sheetData>
      <sheetData sheetId="5393">
        <row r="2">
          <cell r="E2">
            <v>0</v>
          </cell>
        </row>
      </sheetData>
      <sheetData sheetId="5394">
        <row r="2">
          <cell r="E2">
            <v>0</v>
          </cell>
        </row>
      </sheetData>
      <sheetData sheetId="5395">
        <row r="2">
          <cell r="E2">
            <v>0</v>
          </cell>
        </row>
      </sheetData>
      <sheetData sheetId="5396">
        <row r="2">
          <cell r="E2">
            <v>0</v>
          </cell>
        </row>
      </sheetData>
      <sheetData sheetId="5397">
        <row r="2">
          <cell r="E2">
            <v>0</v>
          </cell>
        </row>
      </sheetData>
      <sheetData sheetId="5398">
        <row r="2">
          <cell r="E2">
            <v>0</v>
          </cell>
        </row>
      </sheetData>
      <sheetData sheetId="5399">
        <row r="2">
          <cell r="E2">
            <v>0</v>
          </cell>
        </row>
      </sheetData>
      <sheetData sheetId="5400">
        <row r="2">
          <cell r="E2">
            <v>0</v>
          </cell>
        </row>
      </sheetData>
      <sheetData sheetId="5401">
        <row r="2">
          <cell r="E2">
            <v>0</v>
          </cell>
        </row>
      </sheetData>
      <sheetData sheetId="5402">
        <row r="2">
          <cell r="E2">
            <v>0</v>
          </cell>
        </row>
      </sheetData>
      <sheetData sheetId="5403">
        <row r="2">
          <cell r="E2">
            <v>0</v>
          </cell>
        </row>
      </sheetData>
      <sheetData sheetId="5404">
        <row r="2">
          <cell r="E2">
            <v>0</v>
          </cell>
        </row>
      </sheetData>
      <sheetData sheetId="5405">
        <row r="2">
          <cell r="E2">
            <v>0</v>
          </cell>
        </row>
      </sheetData>
      <sheetData sheetId="5406">
        <row r="2">
          <cell r="E2">
            <v>0</v>
          </cell>
        </row>
      </sheetData>
      <sheetData sheetId="5407">
        <row r="2">
          <cell r="E2">
            <v>0</v>
          </cell>
        </row>
      </sheetData>
      <sheetData sheetId="5408">
        <row r="2">
          <cell r="E2">
            <v>0</v>
          </cell>
        </row>
      </sheetData>
      <sheetData sheetId="5409">
        <row r="2">
          <cell r="E2">
            <v>0</v>
          </cell>
        </row>
      </sheetData>
      <sheetData sheetId="5410">
        <row r="2">
          <cell r="E2">
            <v>0</v>
          </cell>
        </row>
      </sheetData>
      <sheetData sheetId="5411">
        <row r="2">
          <cell r="E2">
            <v>0</v>
          </cell>
        </row>
      </sheetData>
      <sheetData sheetId="5412">
        <row r="2">
          <cell r="E2">
            <v>0</v>
          </cell>
        </row>
      </sheetData>
      <sheetData sheetId="5413">
        <row r="2">
          <cell r="E2">
            <v>0</v>
          </cell>
        </row>
      </sheetData>
      <sheetData sheetId="5414">
        <row r="2">
          <cell r="E2">
            <v>0</v>
          </cell>
        </row>
      </sheetData>
      <sheetData sheetId="5415">
        <row r="2">
          <cell r="E2">
            <v>0</v>
          </cell>
        </row>
      </sheetData>
      <sheetData sheetId="5416">
        <row r="2">
          <cell r="E2">
            <v>0</v>
          </cell>
        </row>
      </sheetData>
      <sheetData sheetId="5417">
        <row r="2">
          <cell r="E2">
            <v>0</v>
          </cell>
        </row>
      </sheetData>
      <sheetData sheetId="5418">
        <row r="2">
          <cell r="E2">
            <v>0</v>
          </cell>
        </row>
      </sheetData>
      <sheetData sheetId="5419">
        <row r="2">
          <cell r="E2">
            <v>0</v>
          </cell>
        </row>
      </sheetData>
      <sheetData sheetId="5420">
        <row r="2">
          <cell r="E2">
            <v>0</v>
          </cell>
        </row>
      </sheetData>
      <sheetData sheetId="5421">
        <row r="2">
          <cell r="E2">
            <v>0</v>
          </cell>
        </row>
      </sheetData>
      <sheetData sheetId="5422">
        <row r="2">
          <cell r="E2">
            <v>0</v>
          </cell>
        </row>
      </sheetData>
      <sheetData sheetId="5423">
        <row r="2">
          <cell r="E2">
            <v>0</v>
          </cell>
        </row>
      </sheetData>
      <sheetData sheetId="5424">
        <row r="2">
          <cell r="E2">
            <v>0</v>
          </cell>
        </row>
      </sheetData>
      <sheetData sheetId="5425">
        <row r="2">
          <cell r="E2">
            <v>0</v>
          </cell>
        </row>
      </sheetData>
      <sheetData sheetId="5426">
        <row r="2">
          <cell r="E2">
            <v>0</v>
          </cell>
        </row>
      </sheetData>
      <sheetData sheetId="5427">
        <row r="2">
          <cell r="E2">
            <v>0</v>
          </cell>
        </row>
      </sheetData>
      <sheetData sheetId="5428">
        <row r="2">
          <cell r="E2">
            <v>0</v>
          </cell>
        </row>
      </sheetData>
      <sheetData sheetId="5429">
        <row r="2">
          <cell r="E2">
            <v>0</v>
          </cell>
        </row>
      </sheetData>
      <sheetData sheetId="5430">
        <row r="2">
          <cell r="E2">
            <v>0</v>
          </cell>
        </row>
      </sheetData>
      <sheetData sheetId="5431">
        <row r="2">
          <cell r="E2">
            <v>0</v>
          </cell>
        </row>
      </sheetData>
      <sheetData sheetId="5432">
        <row r="2">
          <cell r="E2">
            <v>0</v>
          </cell>
        </row>
      </sheetData>
      <sheetData sheetId="5433">
        <row r="2">
          <cell r="E2">
            <v>0</v>
          </cell>
        </row>
      </sheetData>
      <sheetData sheetId="5434">
        <row r="2">
          <cell r="E2">
            <v>0</v>
          </cell>
        </row>
      </sheetData>
      <sheetData sheetId="5435">
        <row r="2">
          <cell r="E2">
            <v>0</v>
          </cell>
        </row>
      </sheetData>
      <sheetData sheetId="5436">
        <row r="2">
          <cell r="E2">
            <v>0</v>
          </cell>
        </row>
      </sheetData>
      <sheetData sheetId="5437">
        <row r="2">
          <cell r="E2">
            <v>0</v>
          </cell>
        </row>
      </sheetData>
      <sheetData sheetId="5438">
        <row r="2">
          <cell r="E2">
            <v>0</v>
          </cell>
        </row>
      </sheetData>
      <sheetData sheetId="5439">
        <row r="2">
          <cell r="E2">
            <v>0</v>
          </cell>
        </row>
      </sheetData>
      <sheetData sheetId="5440">
        <row r="2">
          <cell r="E2">
            <v>0</v>
          </cell>
        </row>
      </sheetData>
      <sheetData sheetId="5441">
        <row r="2">
          <cell r="E2">
            <v>0</v>
          </cell>
        </row>
      </sheetData>
      <sheetData sheetId="5442">
        <row r="2">
          <cell r="E2">
            <v>0</v>
          </cell>
        </row>
      </sheetData>
      <sheetData sheetId="5443">
        <row r="2">
          <cell r="E2">
            <v>0</v>
          </cell>
        </row>
      </sheetData>
      <sheetData sheetId="5444">
        <row r="2">
          <cell r="E2">
            <v>0</v>
          </cell>
        </row>
      </sheetData>
      <sheetData sheetId="5445">
        <row r="2">
          <cell r="E2">
            <v>0</v>
          </cell>
        </row>
      </sheetData>
      <sheetData sheetId="5446">
        <row r="2">
          <cell r="E2">
            <v>0</v>
          </cell>
        </row>
      </sheetData>
      <sheetData sheetId="5447">
        <row r="2">
          <cell r="E2">
            <v>0</v>
          </cell>
        </row>
      </sheetData>
      <sheetData sheetId="5448">
        <row r="2">
          <cell r="E2">
            <v>0</v>
          </cell>
        </row>
      </sheetData>
      <sheetData sheetId="5449">
        <row r="2">
          <cell r="E2">
            <v>0</v>
          </cell>
        </row>
      </sheetData>
      <sheetData sheetId="5450">
        <row r="2">
          <cell r="E2">
            <v>0</v>
          </cell>
        </row>
      </sheetData>
      <sheetData sheetId="5451">
        <row r="2">
          <cell r="E2">
            <v>0</v>
          </cell>
        </row>
      </sheetData>
      <sheetData sheetId="5452">
        <row r="2">
          <cell r="E2">
            <v>0</v>
          </cell>
        </row>
      </sheetData>
      <sheetData sheetId="5453">
        <row r="2">
          <cell r="E2">
            <v>0</v>
          </cell>
        </row>
      </sheetData>
      <sheetData sheetId="5454">
        <row r="2">
          <cell r="E2">
            <v>0</v>
          </cell>
        </row>
      </sheetData>
      <sheetData sheetId="5455">
        <row r="2">
          <cell r="E2">
            <v>0</v>
          </cell>
        </row>
      </sheetData>
      <sheetData sheetId="5456">
        <row r="2">
          <cell r="E2">
            <v>0</v>
          </cell>
        </row>
      </sheetData>
      <sheetData sheetId="5457">
        <row r="2">
          <cell r="E2">
            <v>0</v>
          </cell>
        </row>
      </sheetData>
      <sheetData sheetId="5458">
        <row r="2">
          <cell r="E2">
            <v>0</v>
          </cell>
        </row>
      </sheetData>
      <sheetData sheetId="5459">
        <row r="2">
          <cell r="E2">
            <v>0</v>
          </cell>
        </row>
      </sheetData>
      <sheetData sheetId="5460">
        <row r="2">
          <cell r="E2">
            <v>0</v>
          </cell>
        </row>
      </sheetData>
      <sheetData sheetId="5461">
        <row r="2">
          <cell r="E2">
            <v>0</v>
          </cell>
        </row>
      </sheetData>
      <sheetData sheetId="5462">
        <row r="2">
          <cell r="E2">
            <v>0</v>
          </cell>
        </row>
      </sheetData>
      <sheetData sheetId="5463">
        <row r="2">
          <cell r="E2">
            <v>0</v>
          </cell>
        </row>
      </sheetData>
      <sheetData sheetId="5464">
        <row r="2">
          <cell r="E2">
            <v>0</v>
          </cell>
        </row>
      </sheetData>
      <sheetData sheetId="5465">
        <row r="2">
          <cell r="E2">
            <v>0</v>
          </cell>
        </row>
      </sheetData>
      <sheetData sheetId="5466">
        <row r="2">
          <cell r="E2">
            <v>0</v>
          </cell>
        </row>
      </sheetData>
      <sheetData sheetId="5467">
        <row r="2">
          <cell r="E2">
            <v>0</v>
          </cell>
        </row>
      </sheetData>
      <sheetData sheetId="5468">
        <row r="2">
          <cell r="E2">
            <v>0</v>
          </cell>
        </row>
      </sheetData>
      <sheetData sheetId="5469">
        <row r="2">
          <cell r="E2">
            <v>0</v>
          </cell>
        </row>
      </sheetData>
      <sheetData sheetId="5470">
        <row r="2">
          <cell r="E2">
            <v>0</v>
          </cell>
        </row>
      </sheetData>
      <sheetData sheetId="5471">
        <row r="2">
          <cell r="E2">
            <v>0</v>
          </cell>
        </row>
      </sheetData>
      <sheetData sheetId="5472">
        <row r="2">
          <cell r="E2">
            <v>0</v>
          </cell>
        </row>
      </sheetData>
      <sheetData sheetId="5473">
        <row r="2">
          <cell r="E2">
            <v>0</v>
          </cell>
        </row>
      </sheetData>
      <sheetData sheetId="5474">
        <row r="2">
          <cell r="E2">
            <v>0</v>
          </cell>
        </row>
      </sheetData>
      <sheetData sheetId="5475">
        <row r="2">
          <cell r="E2">
            <v>0</v>
          </cell>
        </row>
      </sheetData>
      <sheetData sheetId="5476">
        <row r="2">
          <cell r="E2">
            <v>0</v>
          </cell>
        </row>
      </sheetData>
      <sheetData sheetId="5477">
        <row r="2">
          <cell r="E2">
            <v>0</v>
          </cell>
        </row>
      </sheetData>
      <sheetData sheetId="5478">
        <row r="2">
          <cell r="E2">
            <v>0</v>
          </cell>
        </row>
      </sheetData>
      <sheetData sheetId="5479">
        <row r="2">
          <cell r="E2">
            <v>0</v>
          </cell>
        </row>
      </sheetData>
      <sheetData sheetId="5480">
        <row r="2">
          <cell r="E2">
            <v>0</v>
          </cell>
        </row>
      </sheetData>
      <sheetData sheetId="5481">
        <row r="2">
          <cell r="E2">
            <v>0</v>
          </cell>
        </row>
      </sheetData>
      <sheetData sheetId="5482">
        <row r="2">
          <cell r="E2">
            <v>0</v>
          </cell>
        </row>
      </sheetData>
      <sheetData sheetId="5483">
        <row r="2">
          <cell r="E2">
            <v>0</v>
          </cell>
        </row>
      </sheetData>
      <sheetData sheetId="5484">
        <row r="2">
          <cell r="E2">
            <v>0</v>
          </cell>
        </row>
      </sheetData>
      <sheetData sheetId="5485">
        <row r="2">
          <cell r="E2">
            <v>0</v>
          </cell>
        </row>
      </sheetData>
      <sheetData sheetId="5486">
        <row r="2">
          <cell r="E2">
            <v>0</v>
          </cell>
        </row>
      </sheetData>
      <sheetData sheetId="5487">
        <row r="2">
          <cell r="E2">
            <v>0</v>
          </cell>
        </row>
      </sheetData>
      <sheetData sheetId="5488">
        <row r="2">
          <cell r="E2">
            <v>0</v>
          </cell>
        </row>
      </sheetData>
      <sheetData sheetId="5489">
        <row r="2">
          <cell r="E2">
            <v>0</v>
          </cell>
        </row>
      </sheetData>
      <sheetData sheetId="5490">
        <row r="2">
          <cell r="E2">
            <v>0</v>
          </cell>
        </row>
      </sheetData>
      <sheetData sheetId="5491">
        <row r="2">
          <cell r="E2">
            <v>0</v>
          </cell>
        </row>
      </sheetData>
      <sheetData sheetId="5492">
        <row r="2">
          <cell r="E2">
            <v>0</v>
          </cell>
        </row>
      </sheetData>
      <sheetData sheetId="5493">
        <row r="2">
          <cell r="E2">
            <v>0</v>
          </cell>
        </row>
      </sheetData>
      <sheetData sheetId="5494">
        <row r="2">
          <cell r="E2">
            <v>0</v>
          </cell>
        </row>
      </sheetData>
      <sheetData sheetId="5495">
        <row r="2">
          <cell r="E2">
            <v>0</v>
          </cell>
        </row>
      </sheetData>
      <sheetData sheetId="5496">
        <row r="2">
          <cell r="E2">
            <v>0</v>
          </cell>
        </row>
      </sheetData>
      <sheetData sheetId="5497">
        <row r="2">
          <cell r="E2">
            <v>0</v>
          </cell>
        </row>
      </sheetData>
      <sheetData sheetId="5498">
        <row r="2">
          <cell r="E2">
            <v>0</v>
          </cell>
        </row>
      </sheetData>
      <sheetData sheetId="5499">
        <row r="2">
          <cell r="E2">
            <v>0</v>
          </cell>
        </row>
      </sheetData>
      <sheetData sheetId="5500">
        <row r="2">
          <cell r="E2">
            <v>0</v>
          </cell>
        </row>
      </sheetData>
      <sheetData sheetId="5501">
        <row r="2">
          <cell r="E2">
            <v>0</v>
          </cell>
        </row>
      </sheetData>
      <sheetData sheetId="5502">
        <row r="2">
          <cell r="E2">
            <v>0</v>
          </cell>
        </row>
      </sheetData>
      <sheetData sheetId="5503">
        <row r="2">
          <cell r="E2">
            <v>0</v>
          </cell>
        </row>
      </sheetData>
      <sheetData sheetId="5504">
        <row r="2">
          <cell r="E2">
            <v>0</v>
          </cell>
        </row>
      </sheetData>
      <sheetData sheetId="5505">
        <row r="2">
          <cell r="E2">
            <v>0</v>
          </cell>
        </row>
      </sheetData>
      <sheetData sheetId="5506">
        <row r="2">
          <cell r="E2">
            <v>0</v>
          </cell>
        </row>
      </sheetData>
      <sheetData sheetId="5507">
        <row r="2">
          <cell r="E2">
            <v>0</v>
          </cell>
        </row>
      </sheetData>
      <sheetData sheetId="5508">
        <row r="2">
          <cell r="E2">
            <v>0</v>
          </cell>
        </row>
      </sheetData>
      <sheetData sheetId="5509">
        <row r="2">
          <cell r="E2">
            <v>0</v>
          </cell>
        </row>
      </sheetData>
      <sheetData sheetId="5510">
        <row r="2">
          <cell r="E2">
            <v>0</v>
          </cell>
        </row>
      </sheetData>
      <sheetData sheetId="5511">
        <row r="2">
          <cell r="E2">
            <v>0</v>
          </cell>
        </row>
      </sheetData>
      <sheetData sheetId="5512">
        <row r="2">
          <cell r="E2">
            <v>0</v>
          </cell>
        </row>
      </sheetData>
      <sheetData sheetId="5513">
        <row r="2">
          <cell r="E2">
            <v>0</v>
          </cell>
        </row>
      </sheetData>
      <sheetData sheetId="5514">
        <row r="2">
          <cell r="E2">
            <v>0</v>
          </cell>
        </row>
      </sheetData>
      <sheetData sheetId="5515">
        <row r="2">
          <cell r="E2">
            <v>0</v>
          </cell>
        </row>
      </sheetData>
      <sheetData sheetId="5516">
        <row r="2">
          <cell r="E2">
            <v>0</v>
          </cell>
        </row>
      </sheetData>
      <sheetData sheetId="5517">
        <row r="2">
          <cell r="E2">
            <v>0</v>
          </cell>
        </row>
      </sheetData>
      <sheetData sheetId="5518">
        <row r="2">
          <cell r="E2">
            <v>0</v>
          </cell>
        </row>
      </sheetData>
      <sheetData sheetId="5519">
        <row r="2">
          <cell r="E2">
            <v>0</v>
          </cell>
        </row>
      </sheetData>
      <sheetData sheetId="5520">
        <row r="2">
          <cell r="E2">
            <v>0</v>
          </cell>
        </row>
      </sheetData>
      <sheetData sheetId="5521">
        <row r="2">
          <cell r="E2">
            <v>0</v>
          </cell>
        </row>
      </sheetData>
      <sheetData sheetId="5522">
        <row r="2">
          <cell r="E2">
            <v>0</v>
          </cell>
        </row>
      </sheetData>
      <sheetData sheetId="5523">
        <row r="2">
          <cell r="E2">
            <v>0</v>
          </cell>
        </row>
      </sheetData>
      <sheetData sheetId="5524">
        <row r="2">
          <cell r="E2">
            <v>0</v>
          </cell>
        </row>
      </sheetData>
      <sheetData sheetId="5525">
        <row r="2">
          <cell r="E2">
            <v>0</v>
          </cell>
        </row>
      </sheetData>
      <sheetData sheetId="5526">
        <row r="2">
          <cell r="E2">
            <v>0</v>
          </cell>
        </row>
      </sheetData>
      <sheetData sheetId="5527">
        <row r="2">
          <cell r="E2">
            <v>0</v>
          </cell>
        </row>
      </sheetData>
      <sheetData sheetId="5528">
        <row r="2">
          <cell r="E2">
            <v>0</v>
          </cell>
        </row>
      </sheetData>
      <sheetData sheetId="5529">
        <row r="2">
          <cell r="E2">
            <v>0</v>
          </cell>
        </row>
      </sheetData>
      <sheetData sheetId="5530">
        <row r="2">
          <cell r="E2">
            <v>0</v>
          </cell>
        </row>
      </sheetData>
      <sheetData sheetId="5531">
        <row r="2">
          <cell r="E2">
            <v>0</v>
          </cell>
        </row>
      </sheetData>
      <sheetData sheetId="5532">
        <row r="2">
          <cell r="E2">
            <v>0</v>
          </cell>
        </row>
      </sheetData>
      <sheetData sheetId="5533">
        <row r="2">
          <cell r="E2">
            <v>0</v>
          </cell>
        </row>
      </sheetData>
      <sheetData sheetId="5534">
        <row r="2">
          <cell r="E2">
            <v>0</v>
          </cell>
        </row>
      </sheetData>
      <sheetData sheetId="5535">
        <row r="2">
          <cell r="E2">
            <v>0</v>
          </cell>
        </row>
      </sheetData>
      <sheetData sheetId="5536">
        <row r="2">
          <cell r="E2">
            <v>0</v>
          </cell>
        </row>
      </sheetData>
      <sheetData sheetId="5537">
        <row r="2">
          <cell r="E2">
            <v>0</v>
          </cell>
        </row>
      </sheetData>
      <sheetData sheetId="5538">
        <row r="2">
          <cell r="E2">
            <v>0</v>
          </cell>
        </row>
      </sheetData>
      <sheetData sheetId="5539">
        <row r="2">
          <cell r="E2">
            <v>0</v>
          </cell>
        </row>
      </sheetData>
      <sheetData sheetId="5540">
        <row r="2">
          <cell r="E2">
            <v>0</v>
          </cell>
        </row>
      </sheetData>
      <sheetData sheetId="5541">
        <row r="2">
          <cell r="E2">
            <v>0</v>
          </cell>
        </row>
      </sheetData>
      <sheetData sheetId="5542">
        <row r="2">
          <cell r="E2">
            <v>0</v>
          </cell>
        </row>
      </sheetData>
      <sheetData sheetId="5543">
        <row r="2">
          <cell r="E2">
            <v>0</v>
          </cell>
        </row>
      </sheetData>
      <sheetData sheetId="5544">
        <row r="2">
          <cell r="E2">
            <v>0</v>
          </cell>
        </row>
      </sheetData>
      <sheetData sheetId="5545">
        <row r="2">
          <cell r="E2">
            <v>0</v>
          </cell>
        </row>
      </sheetData>
      <sheetData sheetId="5546">
        <row r="2">
          <cell r="E2">
            <v>0</v>
          </cell>
        </row>
      </sheetData>
      <sheetData sheetId="5547">
        <row r="2">
          <cell r="E2">
            <v>0</v>
          </cell>
        </row>
      </sheetData>
      <sheetData sheetId="5548">
        <row r="2">
          <cell r="E2">
            <v>0</v>
          </cell>
        </row>
      </sheetData>
      <sheetData sheetId="5549">
        <row r="2">
          <cell r="E2">
            <v>0</v>
          </cell>
        </row>
      </sheetData>
      <sheetData sheetId="5550">
        <row r="2">
          <cell r="E2">
            <v>0</v>
          </cell>
        </row>
      </sheetData>
      <sheetData sheetId="5551">
        <row r="2">
          <cell r="E2">
            <v>0</v>
          </cell>
        </row>
      </sheetData>
      <sheetData sheetId="5552">
        <row r="2">
          <cell r="E2">
            <v>0</v>
          </cell>
        </row>
      </sheetData>
      <sheetData sheetId="5553">
        <row r="2">
          <cell r="E2">
            <v>0</v>
          </cell>
        </row>
      </sheetData>
      <sheetData sheetId="5554">
        <row r="2">
          <cell r="E2">
            <v>0</v>
          </cell>
        </row>
      </sheetData>
      <sheetData sheetId="5555">
        <row r="2">
          <cell r="E2">
            <v>0</v>
          </cell>
        </row>
      </sheetData>
      <sheetData sheetId="5556">
        <row r="2">
          <cell r="E2">
            <v>0</v>
          </cell>
        </row>
      </sheetData>
      <sheetData sheetId="5557">
        <row r="2">
          <cell r="E2">
            <v>0</v>
          </cell>
        </row>
      </sheetData>
      <sheetData sheetId="5558">
        <row r="2">
          <cell r="E2">
            <v>0</v>
          </cell>
        </row>
      </sheetData>
      <sheetData sheetId="5559">
        <row r="2">
          <cell r="E2">
            <v>0</v>
          </cell>
        </row>
      </sheetData>
      <sheetData sheetId="5560">
        <row r="2">
          <cell r="E2">
            <v>0</v>
          </cell>
        </row>
      </sheetData>
      <sheetData sheetId="5561">
        <row r="2">
          <cell r="E2">
            <v>0</v>
          </cell>
        </row>
      </sheetData>
      <sheetData sheetId="5562">
        <row r="2">
          <cell r="E2">
            <v>0</v>
          </cell>
        </row>
      </sheetData>
      <sheetData sheetId="5563">
        <row r="2">
          <cell r="E2">
            <v>0</v>
          </cell>
        </row>
      </sheetData>
      <sheetData sheetId="5564">
        <row r="2">
          <cell r="E2">
            <v>0</v>
          </cell>
        </row>
      </sheetData>
      <sheetData sheetId="5565">
        <row r="2">
          <cell r="E2">
            <v>0</v>
          </cell>
        </row>
      </sheetData>
      <sheetData sheetId="5566">
        <row r="2">
          <cell r="E2">
            <v>0</v>
          </cell>
        </row>
      </sheetData>
      <sheetData sheetId="5567">
        <row r="2">
          <cell r="E2">
            <v>0</v>
          </cell>
        </row>
      </sheetData>
      <sheetData sheetId="5568">
        <row r="2">
          <cell r="E2">
            <v>0</v>
          </cell>
        </row>
      </sheetData>
      <sheetData sheetId="5569">
        <row r="2">
          <cell r="E2">
            <v>0</v>
          </cell>
        </row>
      </sheetData>
      <sheetData sheetId="5570">
        <row r="2">
          <cell r="E2">
            <v>0</v>
          </cell>
        </row>
      </sheetData>
      <sheetData sheetId="5571">
        <row r="2">
          <cell r="E2">
            <v>0</v>
          </cell>
        </row>
      </sheetData>
      <sheetData sheetId="5572">
        <row r="2">
          <cell r="E2">
            <v>0</v>
          </cell>
        </row>
      </sheetData>
      <sheetData sheetId="5573">
        <row r="2">
          <cell r="E2">
            <v>0</v>
          </cell>
        </row>
      </sheetData>
      <sheetData sheetId="5574">
        <row r="2">
          <cell r="E2">
            <v>0</v>
          </cell>
        </row>
      </sheetData>
      <sheetData sheetId="5575">
        <row r="2">
          <cell r="E2">
            <v>0</v>
          </cell>
        </row>
      </sheetData>
      <sheetData sheetId="5576">
        <row r="2">
          <cell r="E2">
            <v>0</v>
          </cell>
        </row>
      </sheetData>
      <sheetData sheetId="5577">
        <row r="2">
          <cell r="E2">
            <v>0</v>
          </cell>
        </row>
      </sheetData>
      <sheetData sheetId="5578">
        <row r="2">
          <cell r="E2">
            <v>0</v>
          </cell>
        </row>
      </sheetData>
      <sheetData sheetId="5579">
        <row r="2">
          <cell r="E2">
            <v>0</v>
          </cell>
        </row>
      </sheetData>
      <sheetData sheetId="5580">
        <row r="2">
          <cell r="E2">
            <v>0</v>
          </cell>
        </row>
      </sheetData>
      <sheetData sheetId="5581">
        <row r="2">
          <cell r="E2">
            <v>0</v>
          </cell>
        </row>
      </sheetData>
      <sheetData sheetId="5582">
        <row r="2">
          <cell r="E2">
            <v>0</v>
          </cell>
        </row>
      </sheetData>
      <sheetData sheetId="5583">
        <row r="2">
          <cell r="E2">
            <v>0</v>
          </cell>
        </row>
      </sheetData>
      <sheetData sheetId="5584">
        <row r="2">
          <cell r="E2">
            <v>0</v>
          </cell>
        </row>
      </sheetData>
      <sheetData sheetId="5585">
        <row r="2">
          <cell r="E2">
            <v>0</v>
          </cell>
        </row>
      </sheetData>
      <sheetData sheetId="5586">
        <row r="2">
          <cell r="E2">
            <v>0</v>
          </cell>
        </row>
      </sheetData>
      <sheetData sheetId="5587">
        <row r="2">
          <cell r="E2">
            <v>0</v>
          </cell>
        </row>
      </sheetData>
      <sheetData sheetId="5588">
        <row r="2">
          <cell r="E2">
            <v>0</v>
          </cell>
        </row>
      </sheetData>
      <sheetData sheetId="5589">
        <row r="2">
          <cell r="E2">
            <v>0</v>
          </cell>
        </row>
      </sheetData>
      <sheetData sheetId="5590">
        <row r="2">
          <cell r="E2">
            <v>0</v>
          </cell>
        </row>
      </sheetData>
      <sheetData sheetId="5591">
        <row r="2">
          <cell r="E2">
            <v>0</v>
          </cell>
        </row>
      </sheetData>
      <sheetData sheetId="5592">
        <row r="2">
          <cell r="E2">
            <v>0</v>
          </cell>
        </row>
      </sheetData>
      <sheetData sheetId="5593">
        <row r="2">
          <cell r="E2">
            <v>0</v>
          </cell>
        </row>
      </sheetData>
      <sheetData sheetId="5594">
        <row r="2">
          <cell r="E2">
            <v>0</v>
          </cell>
        </row>
      </sheetData>
      <sheetData sheetId="5595">
        <row r="2">
          <cell r="E2">
            <v>0</v>
          </cell>
        </row>
      </sheetData>
      <sheetData sheetId="5596">
        <row r="2">
          <cell r="E2">
            <v>0</v>
          </cell>
        </row>
      </sheetData>
      <sheetData sheetId="5597">
        <row r="2">
          <cell r="E2">
            <v>0</v>
          </cell>
        </row>
      </sheetData>
      <sheetData sheetId="5598">
        <row r="2">
          <cell r="E2">
            <v>0</v>
          </cell>
        </row>
      </sheetData>
      <sheetData sheetId="5599">
        <row r="2">
          <cell r="E2">
            <v>0</v>
          </cell>
        </row>
      </sheetData>
      <sheetData sheetId="5600">
        <row r="2">
          <cell r="E2">
            <v>0</v>
          </cell>
        </row>
      </sheetData>
      <sheetData sheetId="5601">
        <row r="2">
          <cell r="E2">
            <v>0</v>
          </cell>
        </row>
      </sheetData>
      <sheetData sheetId="5602">
        <row r="2">
          <cell r="E2">
            <v>0</v>
          </cell>
        </row>
      </sheetData>
      <sheetData sheetId="5603">
        <row r="2">
          <cell r="E2">
            <v>0</v>
          </cell>
        </row>
      </sheetData>
      <sheetData sheetId="5604">
        <row r="2">
          <cell r="E2">
            <v>0</v>
          </cell>
        </row>
      </sheetData>
      <sheetData sheetId="5605">
        <row r="2">
          <cell r="E2">
            <v>0</v>
          </cell>
        </row>
      </sheetData>
      <sheetData sheetId="5606">
        <row r="2">
          <cell r="E2">
            <v>0</v>
          </cell>
        </row>
      </sheetData>
      <sheetData sheetId="5607">
        <row r="2">
          <cell r="E2">
            <v>0</v>
          </cell>
        </row>
      </sheetData>
      <sheetData sheetId="5608">
        <row r="2">
          <cell r="E2">
            <v>0</v>
          </cell>
        </row>
      </sheetData>
      <sheetData sheetId="5609">
        <row r="2">
          <cell r="E2">
            <v>0</v>
          </cell>
        </row>
      </sheetData>
      <sheetData sheetId="5610">
        <row r="2">
          <cell r="E2">
            <v>0</v>
          </cell>
        </row>
      </sheetData>
      <sheetData sheetId="5611">
        <row r="2">
          <cell r="E2">
            <v>0</v>
          </cell>
        </row>
      </sheetData>
      <sheetData sheetId="5612">
        <row r="2">
          <cell r="E2">
            <v>0</v>
          </cell>
        </row>
      </sheetData>
      <sheetData sheetId="5613">
        <row r="2">
          <cell r="E2">
            <v>0</v>
          </cell>
        </row>
      </sheetData>
      <sheetData sheetId="5614">
        <row r="2">
          <cell r="E2">
            <v>0</v>
          </cell>
        </row>
      </sheetData>
      <sheetData sheetId="5615">
        <row r="2">
          <cell r="E2">
            <v>0</v>
          </cell>
        </row>
      </sheetData>
      <sheetData sheetId="5616">
        <row r="2">
          <cell r="E2">
            <v>0</v>
          </cell>
        </row>
      </sheetData>
      <sheetData sheetId="5617">
        <row r="2">
          <cell r="E2">
            <v>0</v>
          </cell>
        </row>
      </sheetData>
      <sheetData sheetId="5618">
        <row r="2">
          <cell r="E2">
            <v>0</v>
          </cell>
        </row>
      </sheetData>
      <sheetData sheetId="5619">
        <row r="2">
          <cell r="E2">
            <v>0</v>
          </cell>
        </row>
      </sheetData>
      <sheetData sheetId="5620">
        <row r="2">
          <cell r="E2">
            <v>0</v>
          </cell>
        </row>
      </sheetData>
      <sheetData sheetId="5621">
        <row r="2">
          <cell r="E2">
            <v>0</v>
          </cell>
        </row>
      </sheetData>
      <sheetData sheetId="5622">
        <row r="2">
          <cell r="E2">
            <v>0</v>
          </cell>
        </row>
      </sheetData>
      <sheetData sheetId="5623">
        <row r="2">
          <cell r="E2">
            <v>0</v>
          </cell>
        </row>
      </sheetData>
      <sheetData sheetId="5624">
        <row r="2">
          <cell r="E2">
            <v>0</v>
          </cell>
        </row>
      </sheetData>
      <sheetData sheetId="5625">
        <row r="2">
          <cell r="E2">
            <v>0</v>
          </cell>
        </row>
      </sheetData>
      <sheetData sheetId="5626">
        <row r="2">
          <cell r="E2">
            <v>0</v>
          </cell>
        </row>
      </sheetData>
      <sheetData sheetId="5627">
        <row r="2">
          <cell r="E2">
            <v>0</v>
          </cell>
        </row>
      </sheetData>
      <sheetData sheetId="5628">
        <row r="2">
          <cell r="E2">
            <v>0</v>
          </cell>
        </row>
      </sheetData>
      <sheetData sheetId="5629">
        <row r="2">
          <cell r="E2">
            <v>0</v>
          </cell>
        </row>
      </sheetData>
      <sheetData sheetId="5630">
        <row r="2">
          <cell r="E2">
            <v>0</v>
          </cell>
        </row>
      </sheetData>
      <sheetData sheetId="5631">
        <row r="2">
          <cell r="E2">
            <v>0</v>
          </cell>
        </row>
      </sheetData>
      <sheetData sheetId="5632">
        <row r="2">
          <cell r="E2">
            <v>0</v>
          </cell>
        </row>
      </sheetData>
      <sheetData sheetId="5633">
        <row r="2">
          <cell r="E2">
            <v>0</v>
          </cell>
        </row>
      </sheetData>
      <sheetData sheetId="5634">
        <row r="2">
          <cell r="E2">
            <v>0</v>
          </cell>
        </row>
      </sheetData>
      <sheetData sheetId="5635">
        <row r="2">
          <cell r="E2">
            <v>0</v>
          </cell>
        </row>
      </sheetData>
      <sheetData sheetId="5636">
        <row r="2">
          <cell r="E2">
            <v>0</v>
          </cell>
        </row>
      </sheetData>
      <sheetData sheetId="5637">
        <row r="2">
          <cell r="E2">
            <v>0</v>
          </cell>
        </row>
      </sheetData>
      <sheetData sheetId="5638">
        <row r="2">
          <cell r="E2">
            <v>0</v>
          </cell>
        </row>
      </sheetData>
      <sheetData sheetId="5639">
        <row r="2">
          <cell r="E2">
            <v>0</v>
          </cell>
        </row>
      </sheetData>
      <sheetData sheetId="5640">
        <row r="2">
          <cell r="E2">
            <v>0</v>
          </cell>
        </row>
      </sheetData>
      <sheetData sheetId="5641">
        <row r="2">
          <cell r="E2">
            <v>0</v>
          </cell>
        </row>
      </sheetData>
      <sheetData sheetId="5642">
        <row r="2">
          <cell r="E2">
            <v>0</v>
          </cell>
        </row>
      </sheetData>
      <sheetData sheetId="5643">
        <row r="2">
          <cell r="E2">
            <v>0</v>
          </cell>
        </row>
      </sheetData>
      <sheetData sheetId="5644">
        <row r="2">
          <cell r="E2">
            <v>0</v>
          </cell>
        </row>
      </sheetData>
      <sheetData sheetId="5645">
        <row r="2">
          <cell r="E2">
            <v>0</v>
          </cell>
        </row>
      </sheetData>
      <sheetData sheetId="5646">
        <row r="2">
          <cell r="E2">
            <v>0</v>
          </cell>
        </row>
      </sheetData>
      <sheetData sheetId="5647">
        <row r="2">
          <cell r="E2">
            <v>0</v>
          </cell>
        </row>
      </sheetData>
      <sheetData sheetId="5648">
        <row r="2">
          <cell r="E2">
            <v>0</v>
          </cell>
        </row>
      </sheetData>
      <sheetData sheetId="5649">
        <row r="2">
          <cell r="E2">
            <v>0</v>
          </cell>
        </row>
      </sheetData>
      <sheetData sheetId="5650">
        <row r="2">
          <cell r="E2">
            <v>0</v>
          </cell>
        </row>
      </sheetData>
      <sheetData sheetId="5651">
        <row r="2">
          <cell r="E2">
            <v>0</v>
          </cell>
        </row>
      </sheetData>
      <sheetData sheetId="5652">
        <row r="2">
          <cell r="E2">
            <v>0</v>
          </cell>
        </row>
      </sheetData>
      <sheetData sheetId="5653">
        <row r="2">
          <cell r="E2">
            <v>0</v>
          </cell>
        </row>
      </sheetData>
      <sheetData sheetId="5654">
        <row r="2">
          <cell r="E2">
            <v>0</v>
          </cell>
        </row>
      </sheetData>
      <sheetData sheetId="5655">
        <row r="2">
          <cell r="E2">
            <v>0</v>
          </cell>
        </row>
      </sheetData>
      <sheetData sheetId="5656">
        <row r="2">
          <cell r="E2">
            <v>0</v>
          </cell>
        </row>
      </sheetData>
      <sheetData sheetId="5657">
        <row r="2">
          <cell r="E2">
            <v>0</v>
          </cell>
        </row>
      </sheetData>
      <sheetData sheetId="5658">
        <row r="2">
          <cell r="E2">
            <v>0</v>
          </cell>
        </row>
      </sheetData>
      <sheetData sheetId="5659">
        <row r="2">
          <cell r="E2">
            <v>0</v>
          </cell>
        </row>
      </sheetData>
      <sheetData sheetId="5660">
        <row r="2">
          <cell r="E2">
            <v>0</v>
          </cell>
        </row>
      </sheetData>
      <sheetData sheetId="5661">
        <row r="2">
          <cell r="E2">
            <v>0</v>
          </cell>
        </row>
      </sheetData>
      <sheetData sheetId="5662">
        <row r="2">
          <cell r="E2">
            <v>0</v>
          </cell>
        </row>
      </sheetData>
      <sheetData sheetId="5663">
        <row r="2">
          <cell r="E2">
            <v>0</v>
          </cell>
        </row>
      </sheetData>
      <sheetData sheetId="5664">
        <row r="2">
          <cell r="E2">
            <v>0</v>
          </cell>
        </row>
      </sheetData>
      <sheetData sheetId="5665">
        <row r="2">
          <cell r="E2">
            <v>0</v>
          </cell>
        </row>
      </sheetData>
      <sheetData sheetId="5666">
        <row r="2">
          <cell r="E2">
            <v>0</v>
          </cell>
        </row>
      </sheetData>
      <sheetData sheetId="5667">
        <row r="2">
          <cell r="E2">
            <v>0</v>
          </cell>
        </row>
      </sheetData>
      <sheetData sheetId="5668">
        <row r="2">
          <cell r="E2">
            <v>0</v>
          </cell>
        </row>
      </sheetData>
      <sheetData sheetId="5669">
        <row r="2">
          <cell r="E2">
            <v>0</v>
          </cell>
        </row>
      </sheetData>
      <sheetData sheetId="5670">
        <row r="2">
          <cell r="E2">
            <v>0</v>
          </cell>
        </row>
      </sheetData>
      <sheetData sheetId="5671">
        <row r="2">
          <cell r="E2">
            <v>0</v>
          </cell>
        </row>
      </sheetData>
      <sheetData sheetId="5672">
        <row r="2">
          <cell r="E2">
            <v>0</v>
          </cell>
        </row>
      </sheetData>
      <sheetData sheetId="5673">
        <row r="2">
          <cell r="E2">
            <v>0</v>
          </cell>
        </row>
      </sheetData>
      <sheetData sheetId="5674">
        <row r="2">
          <cell r="E2">
            <v>0</v>
          </cell>
        </row>
      </sheetData>
      <sheetData sheetId="5675">
        <row r="2">
          <cell r="E2">
            <v>0</v>
          </cell>
        </row>
      </sheetData>
      <sheetData sheetId="5676">
        <row r="2">
          <cell r="E2">
            <v>0</v>
          </cell>
        </row>
      </sheetData>
      <sheetData sheetId="5677">
        <row r="2">
          <cell r="E2">
            <v>0</v>
          </cell>
        </row>
      </sheetData>
      <sheetData sheetId="5678">
        <row r="2">
          <cell r="E2">
            <v>0</v>
          </cell>
        </row>
      </sheetData>
      <sheetData sheetId="5679">
        <row r="2">
          <cell r="E2">
            <v>0</v>
          </cell>
        </row>
      </sheetData>
      <sheetData sheetId="5680">
        <row r="2">
          <cell r="E2">
            <v>0</v>
          </cell>
        </row>
      </sheetData>
      <sheetData sheetId="5681">
        <row r="2">
          <cell r="E2">
            <v>0</v>
          </cell>
        </row>
      </sheetData>
      <sheetData sheetId="5682">
        <row r="2">
          <cell r="E2">
            <v>0</v>
          </cell>
        </row>
      </sheetData>
      <sheetData sheetId="5683">
        <row r="2">
          <cell r="E2">
            <v>0</v>
          </cell>
        </row>
      </sheetData>
      <sheetData sheetId="5684">
        <row r="2">
          <cell r="E2">
            <v>0</v>
          </cell>
        </row>
      </sheetData>
      <sheetData sheetId="5685">
        <row r="2">
          <cell r="E2">
            <v>0</v>
          </cell>
        </row>
      </sheetData>
      <sheetData sheetId="5686">
        <row r="2">
          <cell r="E2">
            <v>0</v>
          </cell>
        </row>
      </sheetData>
      <sheetData sheetId="5687">
        <row r="2">
          <cell r="E2">
            <v>0</v>
          </cell>
        </row>
      </sheetData>
      <sheetData sheetId="5688">
        <row r="2">
          <cell r="E2">
            <v>0</v>
          </cell>
        </row>
      </sheetData>
      <sheetData sheetId="5689">
        <row r="2">
          <cell r="E2">
            <v>0</v>
          </cell>
        </row>
      </sheetData>
      <sheetData sheetId="5690">
        <row r="2">
          <cell r="E2">
            <v>0</v>
          </cell>
        </row>
      </sheetData>
      <sheetData sheetId="5691">
        <row r="2">
          <cell r="E2">
            <v>0</v>
          </cell>
        </row>
      </sheetData>
      <sheetData sheetId="5692">
        <row r="2">
          <cell r="E2">
            <v>0</v>
          </cell>
        </row>
      </sheetData>
      <sheetData sheetId="5693">
        <row r="2">
          <cell r="E2">
            <v>0</v>
          </cell>
        </row>
      </sheetData>
      <sheetData sheetId="5694">
        <row r="2">
          <cell r="E2">
            <v>0</v>
          </cell>
        </row>
      </sheetData>
      <sheetData sheetId="5695">
        <row r="2">
          <cell r="E2">
            <v>0</v>
          </cell>
        </row>
      </sheetData>
      <sheetData sheetId="5696">
        <row r="2">
          <cell r="E2">
            <v>0</v>
          </cell>
        </row>
      </sheetData>
      <sheetData sheetId="5697">
        <row r="2">
          <cell r="E2">
            <v>0</v>
          </cell>
        </row>
      </sheetData>
      <sheetData sheetId="5698">
        <row r="2">
          <cell r="E2">
            <v>0</v>
          </cell>
        </row>
      </sheetData>
      <sheetData sheetId="5699">
        <row r="2">
          <cell r="E2">
            <v>0</v>
          </cell>
        </row>
      </sheetData>
      <sheetData sheetId="5700">
        <row r="2">
          <cell r="E2">
            <v>0</v>
          </cell>
        </row>
      </sheetData>
      <sheetData sheetId="5701">
        <row r="2">
          <cell r="E2">
            <v>0</v>
          </cell>
        </row>
      </sheetData>
      <sheetData sheetId="5702">
        <row r="2">
          <cell r="E2">
            <v>0</v>
          </cell>
        </row>
      </sheetData>
      <sheetData sheetId="5703">
        <row r="2">
          <cell r="E2">
            <v>0</v>
          </cell>
        </row>
      </sheetData>
      <sheetData sheetId="5704">
        <row r="2">
          <cell r="E2">
            <v>0</v>
          </cell>
        </row>
      </sheetData>
      <sheetData sheetId="5705">
        <row r="2">
          <cell r="E2">
            <v>0</v>
          </cell>
        </row>
      </sheetData>
      <sheetData sheetId="5706">
        <row r="2">
          <cell r="E2">
            <v>0</v>
          </cell>
        </row>
      </sheetData>
      <sheetData sheetId="5707">
        <row r="2">
          <cell r="E2">
            <v>0</v>
          </cell>
        </row>
      </sheetData>
      <sheetData sheetId="5708">
        <row r="2">
          <cell r="E2">
            <v>0</v>
          </cell>
        </row>
      </sheetData>
      <sheetData sheetId="5709">
        <row r="2">
          <cell r="E2">
            <v>0</v>
          </cell>
        </row>
      </sheetData>
      <sheetData sheetId="5710">
        <row r="2">
          <cell r="E2">
            <v>0</v>
          </cell>
        </row>
      </sheetData>
      <sheetData sheetId="5711">
        <row r="2">
          <cell r="E2">
            <v>0</v>
          </cell>
        </row>
      </sheetData>
      <sheetData sheetId="5712">
        <row r="2">
          <cell r="E2">
            <v>0</v>
          </cell>
        </row>
      </sheetData>
      <sheetData sheetId="5713">
        <row r="2">
          <cell r="E2">
            <v>0</v>
          </cell>
        </row>
      </sheetData>
      <sheetData sheetId="5714">
        <row r="2">
          <cell r="E2">
            <v>0</v>
          </cell>
        </row>
      </sheetData>
      <sheetData sheetId="5715">
        <row r="2">
          <cell r="E2">
            <v>0</v>
          </cell>
        </row>
      </sheetData>
      <sheetData sheetId="5716">
        <row r="2">
          <cell r="E2">
            <v>0</v>
          </cell>
        </row>
      </sheetData>
      <sheetData sheetId="5717">
        <row r="2">
          <cell r="E2">
            <v>0</v>
          </cell>
        </row>
      </sheetData>
      <sheetData sheetId="5718">
        <row r="2">
          <cell r="E2">
            <v>0</v>
          </cell>
        </row>
      </sheetData>
      <sheetData sheetId="5719">
        <row r="2">
          <cell r="E2">
            <v>0</v>
          </cell>
        </row>
      </sheetData>
      <sheetData sheetId="5720">
        <row r="2">
          <cell r="E2">
            <v>0</v>
          </cell>
        </row>
      </sheetData>
      <sheetData sheetId="5721">
        <row r="2">
          <cell r="E2">
            <v>0</v>
          </cell>
        </row>
      </sheetData>
      <sheetData sheetId="5722">
        <row r="2">
          <cell r="E2">
            <v>0</v>
          </cell>
        </row>
      </sheetData>
      <sheetData sheetId="5723">
        <row r="2">
          <cell r="E2">
            <v>0</v>
          </cell>
        </row>
      </sheetData>
      <sheetData sheetId="5724">
        <row r="2">
          <cell r="E2">
            <v>0</v>
          </cell>
        </row>
      </sheetData>
      <sheetData sheetId="5725">
        <row r="2">
          <cell r="E2">
            <v>0</v>
          </cell>
        </row>
      </sheetData>
      <sheetData sheetId="5726">
        <row r="2">
          <cell r="E2">
            <v>0</v>
          </cell>
        </row>
      </sheetData>
      <sheetData sheetId="5727">
        <row r="2">
          <cell r="E2">
            <v>0</v>
          </cell>
        </row>
      </sheetData>
      <sheetData sheetId="5728">
        <row r="2">
          <cell r="E2">
            <v>0</v>
          </cell>
        </row>
      </sheetData>
      <sheetData sheetId="5729">
        <row r="2">
          <cell r="E2">
            <v>0</v>
          </cell>
        </row>
      </sheetData>
      <sheetData sheetId="5730">
        <row r="2">
          <cell r="E2">
            <v>0</v>
          </cell>
        </row>
      </sheetData>
      <sheetData sheetId="5731">
        <row r="2">
          <cell r="E2">
            <v>0</v>
          </cell>
        </row>
      </sheetData>
      <sheetData sheetId="5732">
        <row r="2">
          <cell r="E2">
            <v>0</v>
          </cell>
        </row>
      </sheetData>
      <sheetData sheetId="5733">
        <row r="2">
          <cell r="E2">
            <v>0</v>
          </cell>
        </row>
      </sheetData>
      <sheetData sheetId="5734">
        <row r="2">
          <cell r="E2">
            <v>0</v>
          </cell>
        </row>
      </sheetData>
      <sheetData sheetId="5735">
        <row r="2">
          <cell r="E2">
            <v>0</v>
          </cell>
        </row>
      </sheetData>
      <sheetData sheetId="5736">
        <row r="2">
          <cell r="E2">
            <v>0</v>
          </cell>
        </row>
      </sheetData>
      <sheetData sheetId="5737">
        <row r="2">
          <cell r="E2">
            <v>0</v>
          </cell>
        </row>
      </sheetData>
      <sheetData sheetId="5738">
        <row r="2">
          <cell r="E2">
            <v>0</v>
          </cell>
        </row>
      </sheetData>
      <sheetData sheetId="5739">
        <row r="2">
          <cell r="E2">
            <v>0</v>
          </cell>
        </row>
      </sheetData>
      <sheetData sheetId="5740">
        <row r="2">
          <cell r="E2">
            <v>0</v>
          </cell>
        </row>
      </sheetData>
      <sheetData sheetId="5741">
        <row r="2">
          <cell r="E2">
            <v>0</v>
          </cell>
        </row>
      </sheetData>
      <sheetData sheetId="5742">
        <row r="2">
          <cell r="E2">
            <v>0</v>
          </cell>
        </row>
      </sheetData>
      <sheetData sheetId="5743">
        <row r="2">
          <cell r="E2">
            <v>0</v>
          </cell>
        </row>
      </sheetData>
      <sheetData sheetId="5744">
        <row r="2">
          <cell r="E2">
            <v>0</v>
          </cell>
        </row>
      </sheetData>
      <sheetData sheetId="5745">
        <row r="2">
          <cell r="E2">
            <v>0</v>
          </cell>
        </row>
      </sheetData>
      <sheetData sheetId="5746">
        <row r="2">
          <cell r="E2">
            <v>0</v>
          </cell>
        </row>
      </sheetData>
      <sheetData sheetId="5747">
        <row r="2">
          <cell r="E2">
            <v>0</v>
          </cell>
        </row>
      </sheetData>
      <sheetData sheetId="5748">
        <row r="2">
          <cell r="E2">
            <v>0</v>
          </cell>
        </row>
      </sheetData>
      <sheetData sheetId="5749">
        <row r="2">
          <cell r="E2">
            <v>0</v>
          </cell>
        </row>
      </sheetData>
      <sheetData sheetId="5750">
        <row r="2">
          <cell r="E2">
            <v>0</v>
          </cell>
        </row>
      </sheetData>
      <sheetData sheetId="5751">
        <row r="2">
          <cell r="E2">
            <v>0</v>
          </cell>
        </row>
      </sheetData>
      <sheetData sheetId="5752">
        <row r="2">
          <cell r="E2">
            <v>0</v>
          </cell>
        </row>
      </sheetData>
      <sheetData sheetId="5753">
        <row r="2">
          <cell r="E2">
            <v>0</v>
          </cell>
        </row>
      </sheetData>
      <sheetData sheetId="5754">
        <row r="2">
          <cell r="E2">
            <v>0</v>
          </cell>
        </row>
      </sheetData>
      <sheetData sheetId="5755">
        <row r="2">
          <cell r="E2">
            <v>0</v>
          </cell>
        </row>
      </sheetData>
      <sheetData sheetId="5756">
        <row r="2">
          <cell r="E2">
            <v>0</v>
          </cell>
        </row>
      </sheetData>
      <sheetData sheetId="5757">
        <row r="2">
          <cell r="E2">
            <v>0</v>
          </cell>
        </row>
      </sheetData>
      <sheetData sheetId="5758">
        <row r="2">
          <cell r="E2">
            <v>0</v>
          </cell>
        </row>
      </sheetData>
      <sheetData sheetId="5759">
        <row r="2">
          <cell r="E2">
            <v>0</v>
          </cell>
        </row>
      </sheetData>
      <sheetData sheetId="5760">
        <row r="2">
          <cell r="E2">
            <v>0</v>
          </cell>
        </row>
      </sheetData>
      <sheetData sheetId="5761">
        <row r="2">
          <cell r="E2">
            <v>0</v>
          </cell>
        </row>
      </sheetData>
      <sheetData sheetId="5762">
        <row r="2">
          <cell r="E2">
            <v>0</v>
          </cell>
        </row>
      </sheetData>
      <sheetData sheetId="5763">
        <row r="2">
          <cell r="E2">
            <v>0</v>
          </cell>
        </row>
      </sheetData>
      <sheetData sheetId="5764">
        <row r="2">
          <cell r="E2">
            <v>0</v>
          </cell>
        </row>
      </sheetData>
      <sheetData sheetId="5765">
        <row r="2">
          <cell r="E2">
            <v>0</v>
          </cell>
        </row>
      </sheetData>
      <sheetData sheetId="5766">
        <row r="2">
          <cell r="E2">
            <v>0</v>
          </cell>
        </row>
      </sheetData>
      <sheetData sheetId="5767">
        <row r="2">
          <cell r="E2">
            <v>0</v>
          </cell>
        </row>
      </sheetData>
      <sheetData sheetId="5768">
        <row r="2">
          <cell r="E2">
            <v>0</v>
          </cell>
        </row>
      </sheetData>
      <sheetData sheetId="5769">
        <row r="2">
          <cell r="E2">
            <v>0</v>
          </cell>
        </row>
      </sheetData>
      <sheetData sheetId="5770">
        <row r="2">
          <cell r="E2">
            <v>0</v>
          </cell>
        </row>
      </sheetData>
      <sheetData sheetId="5771">
        <row r="2">
          <cell r="E2">
            <v>0</v>
          </cell>
        </row>
      </sheetData>
      <sheetData sheetId="5772">
        <row r="2">
          <cell r="E2">
            <v>0</v>
          </cell>
        </row>
      </sheetData>
      <sheetData sheetId="5773">
        <row r="2">
          <cell r="E2">
            <v>0</v>
          </cell>
        </row>
      </sheetData>
      <sheetData sheetId="5774">
        <row r="2">
          <cell r="E2">
            <v>0</v>
          </cell>
        </row>
      </sheetData>
      <sheetData sheetId="5775">
        <row r="2">
          <cell r="E2">
            <v>0</v>
          </cell>
        </row>
      </sheetData>
      <sheetData sheetId="5776">
        <row r="2">
          <cell r="E2">
            <v>0</v>
          </cell>
        </row>
      </sheetData>
      <sheetData sheetId="5777">
        <row r="2">
          <cell r="E2">
            <v>0</v>
          </cell>
        </row>
      </sheetData>
      <sheetData sheetId="5778">
        <row r="2">
          <cell r="E2">
            <v>0</v>
          </cell>
        </row>
      </sheetData>
      <sheetData sheetId="5779">
        <row r="2">
          <cell r="E2">
            <v>0</v>
          </cell>
        </row>
      </sheetData>
      <sheetData sheetId="5780">
        <row r="2">
          <cell r="E2">
            <v>0</v>
          </cell>
        </row>
      </sheetData>
      <sheetData sheetId="5781">
        <row r="2">
          <cell r="E2">
            <v>0</v>
          </cell>
        </row>
      </sheetData>
      <sheetData sheetId="5782">
        <row r="2">
          <cell r="E2">
            <v>0</v>
          </cell>
        </row>
      </sheetData>
      <sheetData sheetId="5783">
        <row r="2">
          <cell r="E2">
            <v>0</v>
          </cell>
        </row>
      </sheetData>
      <sheetData sheetId="5784">
        <row r="2">
          <cell r="E2">
            <v>0</v>
          </cell>
        </row>
      </sheetData>
      <sheetData sheetId="5785">
        <row r="2">
          <cell r="E2">
            <v>0</v>
          </cell>
        </row>
      </sheetData>
      <sheetData sheetId="5786">
        <row r="2">
          <cell r="E2">
            <v>0</v>
          </cell>
        </row>
      </sheetData>
      <sheetData sheetId="5787">
        <row r="2">
          <cell r="E2">
            <v>0</v>
          </cell>
        </row>
      </sheetData>
      <sheetData sheetId="5788">
        <row r="2">
          <cell r="E2">
            <v>0</v>
          </cell>
        </row>
      </sheetData>
      <sheetData sheetId="5789">
        <row r="2">
          <cell r="E2">
            <v>0</v>
          </cell>
        </row>
      </sheetData>
      <sheetData sheetId="5790">
        <row r="2">
          <cell r="E2">
            <v>0</v>
          </cell>
        </row>
      </sheetData>
      <sheetData sheetId="5791">
        <row r="2">
          <cell r="E2">
            <v>0</v>
          </cell>
        </row>
      </sheetData>
      <sheetData sheetId="5792">
        <row r="2">
          <cell r="E2">
            <v>0</v>
          </cell>
        </row>
      </sheetData>
      <sheetData sheetId="5793">
        <row r="2">
          <cell r="E2">
            <v>0</v>
          </cell>
        </row>
      </sheetData>
      <sheetData sheetId="5794">
        <row r="2">
          <cell r="E2">
            <v>0</v>
          </cell>
        </row>
      </sheetData>
      <sheetData sheetId="5795">
        <row r="2">
          <cell r="E2">
            <v>0</v>
          </cell>
        </row>
      </sheetData>
      <sheetData sheetId="5796">
        <row r="2">
          <cell r="E2">
            <v>0</v>
          </cell>
        </row>
      </sheetData>
      <sheetData sheetId="5797">
        <row r="2">
          <cell r="E2">
            <v>0</v>
          </cell>
        </row>
      </sheetData>
      <sheetData sheetId="5798">
        <row r="2">
          <cell r="E2">
            <v>0</v>
          </cell>
        </row>
      </sheetData>
      <sheetData sheetId="5799">
        <row r="2">
          <cell r="E2">
            <v>0</v>
          </cell>
        </row>
      </sheetData>
      <sheetData sheetId="5800">
        <row r="2">
          <cell r="E2">
            <v>0</v>
          </cell>
        </row>
      </sheetData>
      <sheetData sheetId="5801">
        <row r="2">
          <cell r="E2">
            <v>0</v>
          </cell>
        </row>
      </sheetData>
      <sheetData sheetId="5802">
        <row r="2">
          <cell r="E2">
            <v>0</v>
          </cell>
        </row>
      </sheetData>
      <sheetData sheetId="5803">
        <row r="2">
          <cell r="E2">
            <v>0</v>
          </cell>
        </row>
      </sheetData>
      <sheetData sheetId="5804">
        <row r="2">
          <cell r="E2">
            <v>0</v>
          </cell>
        </row>
      </sheetData>
      <sheetData sheetId="5805">
        <row r="2">
          <cell r="E2">
            <v>0</v>
          </cell>
        </row>
      </sheetData>
      <sheetData sheetId="5806">
        <row r="2">
          <cell r="E2">
            <v>0</v>
          </cell>
        </row>
      </sheetData>
      <sheetData sheetId="5807">
        <row r="2">
          <cell r="E2">
            <v>0</v>
          </cell>
        </row>
      </sheetData>
      <sheetData sheetId="5808">
        <row r="2">
          <cell r="E2">
            <v>0</v>
          </cell>
        </row>
      </sheetData>
      <sheetData sheetId="5809">
        <row r="2">
          <cell r="E2">
            <v>0</v>
          </cell>
        </row>
      </sheetData>
      <sheetData sheetId="5810">
        <row r="2">
          <cell r="E2">
            <v>0</v>
          </cell>
        </row>
      </sheetData>
      <sheetData sheetId="5811">
        <row r="2">
          <cell r="E2">
            <v>0</v>
          </cell>
        </row>
      </sheetData>
      <sheetData sheetId="5812">
        <row r="2">
          <cell r="E2">
            <v>0</v>
          </cell>
        </row>
      </sheetData>
      <sheetData sheetId="5813">
        <row r="2">
          <cell r="E2">
            <v>0</v>
          </cell>
        </row>
      </sheetData>
      <sheetData sheetId="5814">
        <row r="2">
          <cell r="E2">
            <v>0</v>
          </cell>
        </row>
      </sheetData>
      <sheetData sheetId="5815">
        <row r="2">
          <cell r="E2">
            <v>0</v>
          </cell>
        </row>
      </sheetData>
      <sheetData sheetId="5816">
        <row r="2">
          <cell r="E2">
            <v>0</v>
          </cell>
        </row>
      </sheetData>
      <sheetData sheetId="5817">
        <row r="2">
          <cell r="E2">
            <v>0</v>
          </cell>
        </row>
      </sheetData>
      <sheetData sheetId="5818">
        <row r="2">
          <cell r="E2">
            <v>0</v>
          </cell>
        </row>
      </sheetData>
      <sheetData sheetId="5819">
        <row r="2">
          <cell r="E2">
            <v>0</v>
          </cell>
        </row>
      </sheetData>
      <sheetData sheetId="5820">
        <row r="2">
          <cell r="E2">
            <v>0</v>
          </cell>
        </row>
      </sheetData>
      <sheetData sheetId="5821">
        <row r="2">
          <cell r="E2">
            <v>0</v>
          </cell>
        </row>
      </sheetData>
      <sheetData sheetId="5822">
        <row r="2">
          <cell r="E2">
            <v>0</v>
          </cell>
        </row>
      </sheetData>
      <sheetData sheetId="5823">
        <row r="2">
          <cell r="E2">
            <v>0</v>
          </cell>
        </row>
      </sheetData>
      <sheetData sheetId="5824">
        <row r="2">
          <cell r="E2">
            <v>0</v>
          </cell>
        </row>
      </sheetData>
      <sheetData sheetId="5825">
        <row r="2">
          <cell r="E2">
            <v>0</v>
          </cell>
        </row>
      </sheetData>
      <sheetData sheetId="5826">
        <row r="2">
          <cell r="E2">
            <v>0</v>
          </cell>
        </row>
      </sheetData>
      <sheetData sheetId="5827">
        <row r="2">
          <cell r="E2">
            <v>0</v>
          </cell>
        </row>
      </sheetData>
      <sheetData sheetId="5828">
        <row r="2">
          <cell r="E2">
            <v>0</v>
          </cell>
        </row>
      </sheetData>
      <sheetData sheetId="5829">
        <row r="2">
          <cell r="E2">
            <v>0</v>
          </cell>
        </row>
      </sheetData>
      <sheetData sheetId="5830">
        <row r="2">
          <cell r="E2">
            <v>0</v>
          </cell>
        </row>
      </sheetData>
      <sheetData sheetId="5831">
        <row r="2">
          <cell r="E2">
            <v>0</v>
          </cell>
        </row>
      </sheetData>
      <sheetData sheetId="5832">
        <row r="2">
          <cell r="E2">
            <v>0</v>
          </cell>
        </row>
      </sheetData>
      <sheetData sheetId="5833">
        <row r="2">
          <cell r="E2">
            <v>0</v>
          </cell>
        </row>
      </sheetData>
      <sheetData sheetId="5834">
        <row r="2">
          <cell r="E2">
            <v>0</v>
          </cell>
        </row>
      </sheetData>
      <sheetData sheetId="5835">
        <row r="2">
          <cell r="E2">
            <v>0</v>
          </cell>
        </row>
      </sheetData>
      <sheetData sheetId="5836">
        <row r="2">
          <cell r="E2">
            <v>0</v>
          </cell>
        </row>
      </sheetData>
      <sheetData sheetId="5837">
        <row r="2">
          <cell r="E2">
            <v>0</v>
          </cell>
        </row>
      </sheetData>
      <sheetData sheetId="5838">
        <row r="2">
          <cell r="E2">
            <v>0</v>
          </cell>
        </row>
      </sheetData>
      <sheetData sheetId="5839">
        <row r="2">
          <cell r="E2">
            <v>0</v>
          </cell>
        </row>
      </sheetData>
      <sheetData sheetId="5840">
        <row r="2">
          <cell r="E2">
            <v>0</v>
          </cell>
        </row>
      </sheetData>
      <sheetData sheetId="5841">
        <row r="2">
          <cell r="E2">
            <v>0</v>
          </cell>
        </row>
      </sheetData>
      <sheetData sheetId="5842">
        <row r="2">
          <cell r="E2">
            <v>0</v>
          </cell>
        </row>
      </sheetData>
      <sheetData sheetId="5843">
        <row r="2">
          <cell r="E2">
            <v>0</v>
          </cell>
        </row>
      </sheetData>
      <sheetData sheetId="5844">
        <row r="2">
          <cell r="E2">
            <v>0</v>
          </cell>
        </row>
      </sheetData>
      <sheetData sheetId="5845">
        <row r="2">
          <cell r="E2">
            <v>0</v>
          </cell>
        </row>
      </sheetData>
      <sheetData sheetId="5846">
        <row r="2">
          <cell r="E2">
            <v>0</v>
          </cell>
        </row>
      </sheetData>
      <sheetData sheetId="5847">
        <row r="2">
          <cell r="E2">
            <v>0</v>
          </cell>
        </row>
      </sheetData>
      <sheetData sheetId="5848">
        <row r="2">
          <cell r="E2">
            <v>0</v>
          </cell>
        </row>
      </sheetData>
      <sheetData sheetId="5849">
        <row r="2">
          <cell r="E2">
            <v>0</v>
          </cell>
        </row>
      </sheetData>
      <sheetData sheetId="5850">
        <row r="2">
          <cell r="E2">
            <v>0</v>
          </cell>
        </row>
      </sheetData>
      <sheetData sheetId="5851">
        <row r="2">
          <cell r="E2">
            <v>0</v>
          </cell>
        </row>
      </sheetData>
      <sheetData sheetId="5852">
        <row r="2">
          <cell r="E2">
            <v>0</v>
          </cell>
        </row>
      </sheetData>
      <sheetData sheetId="5853">
        <row r="2">
          <cell r="E2">
            <v>0</v>
          </cell>
        </row>
      </sheetData>
      <sheetData sheetId="5854">
        <row r="2">
          <cell r="E2">
            <v>0</v>
          </cell>
        </row>
      </sheetData>
      <sheetData sheetId="5855">
        <row r="2">
          <cell r="E2">
            <v>0</v>
          </cell>
        </row>
      </sheetData>
      <sheetData sheetId="5856">
        <row r="2">
          <cell r="E2">
            <v>0</v>
          </cell>
        </row>
      </sheetData>
      <sheetData sheetId="5857">
        <row r="2">
          <cell r="E2">
            <v>0</v>
          </cell>
        </row>
      </sheetData>
      <sheetData sheetId="5858">
        <row r="2">
          <cell r="E2">
            <v>0</v>
          </cell>
        </row>
      </sheetData>
      <sheetData sheetId="5859">
        <row r="2">
          <cell r="E2">
            <v>0</v>
          </cell>
        </row>
      </sheetData>
      <sheetData sheetId="5860">
        <row r="2">
          <cell r="E2">
            <v>0</v>
          </cell>
        </row>
      </sheetData>
      <sheetData sheetId="5861">
        <row r="2">
          <cell r="E2">
            <v>0</v>
          </cell>
        </row>
      </sheetData>
      <sheetData sheetId="5862">
        <row r="2">
          <cell r="E2">
            <v>0</v>
          </cell>
        </row>
      </sheetData>
      <sheetData sheetId="5863">
        <row r="2">
          <cell r="E2">
            <v>0</v>
          </cell>
        </row>
      </sheetData>
      <sheetData sheetId="5864">
        <row r="2">
          <cell r="E2">
            <v>0</v>
          </cell>
        </row>
      </sheetData>
      <sheetData sheetId="5865">
        <row r="2">
          <cell r="E2">
            <v>0</v>
          </cell>
        </row>
      </sheetData>
      <sheetData sheetId="5866">
        <row r="2">
          <cell r="E2">
            <v>0</v>
          </cell>
        </row>
      </sheetData>
      <sheetData sheetId="5867">
        <row r="2">
          <cell r="E2">
            <v>0</v>
          </cell>
        </row>
      </sheetData>
      <sheetData sheetId="5868">
        <row r="2">
          <cell r="E2">
            <v>0</v>
          </cell>
        </row>
      </sheetData>
      <sheetData sheetId="5869">
        <row r="2">
          <cell r="E2">
            <v>0</v>
          </cell>
        </row>
      </sheetData>
      <sheetData sheetId="5870">
        <row r="2">
          <cell r="E2">
            <v>0</v>
          </cell>
        </row>
      </sheetData>
      <sheetData sheetId="5871">
        <row r="2">
          <cell r="E2">
            <v>0</v>
          </cell>
        </row>
      </sheetData>
      <sheetData sheetId="5872">
        <row r="2">
          <cell r="E2">
            <v>0</v>
          </cell>
        </row>
      </sheetData>
      <sheetData sheetId="5873">
        <row r="2">
          <cell r="E2">
            <v>0</v>
          </cell>
        </row>
      </sheetData>
      <sheetData sheetId="5874">
        <row r="2">
          <cell r="E2">
            <v>0</v>
          </cell>
        </row>
      </sheetData>
      <sheetData sheetId="5875">
        <row r="2">
          <cell r="E2">
            <v>0</v>
          </cell>
        </row>
      </sheetData>
      <sheetData sheetId="5876">
        <row r="2">
          <cell r="E2">
            <v>0</v>
          </cell>
        </row>
      </sheetData>
      <sheetData sheetId="5877">
        <row r="2">
          <cell r="E2">
            <v>0</v>
          </cell>
        </row>
      </sheetData>
      <sheetData sheetId="5878">
        <row r="2">
          <cell r="E2">
            <v>0</v>
          </cell>
        </row>
      </sheetData>
      <sheetData sheetId="5879">
        <row r="2">
          <cell r="E2">
            <v>0</v>
          </cell>
        </row>
      </sheetData>
      <sheetData sheetId="5880">
        <row r="2">
          <cell r="E2">
            <v>0</v>
          </cell>
        </row>
      </sheetData>
      <sheetData sheetId="5881">
        <row r="2">
          <cell r="E2">
            <v>0</v>
          </cell>
        </row>
      </sheetData>
      <sheetData sheetId="5882">
        <row r="2">
          <cell r="E2">
            <v>0</v>
          </cell>
        </row>
      </sheetData>
      <sheetData sheetId="5883">
        <row r="2">
          <cell r="E2">
            <v>0</v>
          </cell>
        </row>
      </sheetData>
      <sheetData sheetId="5884">
        <row r="2">
          <cell r="E2">
            <v>0</v>
          </cell>
        </row>
      </sheetData>
      <sheetData sheetId="5885">
        <row r="2">
          <cell r="E2">
            <v>0</v>
          </cell>
        </row>
      </sheetData>
      <sheetData sheetId="5886">
        <row r="2">
          <cell r="E2">
            <v>0</v>
          </cell>
        </row>
      </sheetData>
      <sheetData sheetId="5887">
        <row r="2">
          <cell r="E2">
            <v>0</v>
          </cell>
        </row>
      </sheetData>
      <sheetData sheetId="5888">
        <row r="2">
          <cell r="E2">
            <v>0</v>
          </cell>
        </row>
      </sheetData>
      <sheetData sheetId="5889">
        <row r="2">
          <cell r="E2">
            <v>0</v>
          </cell>
        </row>
      </sheetData>
      <sheetData sheetId="5890">
        <row r="2">
          <cell r="E2">
            <v>0</v>
          </cell>
        </row>
      </sheetData>
      <sheetData sheetId="5891">
        <row r="2">
          <cell r="E2">
            <v>0</v>
          </cell>
        </row>
      </sheetData>
      <sheetData sheetId="5892">
        <row r="2">
          <cell r="E2">
            <v>0</v>
          </cell>
        </row>
      </sheetData>
      <sheetData sheetId="5893">
        <row r="2">
          <cell r="E2">
            <v>0</v>
          </cell>
        </row>
      </sheetData>
      <sheetData sheetId="5894">
        <row r="2">
          <cell r="E2">
            <v>0</v>
          </cell>
        </row>
      </sheetData>
      <sheetData sheetId="5895">
        <row r="2">
          <cell r="E2">
            <v>0</v>
          </cell>
        </row>
      </sheetData>
      <sheetData sheetId="5896">
        <row r="2">
          <cell r="E2">
            <v>0</v>
          </cell>
        </row>
      </sheetData>
      <sheetData sheetId="5897">
        <row r="2">
          <cell r="E2">
            <v>0</v>
          </cell>
        </row>
      </sheetData>
      <sheetData sheetId="5898">
        <row r="2">
          <cell r="E2">
            <v>0</v>
          </cell>
        </row>
      </sheetData>
      <sheetData sheetId="5899">
        <row r="2">
          <cell r="E2">
            <v>0</v>
          </cell>
        </row>
      </sheetData>
      <sheetData sheetId="5900">
        <row r="2">
          <cell r="E2">
            <v>0</v>
          </cell>
        </row>
      </sheetData>
      <sheetData sheetId="5901">
        <row r="2">
          <cell r="E2">
            <v>0</v>
          </cell>
        </row>
      </sheetData>
      <sheetData sheetId="5902">
        <row r="2">
          <cell r="E2">
            <v>0</v>
          </cell>
        </row>
      </sheetData>
      <sheetData sheetId="5903">
        <row r="2">
          <cell r="E2">
            <v>0</v>
          </cell>
        </row>
      </sheetData>
      <sheetData sheetId="5904">
        <row r="2">
          <cell r="E2">
            <v>0</v>
          </cell>
        </row>
      </sheetData>
      <sheetData sheetId="5905">
        <row r="2">
          <cell r="E2">
            <v>0</v>
          </cell>
        </row>
      </sheetData>
      <sheetData sheetId="5906">
        <row r="2">
          <cell r="E2">
            <v>0</v>
          </cell>
        </row>
      </sheetData>
      <sheetData sheetId="5907">
        <row r="2">
          <cell r="E2">
            <v>0</v>
          </cell>
        </row>
      </sheetData>
      <sheetData sheetId="5908">
        <row r="2">
          <cell r="E2">
            <v>0</v>
          </cell>
        </row>
      </sheetData>
      <sheetData sheetId="5909">
        <row r="2">
          <cell r="E2">
            <v>0</v>
          </cell>
        </row>
      </sheetData>
      <sheetData sheetId="5910">
        <row r="2">
          <cell r="E2">
            <v>0</v>
          </cell>
        </row>
      </sheetData>
      <sheetData sheetId="5911">
        <row r="2">
          <cell r="E2">
            <v>0</v>
          </cell>
        </row>
      </sheetData>
      <sheetData sheetId="5912">
        <row r="2">
          <cell r="E2">
            <v>0</v>
          </cell>
        </row>
      </sheetData>
      <sheetData sheetId="5913">
        <row r="2">
          <cell r="E2">
            <v>0</v>
          </cell>
        </row>
      </sheetData>
      <sheetData sheetId="5914">
        <row r="2">
          <cell r="E2">
            <v>0</v>
          </cell>
        </row>
      </sheetData>
      <sheetData sheetId="5915">
        <row r="2">
          <cell r="E2">
            <v>0</v>
          </cell>
        </row>
      </sheetData>
      <sheetData sheetId="5916">
        <row r="2">
          <cell r="E2">
            <v>0</v>
          </cell>
        </row>
      </sheetData>
      <sheetData sheetId="5917">
        <row r="2">
          <cell r="E2">
            <v>0</v>
          </cell>
        </row>
      </sheetData>
      <sheetData sheetId="5918">
        <row r="2">
          <cell r="E2">
            <v>0</v>
          </cell>
        </row>
      </sheetData>
      <sheetData sheetId="5919">
        <row r="2">
          <cell r="E2">
            <v>0</v>
          </cell>
        </row>
      </sheetData>
      <sheetData sheetId="5920">
        <row r="2">
          <cell r="E2">
            <v>0</v>
          </cell>
        </row>
      </sheetData>
      <sheetData sheetId="5921">
        <row r="2">
          <cell r="E2">
            <v>0</v>
          </cell>
        </row>
      </sheetData>
      <sheetData sheetId="5922">
        <row r="2">
          <cell r="E2">
            <v>0</v>
          </cell>
        </row>
      </sheetData>
      <sheetData sheetId="5923">
        <row r="2">
          <cell r="E2">
            <v>0</v>
          </cell>
        </row>
      </sheetData>
      <sheetData sheetId="5924">
        <row r="2">
          <cell r="E2">
            <v>0</v>
          </cell>
        </row>
      </sheetData>
      <sheetData sheetId="5925">
        <row r="2">
          <cell r="E2">
            <v>0</v>
          </cell>
        </row>
      </sheetData>
      <sheetData sheetId="5926">
        <row r="2">
          <cell r="E2">
            <v>0</v>
          </cell>
        </row>
      </sheetData>
      <sheetData sheetId="5927">
        <row r="2">
          <cell r="E2">
            <v>0</v>
          </cell>
        </row>
      </sheetData>
      <sheetData sheetId="5928">
        <row r="2">
          <cell r="E2">
            <v>0</v>
          </cell>
        </row>
      </sheetData>
      <sheetData sheetId="5929">
        <row r="2">
          <cell r="E2">
            <v>0</v>
          </cell>
        </row>
      </sheetData>
      <sheetData sheetId="5930">
        <row r="2">
          <cell r="E2">
            <v>0</v>
          </cell>
        </row>
      </sheetData>
      <sheetData sheetId="5931">
        <row r="2">
          <cell r="E2">
            <v>0</v>
          </cell>
        </row>
      </sheetData>
      <sheetData sheetId="5932">
        <row r="2">
          <cell r="E2">
            <v>0</v>
          </cell>
        </row>
      </sheetData>
      <sheetData sheetId="5933">
        <row r="2">
          <cell r="E2">
            <v>0</v>
          </cell>
        </row>
      </sheetData>
      <sheetData sheetId="5934">
        <row r="2">
          <cell r="E2">
            <v>0</v>
          </cell>
        </row>
      </sheetData>
      <sheetData sheetId="5935">
        <row r="2">
          <cell r="E2">
            <v>0</v>
          </cell>
        </row>
      </sheetData>
      <sheetData sheetId="5936">
        <row r="2">
          <cell r="E2">
            <v>0</v>
          </cell>
        </row>
      </sheetData>
      <sheetData sheetId="5937">
        <row r="2">
          <cell r="E2">
            <v>0</v>
          </cell>
        </row>
      </sheetData>
      <sheetData sheetId="5938">
        <row r="2">
          <cell r="E2">
            <v>0</v>
          </cell>
        </row>
      </sheetData>
      <sheetData sheetId="5939">
        <row r="2">
          <cell r="E2">
            <v>0</v>
          </cell>
        </row>
      </sheetData>
      <sheetData sheetId="5940">
        <row r="2">
          <cell r="E2">
            <v>0</v>
          </cell>
        </row>
      </sheetData>
      <sheetData sheetId="5941">
        <row r="2">
          <cell r="E2">
            <v>0</v>
          </cell>
        </row>
      </sheetData>
      <sheetData sheetId="5942">
        <row r="2">
          <cell r="E2">
            <v>0</v>
          </cell>
        </row>
      </sheetData>
      <sheetData sheetId="5943">
        <row r="2">
          <cell r="E2">
            <v>0</v>
          </cell>
        </row>
      </sheetData>
      <sheetData sheetId="5944">
        <row r="2">
          <cell r="E2">
            <v>0</v>
          </cell>
        </row>
      </sheetData>
      <sheetData sheetId="5945">
        <row r="2">
          <cell r="E2">
            <v>0</v>
          </cell>
        </row>
      </sheetData>
      <sheetData sheetId="5946">
        <row r="2">
          <cell r="E2">
            <v>0</v>
          </cell>
        </row>
      </sheetData>
      <sheetData sheetId="5947">
        <row r="2">
          <cell r="E2">
            <v>0</v>
          </cell>
        </row>
      </sheetData>
      <sheetData sheetId="5948">
        <row r="2">
          <cell r="E2">
            <v>0</v>
          </cell>
        </row>
      </sheetData>
      <sheetData sheetId="5949">
        <row r="2">
          <cell r="E2">
            <v>0</v>
          </cell>
        </row>
      </sheetData>
      <sheetData sheetId="5950">
        <row r="2">
          <cell r="E2">
            <v>0</v>
          </cell>
        </row>
      </sheetData>
      <sheetData sheetId="5951">
        <row r="2">
          <cell r="E2">
            <v>0</v>
          </cell>
        </row>
      </sheetData>
      <sheetData sheetId="5952">
        <row r="2">
          <cell r="E2">
            <v>0</v>
          </cell>
        </row>
      </sheetData>
      <sheetData sheetId="5953">
        <row r="2">
          <cell r="E2">
            <v>0</v>
          </cell>
        </row>
      </sheetData>
      <sheetData sheetId="5954">
        <row r="2">
          <cell r="E2">
            <v>0</v>
          </cell>
        </row>
      </sheetData>
      <sheetData sheetId="5955">
        <row r="2">
          <cell r="E2">
            <v>0</v>
          </cell>
        </row>
      </sheetData>
      <sheetData sheetId="5956">
        <row r="2">
          <cell r="E2">
            <v>0</v>
          </cell>
        </row>
      </sheetData>
      <sheetData sheetId="5957">
        <row r="2">
          <cell r="E2">
            <v>0</v>
          </cell>
        </row>
      </sheetData>
      <sheetData sheetId="5958">
        <row r="2">
          <cell r="E2">
            <v>0</v>
          </cell>
        </row>
      </sheetData>
      <sheetData sheetId="5959">
        <row r="2">
          <cell r="E2">
            <v>0</v>
          </cell>
        </row>
      </sheetData>
      <sheetData sheetId="5960">
        <row r="2">
          <cell r="E2">
            <v>0</v>
          </cell>
        </row>
      </sheetData>
      <sheetData sheetId="5961">
        <row r="2">
          <cell r="E2">
            <v>0</v>
          </cell>
        </row>
      </sheetData>
      <sheetData sheetId="5962">
        <row r="2">
          <cell r="E2">
            <v>0</v>
          </cell>
        </row>
      </sheetData>
      <sheetData sheetId="5963">
        <row r="2">
          <cell r="E2">
            <v>0</v>
          </cell>
        </row>
      </sheetData>
      <sheetData sheetId="5964">
        <row r="2">
          <cell r="E2">
            <v>0</v>
          </cell>
        </row>
      </sheetData>
      <sheetData sheetId="5965">
        <row r="2">
          <cell r="E2">
            <v>0</v>
          </cell>
        </row>
      </sheetData>
      <sheetData sheetId="5966">
        <row r="2">
          <cell r="E2">
            <v>0</v>
          </cell>
        </row>
      </sheetData>
      <sheetData sheetId="5967">
        <row r="2">
          <cell r="E2">
            <v>0</v>
          </cell>
        </row>
      </sheetData>
      <sheetData sheetId="5968">
        <row r="2">
          <cell r="E2">
            <v>0</v>
          </cell>
        </row>
      </sheetData>
      <sheetData sheetId="5969">
        <row r="2">
          <cell r="E2">
            <v>0</v>
          </cell>
        </row>
      </sheetData>
      <sheetData sheetId="5970">
        <row r="2">
          <cell r="E2">
            <v>0</v>
          </cell>
        </row>
      </sheetData>
      <sheetData sheetId="5971">
        <row r="2">
          <cell r="E2">
            <v>0</v>
          </cell>
        </row>
      </sheetData>
      <sheetData sheetId="5972">
        <row r="2">
          <cell r="E2">
            <v>0</v>
          </cell>
        </row>
      </sheetData>
      <sheetData sheetId="5973">
        <row r="2">
          <cell r="E2">
            <v>0</v>
          </cell>
        </row>
      </sheetData>
      <sheetData sheetId="5974">
        <row r="2">
          <cell r="E2">
            <v>0</v>
          </cell>
        </row>
      </sheetData>
      <sheetData sheetId="5975">
        <row r="2">
          <cell r="E2">
            <v>0</v>
          </cell>
        </row>
      </sheetData>
      <sheetData sheetId="5976">
        <row r="2">
          <cell r="E2">
            <v>0</v>
          </cell>
        </row>
      </sheetData>
      <sheetData sheetId="5977">
        <row r="2">
          <cell r="E2">
            <v>0</v>
          </cell>
        </row>
      </sheetData>
      <sheetData sheetId="5978">
        <row r="2">
          <cell r="E2">
            <v>0</v>
          </cell>
        </row>
      </sheetData>
      <sheetData sheetId="5979">
        <row r="2">
          <cell r="E2">
            <v>0</v>
          </cell>
        </row>
      </sheetData>
      <sheetData sheetId="5980">
        <row r="2">
          <cell r="E2">
            <v>0</v>
          </cell>
        </row>
      </sheetData>
      <sheetData sheetId="5981">
        <row r="2">
          <cell r="E2">
            <v>0</v>
          </cell>
        </row>
      </sheetData>
      <sheetData sheetId="5982">
        <row r="2">
          <cell r="E2">
            <v>0</v>
          </cell>
        </row>
      </sheetData>
      <sheetData sheetId="5983">
        <row r="2">
          <cell r="E2">
            <v>0</v>
          </cell>
        </row>
      </sheetData>
      <sheetData sheetId="5984">
        <row r="2">
          <cell r="E2">
            <v>0</v>
          </cell>
        </row>
      </sheetData>
      <sheetData sheetId="5985">
        <row r="2">
          <cell r="E2">
            <v>0</v>
          </cell>
        </row>
      </sheetData>
      <sheetData sheetId="5986">
        <row r="2">
          <cell r="E2">
            <v>0</v>
          </cell>
        </row>
      </sheetData>
      <sheetData sheetId="5987">
        <row r="2">
          <cell r="E2">
            <v>0</v>
          </cell>
        </row>
      </sheetData>
      <sheetData sheetId="5988">
        <row r="2">
          <cell r="E2">
            <v>0</v>
          </cell>
        </row>
      </sheetData>
      <sheetData sheetId="5989">
        <row r="2">
          <cell r="E2">
            <v>0</v>
          </cell>
        </row>
      </sheetData>
      <sheetData sheetId="5990">
        <row r="2">
          <cell r="E2">
            <v>0</v>
          </cell>
        </row>
      </sheetData>
      <sheetData sheetId="5991">
        <row r="2">
          <cell r="E2">
            <v>0</v>
          </cell>
        </row>
      </sheetData>
      <sheetData sheetId="5992">
        <row r="2">
          <cell r="E2">
            <v>0</v>
          </cell>
        </row>
      </sheetData>
      <sheetData sheetId="5993">
        <row r="2">
          <cell r="E2">
            <v>0</v>
          </cell>
        </row>
      </sheetData>
      <sheetData sheetId="5994">
        <row r="2">
          <cell r="E2">
            <v>0</v>
          </cell>
        </row>
      </sheetData>
      <sheetData sheetId="5995">
        <row r="2">
          <cell r="E2">
            <v>0</v>
          </cell>
        </row>
      </sheetData>
      <sheetData sheetId="5996">
        <row r="2">
          <cell r="E2">
            <v>0</v>
          </cell>
        </row>
      </sheetData>
      <sheetData sheetId="5997">
        <row r="2">
          <cell r="E2">
            <v>0</v>
          </cell>
        </row>
      </sheetData>
      <sheetData sheetId="5998">
        <row r="2">
          <cell r="E2">
            <v>0</v>
          </cell>
        </row>
      </sheetData>
      <sheetData sheetId="5999">
        <row r="2">
          <cell r="E2">
            <v>0</v>
          </cell>
        </row>
      </sheetData>
      <sheetData sheetId="6000">
        <row r="2">
          <cell r="E2">
            <v>0</v>
          </cell>
        </row>
      </sheetData>
      <sheetData sheetId="6001">
        <row r="2">
          <cell r="E2">
            <v>0</v>
          </cell>
        </row>
      </sheetData>
      <sheetData sheetId="6002">
        <row r="2">
          <cell r="E2">
            <v>0</v>
          </cell>
        </row>
      </sheetData>
      <sheetData sheetId="6003">
        <row r="2">
          <cell r="E2">
            <v>0</v>
          </cell>
        </row>
      </sheetData>
      <sheetData sheetId="6004">
        <row r="2">
          <cell r="E2">
            <v>0</v>
          </cell>
        </row>
      </sheetData>
      <sheetData sheetId="6005">
        <row r="2">
          <cell r="E2">
            <v>0</v>
          </cell>
        </row>
      </sheetData>
      <sheetData sheetId="6006">
        <row r="2">
          <cell r="E2">
            <v>0</v>
          </cell>
        </row>
      </sheetData>
      <sheetData sheetId="6007">
        <row r="2">
          <cell r="E2">
            <v>0</v>
          </cell>
        </row>
      </sheetData>
      <sheetData sheetId="6008">
        <row r="2">
          <cell r="E2">
            <v>0</v>
          </cell>
        </row>
      </sheetData>
      <sheetData sheetId="6009">
        <row r="2">
          <cell r="E2">
            <v>0</v>
          </cell>
        </row>
      </sheetData>
      <sheetData sheetId="6010">
        <row r="2">
          <cell r="E2">
            <v>0</v>
          </cell>
        </row>
      </sheetData>
      <sheetData sheetId="6011">
        <row r="2">
          <cell r="E2">
            <v>0</v>
          </cell>
        </row>
      </sheetData>
      <sheetData sheetId="6012">
        <row r="2">
          <cell r="E2">
            <v>0</v>
          </cell>
        </row>
      </sheetData>
      <sheetData sheetId="6013">
        <row r="2">
          <cell r="E2">
            <v>0</v>
          </cell>
        </row>
      </sheetData>
      <sheetData sheetId="6014">
        <row r="2">
          <cell r="E2">
            <v>0</v>
          </cell>
        </row>
      </sheetData>
      <sheetData sheetId="6015">
        <row r="2">
          <cell r="E2">
            <v>0</v>
          </cell>
        </row>
      </sheetData>
      <sheetData sheetId="6016">
        <row r="2">
          <cell r="E2">
            <v>0</v>
          </cell>
        </row>
      </sheetData>
      <sheetData sheetId="6017">
        <row r="2">
          <cell r="E2">
            <v>0</v>
          </cell>
        </row>
      </sheetData>
      <sheetData sheetId="6018">
        <row r="2">
          <cell r="E2">
            <v>0</v>
          </cell>
        </row>
      </sheetData>
      <sheetData sheetId="6019">
        <row r="2">
          <cell r="E2">
            <v>0</v>
          </cell>
        </row>
      </sheetData>
      <sheetData sheetId="6020">
        <row r="2">
          <cell r="E2">
            <v>0</v>
          </cell>
        </row>
      </sheetData>
      <sheetData sheetId="6021">
        <row r="2">
          <cell r="E2">
            <v>0</v>
          </cell>
        </row>
      </sheetData>
      <sheetData sheetId="6022">
        <row r="2">
          <cell r="E2">
            <v>0</v>
          </cell>
        </row>
      </sheetData>
      <sheetData sheetId="6023">
        <row r="2">
          <cell r="E2">
            <v>0</v>
          </cell>
        </row>
      </sheetData>
      <sheetData sheetId="6024">
        <row r="2">
          <cell r="E2">
            <v>0</v>
          </cell>
        </row>
      </sheetData>
      <sheetData sheetId="6025">
        <row r="2">
          <cell r="E2">
            <v>0</v>
          </cell>
        </row>
      </sheetData>
      <sheetData sheetId="6026">
        <row r="2">
          <cell r="E2">
            <v>0</v>
          </cell>
        </row>
      </sheetData>
      <sheetData sheetId="6027">
        <row r="2">
          <cell r="E2">
            <v>0</v>
          </cell>
        </row>
      </sheetData>
      <sheetData sheetId="6028">
        <row r="2">
          <cell r="E2">
            <v>0</v>
          </cell>
        </row>
      </sheetData>
      <sheetData sheetId="6029">
        <row r="2">
          <cell r="E2">
            <v>0</v>
          </cell>
        </row>
      </sheetData>
      <sheetData sheetId="6030">
        <row r="2">
          <cell r="E2">
            <v>0</v>
          </cell>
        </row>
      </sheetData>
      <sheetData sheetId="6031">
        <row r="2">
          <cell r="E2">
            <v>0</v>
          </cell>
        </row>
      </sheetData>
      <sheetData sheetId="6032">
        <row r="2">
          <cell r="E2">
            <v>0</v>
          </cell>
        </row>
      </sheetData>
      <sheetData sheetId="6033">
        <row r="2">
          <cell r="E2">
            <v>0</v>
          </cell>
        </row>
      </sheetData>
      <sheetData sheetId="6034">
        <row r="2">
          <cell r="E2">
            <v>0</v>
          </cell>
        </row>
      </sheetData>
      <sheetData sheetId="6035">
        <row r="2">
          <cell r="E2">
            <v>0</v>
          </cell>
        </row>
      </sheetData>
      <sheetData sheetId="6036">
        <row r="2">
          <cell r="E2">
            <v>0</v>
          </cell>
        </row>
      </sheetData>
      <sheetData sheetId="6037">
        <row r="2">
          <cell r="E2">
            <v>0</v>
          </cell>
        </row>
      </sheetData>
      <sheetData sheetId="6038">
        <row r="2">
          <cell r="E2">
            <v>0</v>
          </cell>
        </row>
      </sheetData>
      <sheetData sheetId="6039">
        <row r="2">
          <cell r="E2">
            <v>0</v>
          </cell>
        </row>
      </sheetData>
      <sheetData sheetId="6040">
        <row r="2">
          <cell r="E2">
            <v>0</v>
          </cell>
        </row>
      </sheetData>
      <sheetData sheetId="6041">
        <row r="2">
          <cell r="E2">
            <v>0</v>
          </cell>
        </row>
      </sheetData>
      <sheetData sheetId="6042">
        <row r="2">
          <cell r="E2">
            <v>0</v>
          </cell>
        </row>
      </sheetData>
      <sheetData sheetId="6043">
        <row r="2">
          <cell r="E2">
            <v>0</v>
          </cell>
        </row>
      </sheetData>
      <sheetData sheetId="6044">
        <row r="2">
          <cell r="E2">
            <v>0</v>
          </cell>
        </row>
      </sheetData>
      <sheetData sheetId="6045">
        <row r="2">
          <cell r="E2">
            <v>0</v>
          </cell>
        </row>
      </sheetData>
      <sheetData sheetId="6046">
        <row r="2">
          <cell r="E2">
            <v>0</v>
          </cell>
        </row>
      </sheetData>
      <sheetData sheetId="6047">
        <row r="2">
          <cell r="E2">
            <v>0</v>
          </cell>
        </row>
      </sheetData>
      <sheetData sheetId="6048">
        <row r="2">
          <cell r="E2">
            <v>0</v>
          </cell>
        </row>
      </sheetData>
      <sheetData sheetId="6049">
        <row r="2">
          <cell r="E2">
            <v>0</v>
          </cell>
        </row>
      </sheetData>
      <sheetData sheetId="6050">
        <row r="2">
          <cell r="E2">
            <v>0</v>
          </cell>
        </row>
      </sheetData>
      <sheetData sheetId="6051">
        <row r="2">
          <cell r="E2">
            <v>0</v>
          </cell>
        </row>
      </sheetData>
      <sheetData sheetId="6052">
        <row r="2">
          <cell r="E2">
            <v>0</v>
          </cell>
        </row>
      </sheetData>
      <sheetData sheetId="6053">
        <row r="2">
          <cell r="E2">
            <v>0</v>
          </cell>
        </row>
      </sheetData>
      <sheetData sheetId="6054">
        <row r="2">
          <cell r="E2">
            <v>0</v>
          </cell>
        </row>
      </sheetData>
      <sheetData sheetId="6055">
        <row r="2">
          <cell r="E2">
            <v>0</v>
          </cell>
        </row>
      </sheetData>
      <sheetData sheetId="6056">
        <row r="2">
          <cell r="E2">
            <v>0</v>
          </cell>
        </row>
      </sheetData>
      <sheetData sheetId="6057">
        <row r="2">
          <cell r="E2">
            <v>0</v>
          </cell>
        </row>
      </sheetData>
      <sheetData sheetId="6058">
        <row r="2">
          <cell r="E2">
            <v>0</v>
          </cell>
        </row>
      </sheetData>
      <sheetData sheetId="6059">
        <row r="2">
          <cell r="E2">
            <v>0</v>
          </cell>
        </row>
      </sheetData>
      <sheetData sheetId="6060">
        <row r="2">
          <cell r="E2">
            <v>0</v>
          </cell>
        </row>
      </sheetData>
      <sheetData sheetId="6061">
        <row r="2">
          <cell r="E2">
            <v>0</v>
          </cell>
        </row>
      </sheetData>
      <sheetData sheetId="6062">
        <row r="2">
          <cell r="E2">
            <v>0</v>
          </cell>
        </row>
      </sheetData>
      <sheetData sheetId="6063">
        <row r="2">
          <cell r="E2">
            <v>0</v>
          </cell>
        </row>
      </sheetData>
      <sheetData sheetId="6064">
        <row r="2">
          <cell r="E2">
            <v>0</v>
          </cell>
        </row>
      </sheetData>
      <sheetData sheetId="6065">
        <row r="2">
          <cell r="E2">
            <v>0</v>
          </cell>
        </row>
      </sheetData>
      <sheetData sheetId="6066">
        <row r="2">
          <cell r="E2">
            <v>0</v>
          </cell>
        </row>
      </sheetData>
      <sheetData sheetId="6067">
        <row r="2">
          <cell r="E2">
            <v>0</v>
          </cell>
        </row>
      </sheetData>
      <sheetData sheetId="6068">
        <row r="2">
          <cell r="E2">
            <v>0</v>
          </cell>
        </row>
      </sheetData>
      <sheetData sheetId="6069">
        <row r="2">
          <cell r="E2">
            <v>0</v>
          </cell>
        </row>
      </sheetData>
      <sheetData sheetId="6070">
        <row r="2">
          <cell r="E2">
            <v>0</v>
          </cell>
        </row>
      </sheetData>
      <sheetData sheetId="6071">
        <row r="2">
          <cell r="E2">
            <v>0</v>
          </cell>
        </row>
      </sheetData>
      <sheetData sheetId="6072">
        <row r="2">
          <cell r="E2">
            <v>0</v>
          </cell>
        </row>
      </sheetData>
      <sheetData sheetId="6073">
        <row r="2">
          <cell r="E2">
            <v>0</v>
          </cell>
        </row>
      </sheetData>
      <sheetData sheetId="6074">
        <row r="2">
          <cell r="E2">
            <v>0</v>
          </cell>
        </row>
      </sheetData>
      <sheetData sheetId="6075">
        <row r="2">
          <cell r="E2">
            <v>0</v>
          </cell>
        </row>
      </sheetData>
      <sheetData sheetId="6076">
        <row r="2">
          <cell r="E2">
            <v>0</v>
          </cell>
        </row>
      </sheetData>
      <sheetData sheetId="6077">
        <row r="2">
          <cell r="E2">
            <v>0</v>
          </cell>
        </row>
      </sheetData>
      <sheetData sheetId="6078">
        <row r="2">
          <cell r="E2">
            <v>0</v>
          </cell>
        </row>
      </sheetData>
      <sheetData sheetId="6079">
        <row r="2">
          <cell r="E2">
            <v>0</v>
          </cell>
        </row>
      </sheetData>
      <sheetData sheetId="6080">
        <row r="2">
          <cell r="E2">
            <v>0</v>
          </cell>
        </row>
      </sheetData>
      <sheetData sheetId="6081">
        <row r="2">
          <cell r="E2">
            <v>0</v>
          </cell>
        </row>
      </sheetData>
      <sheetData sheetId="6082">
        <row r="2">
          <cell r="E2">
            <v>0</v>
          </cell>
        </row>
      </sheetData>
      <sheetData sheetId="6083">
        <row r="2">
          <cell r="E2">
            <v>0</v>
          </cell>
        </row>
      </sheetData>
      <sheetData sheetId="6084">
        <row r="2">
          <cell r="E2">
            <v>0</v>
          </cell>
        </row>
      </sheetData>
      <sheetData sheetId="6085">
        <row r="2">
          <cell r="E2">
            <v>0</v>
          </cell>
        </row>
      </sheetData>
      <sheetData sheetId="6086">
        <row r="2">
          <cell r="E2">
            <v>0</v>
          </cell>
        </row>
      </sheetData>
      <sheetData sheetId="6087">
        <row r="2">
          <cell r="E2">
            <v>0</v>
          </cell>
        </row>
      </sheetData>
      <sheetData sheetId="6088">
        <row r="2">
          <cell r="E2">
            <v>0</v>
          </cell>
        </row>
      </sheetData>
      <sheetData sheetId="6089">
        <row r="2">
          <cell r="E2">
            <v>0</v>
          </cell>
        </row>
      </sheetData>
      <sheetData sheetId="6090">
        <row r="2">
          <cell r="E2">
            <v>0</v>
          </cell>
        </row>
      </sheetData>
      <sheetData sheetId="6091">
        <row r="2">
          <cell r="E2">
            <v>0</v>
          </cell>
        </row>
      </sheetData>
      <sheetData sheetId="6092">
        <row r="2">
          <cell r="E2">
            <v>0</v>
          </cell>
        </row>
      </sheetData>
      <sheetData sheetId="6093">
        <row r="2">
          <cell r="E2">
            <v>0</v>
          </cell>
        </row>
      </sheetData>
      <sheetData sheetId="6094">
        <row r="2">
          <cell r="E2">
            <v>0</v>
          </cell>
        </row>
      </sheetData>
      <sheetData sheetId="6095">
        <row r="2">
          <cell r="E2">
            <v>0</v>
          </cell>
        </row>
      </sheetData>
      <sheetData sheetId="6096">
        <row r="2">
          <cell r="E2">
            <v>0</v>
          </cell>
        </row>
      </sheetData>
      <sheetData sheetId="6097">
        <row r="2">
          <cell r="E2">
            <v>0</v>
          </cell>
        </row>
      </sheetData>
      <sheetData sheetId="6098">
        <row r="2">
          <cell r="E2">
            <v>0</v>
          </cell>
        </row>
      </sheetData>
      <sheetData sheetId="6099">
        <row r="2">
          <cell r="E2">
            <v>0</v>
          </cell>
        </row>
      </sheetData>
      <sheetData sheetId="6100">
        <row r="2">
          <cell r="E2">
            <v>0</v>
          </cell>
        </row>
      </sheetData>
      <sheetData sheetId="6101">
        <row r="2">
          <cell r="E2">
            <v>0</v>
          </cell>
        </row>
      </sheetData>
      <sheetData sheetId="6102">
        <row r="2">
          <cell r="E2">
            <v>0</v>
          </cell>
        </row>
      </sheetData>
      <sheetData sheetId="6103">
        <row r="2">
          <cell r="E2">
            <v>0</v>
          </cell>
        </row>
      </sheetData>
      <sheetData sheetId="6104">
        <row r="2">
          <cell r="E2">
            <v>0</v>
          </cell>
        </row>
      </sheetData>
      <sheetData sheetId="6105">
        <row r="2">
          <cell r="E2">
            <v>0</v>
          </cell>
        </row>
      </sheetData>
      <sheetData sheetId="6106">
        <row r="2">
          <cell r="E2">
            <v>0</v>
          </cell>
        </row>
      </sheetData>
      <sheetData sheetId="6107">
        <row r="2">
          <cell r="E2">
            <v>0</v>
          </cell>
        </row>
      </sheetData>
      <sheetData sheetId="6108">
        <row r="2">
          <cell r="E2">
            <v>0</v>
          </cell>
        </row>
      </sheetData>
      <sheetData sheetId="6109">
        <row r="2">
          <cell r="E2">
            <v>0</v>
          </cell>
        </row>
      </sheetData>
      <sheetData sheetId="6110">
        <row r="2">
          <cell r="E2">
            <v>0</v>
          </cell>
        </row>
      </sheetData>
      <sheetData sheetId="6111">
        <row r="2">
          <cell r="E2">
            <v>0</v>
          </cell>
        </row>
      </sheetData>
      <sheetData sheetId="6112">
        <row r="2">
          <cell r="E2">
            <v>0</v>
          </cell>
        </row>
      </sheetData>
      <sheetData sheetId="6113">
        <row r="2">
          <cell r="E2">
            <v>0</v>
          </cell>
        </row>
      </sheetData>
      <sheetData sheetId="6114">
        <row r="2">
          <cell r="E2">
            <v>0</v>
          </cell>
        </row>
      </sheetData>
      <sheetData sheetId="6115">
        <row r="2">
          <cell r="E2">
            <v>0</v>
          </cell>
        </row>
      </sheetData>
      <sheetData sheetId="6116">
        <row r="2">
          <cell r="E2">
            <v>0</v>
          </cell>
        </row>
      </sheetData>
      <sheetData sheetId="6117">
        <row r="2">
          <cell r="E2">
            <v>0</v>
          </cell>
        </row>
      </sheetData>
      <sheetData sheetId="6118">
        <row r="2">
          <cell r="E2">
            <v>0</v>
          </cell>
        </row>
      </sheetData>
      <sheetData sheetId="6119">
        <row r="2">
          <cell r="E2">
            <v>0</v>
          </cell>
        </row>
      </sheetData>
      <sheetData sheetId="6120">
        <row r="2">
          <cell r="E2">
            <v>0</v>
          </cell>
        </row>
      </sheetData>
      <sheetData sheetId="6121">
        <row r="2">
          <cell r="E2">
            <v>0</v>
          </cell>
        </row>
      </sheetData>
      <sheetData sheetId="6122">
        <row r="2">
          <cell r="E2">
            <v>0</v>
          </cell>
        </row>
      </sheetData>
      <sheetData sheetId="6123">
        <row r="2">
          <cell r="E2">
            <v>0</v>
          </cell>
        </row>
      </sheetData>
      <sheetData sheetId="6124">
        <row r="2">
          <cell r="E2">
            <v>0</v>
          </cell>
        </row>
      </sheetData>
      <sheetData sheetId="6125">
        <row r="2">
          <cell r="E2">
            <v>0</v>
          </cell>
        </row>
      </sheetData>
      <sheetData sheetId="6126">
        <row r="2">
          <cell r="E2">
            <v>0</v>
          </cell>
        </row>
      </sheetData>
      <sheetData sheetId="6127">
        <row r="2">
          <cell r="E2">
            <v>0</v>
          </cell>
        </row>
      </sheetData>
      <sheetData sheetId="6128">
        <row r="2">
          <cell r="E2">
            <v>0</v>
          </cell>
        </row>
      </sheetData>
      <sheetData sheetId="6129">
        <row r="2">
          <cell r="E2">
            <v>0</v>
          </cell>
        </row>
      </sheetData>
      <sheetData sheetId="6130">
        <row r="2">
          <cell r="E2">
            <v>0</v>
          </cell>
        </row>
      </sheetData>
      <sheetData sheetId="6131">
        <row r="2">
          <cell r="E2">
            <v>0</v>
          </cell>
        </row>
      </sheetData>
      <sheetData sheetId="6132">
        <row r="2">
          <cell r="E2">
            <v>0</v>
          </cell>
        </row>
      </sheetData>
      <sheetData sheetId="6133">
        <row r="2">
          <cell r="E2">
            <v>0</v>
          </cell>
        </row>
      </sheetData>
      <sheetData sheetId="6134">
        <row r="2">
          <cell r="E2">
            <v>0</v>
          </cell>
        </row>
      </sheetData>
      <sheetData sheetId="6135">
        <row r="2">
          <cell r="E2">
            <v>0</v>
          </cell>
        </row>
      </sheetData>
      <sheetData sheetId="6136">
        <row r="2">
          <cell r="E2">
            <v>0</v>
          </cell>
        </row>
      </sheetData>
      <sheetData sheetId="6137">
        <row r="2">
          <cell r="E2">
            <v>0</v>
          </cell>
        </row>
      </sheetData>
      <sheetData sheetId="6138">
        <row r="2">
          <cell r="E2">
            <v>0</v>
          </cell>
        </row>
      </sheetData>
      <sheetData sheetId="6139">
        <row r="2">
          <cell r="E2">
            <v>0</v>
          </cell>
        </row>
      </sheetData>
      <sheetData sheetId="6140">
        <row r="2">
          <cell r="E2">
            <v>0</v>
          </cell>
        </row>
      </sheetData>
      <sheetData sheetId="6141">
        <row r="2">
          <cell r="E2">
            <v>0</v>
          </cell>
        </row>
      </sheetData>
      <sheetData sheetId="6142">
        <row r="2">
          <cell r="E2">
            <v>0</v>
          </cell>
        </row>
      </sheetData>
      <sheetData sheetId="6143">
        <row r="2">
          <cell r="E2">
            <v>0</v>
          </cell>
        </row>
      </sheetData>
      <sheetData sheetId="6144">
        <row r="2">
          <cell r="E2">
            <v>0</v>
          </cell>
        </row>
      </sheetData>
      <sheetData sheetId="6145">
        <row r="2">
          <cell r="E2">
            <v>0</v>
          </cell>
        </row>
      </sheetData>
      <sheetData sheetId="6146">
        <row r="2">
          <cell r="E2">
            <v>0</v>
          </cell>
        </row>
      </sheetData>
      <sheetData sheetId="6147">
        <row r="2">
          <cell r="E2">
            <v>0</v>
          </cell>
        </row>
      </sheetData>
      <sheetData sheetId="6148">
        <row r="2">
          <cell r="E2">
            <v>0</v>
          </cell>
        </row>
      </sheetData>
      <sheetData sheetId="6149">
        <row r="2">
          <cell r="E2">
            <v>0</v>
          </cell>
        </row>
      </sheetData>
      <sheetData sheetId="6150">
        <row r="2">
          <cell r="E2">
            <v>0</v>
          </cell>
        </row>
      </sheetData>
      <sheetData sheetId="6151">
        <row r="2">
          <cell r="E2">
            <v>0</v>
          </cell>
        </row>
      </sheetData>
      <sheetData sheetId="6152">
        <row r="2">
          <cell r="E2">
            <v>0</v>
          </cell>
        </row>
      </sheetData>
      <sheetData sheetId="6153">
        <row r="2">
          <cell r="E2">
            <v>0</v>
          </cell>
        </row>
      </sheetData>
      <sheetData sheetId="6154">
        <row r="2">
          <cell r="E2">
            <v>0</v>
          </cell>
        </row>
      </sheetData>
      <sheetData sheetId="6155">
        <row r="2">
          <cell r="E2">
            <v>0</v>
          </cell>
        </row>
      </sheetData>
      <sheetData sheetId="6156">
        <row r="2">
          <cell r="E2">
            <v>0</v>
          </cell>
        </row>
      </sheetData>
      <sheetData sheetId="6157">
        <row r="2">
          <cell r="E2">
            <v>0</v>
          </cell>
        </row>
      </sheetData>
      <sheetData sheetId="6158">
        <row r="2">
          <cell r="E2">
            <v>0</v>
          </cell>
        </row>
      </sheetData>
      <sheetData sheetId="6159">
        <row r="2">
          <cell r="E2">
            <v>0</v>
          </cell>
        </row>
      </sheetData>
      <sheetData sheetId="6160">
        <row r="2">
          <cell r="E2">
            <v>0</v>
          </cell>
        </row>
      </sheetData>
      <sheetData sheetId="6161">
        <row r="2">
          <cell r="E2">
            <v>0</v>
          </cell>
        </row>
      </sheetData>
      <sheetData sheetId="6162">
        <row r="2">
          <cell r="E2">
            <v>0</v>
          </cell>
        </row>
      </sheetData>
      <sheetData sheetId="6163">
        <row r="2">
          <cell r="E2">
            <v>0</v>
          </cell>
        </row>
      </sheetData>
      <sheetData sheetId="6164">
        <row r="2">
          <cell r="E2">
            <v>0</v>
          </cell>
        </row>
      </sheetData>
      <sheetData sheetId="6165">
        <row r="2">
          <cell r="E2">
            <v>0</v>
          </cell>
        </row>
      </sheetData>
      <sheetData sheetId="6166">
        <row r="2">
          <cell r="E2">
            <v>0</v>
          </cell>
        </row>
      </sheetData>
      <sheetData sheetId="6167">
        <row r="2">
          <cell r="E2">
            <v>0</v>
          </cell>
        </row>
      </sheetData>
      <sheetData sheetId="6168">
        <row r="2">
          <cell r="E2">
            <v>0</v>
          </cell>
        </row>
      </sheetData>
      <sheetData sheetId="6169">
        <row r="2">
          <cell r="E2">
            <v>0</v>
          </cell>
        </row>
      </sheetData>
      <sheetData sheetId="6170">
        <row r="2">
          <cell r="E2">
            <v>0</v>
          </cell>
        </row>
      </sheetData>
      <sheetData sheetId="6171">
        <row r="2">
          <cell r="E2">
            <v>0</v>
          </cell>
        </row>
      </sheetData>
      <sheetData sheetId="6172">
        <row r="2">
          <cell r="E2">
            <v>0</v>
          </cell>
        </row>
      </sheetData>
      <sheetData sheetId="6173">
        <row r="2">
          <cell r="E2">
            <v>0</v>
          </cell>
        </row>
      </sheetData>
      <sheetData sheetId="6174">
        <row r="2">
          <cell r="E2">
            <v>0</v>
          </cell>
        </row>
      </sheetData>
      <sheetData sheetId="6175">
        <row r="2">
          <cell r="E2">
            <v>0</v>
          </cell>
        </row>
      </sheetData>
      <sheetData sheetId="6176">
        <row r="2">
          <cell r="E2">
            <v>0</v>
          </cell>
        </row>
      </sheetData>
      <sheetData sheetId="6177">
        <row r="2">
          <cell r="E2">
            <v>0</v>
          </cell>
        </row>
      </sheetData>
      <sheetData sheetId="6178">
        <row r="2">
          <cell r="E2">
            <v>0</v>
          </cell>
        </row>
      </sheetData>
      <sheetData sheetId="6179">
        <row r="2">
          <cell r="E2">
            <v>0</v>
          </cell>
        </row>
      </sheetData>
      <sheetData sheetId="6180">
        <row r="2">
          <cell r="E2">
            <v>0</v>
          </cell>
        </row>
      </sheetData>
      <sheetData sheetId="6181">
        <row r="2">
          <cell r="E2">
            <v>0</v>
          </cell>
        </row>
      </sheetData>
      <sheetData sheetId="6182">
        <row r="2">
          <cell r="E2">
            <v>0</v>
          </cell>
        </row>
      </sheetData>
      <sheetData sheetId="6183">
        <row r="2">
          <cell r="E2">
            <v>0</v>
          </cell>
        </row>
      </sheetData>
      <sheetData sheetId="6184">
        <row r="2">
          <cell r="E2">
            <v>0</v>
          </cell>
        </row>
      </sheetData>
      <sheetData sheetId="6185">
        <row r="2">
          <cell r="E2">
            <v>0</v>
          </cell>
        </row>
      </sheetData>
      <sheetData sheetId="6186">
        <row r="2">
          <cell r="E2">
            <v>0</v>
          </cell>
        </row>
      </sheetData>
      <sheetData sheetId="6187">
        <row r="2">
          <cell r="E2">
            <v>0</v>
          </cell>
        </row>
      </sheetData>
      <sheetData sheetId="6188">
        <row r="2">
          <cell r="E2">
            <v>0</v>
          </cell>
        </row>
      </sheetData>
      <sheetData sheetId="6189">
        <row r="2">
          <cell r="E2">
            <v>0</v>
          </cell>
        </row>
      </sheetData>
      <sheetData sheetId="6190">
        <row r="2">
          <cell r="E2">
            <v>0</v>
          </cell>
        </row>
      </sheetData>
      <sheetData sheetId="6191">
        <row r="2">
          <cell r="E2">
            <v>0</v>
          </cell>
        </row>
      </sheetData>
      <sheetData sheetId="6192">
        <row r="2">
          <cell r="E2">
            <v>0</v>
          </cell>
        </row>
      </sheetData>
      <sheetData sheetId="6193">
        <row r="2">
          <cell r="E2">
            <v>0</v>
          </cell>
        </row>
      </sheetData>
      <sheetData sheetId="6194">
        <row r="2">
          <cell r="E2">
            <v>0</v>
          </cell>
        </row>
      </sheetData>
      <sheetData sheetId="6195">
        <row r="2">
          <cell r="E2">
            <v>0</v>
          </cell>
        </row>
      </sheetData>
      <sheetData sheetId="6196">
        <row r="2">
          <cell r="E2">
            <v>0</v>
          </cell>
        </row>
      </sheetData>
      <sheetData sheetId="6197">
        <row r="2">
          <cell r="E2">
            <v>0</v>
          </cell>
        </row>
      </sheetData>
      <sheetData sheetId="6198">
        <row r="2">
          <cell r="E2">
            <v>0</v>
          </cell>
        </row>
      </sheetData>
      <sheetData sheetId="6199">
        <row r="2">
          <cell r="E2">
            <v>0</v>
          </cell>
        </row>
      </sheetData>
      <sheetData sheetId="6200">
        <row r="2">
          <cell r="E2">
            <v>0</v>
          </cell>
        </row>
      </sheetData>
      <sheetData sheetId="6201">
        <row r="2">
          <cell r="E2">
            <v>0</v>
          </cell>
        </row>
      </sheetData>
      <sheetData sheetId="6202">
        <row r="2">
          <cell r="E2">
            <v>0</v>
          </cell>
        </row>
      </sheetData>
      <sheetData sheetId="6203">
        <row r="2">
          <cell r="E2">
            <v>0</v>
          </cell>
        </row>
      </sheetData>
      <sheetData sheetId="6204">
        <row r="2">
          <cell r="E2">
            <v>0</v>
          </cell>
        </row>
      </sheetData>
      <sheetData sheetId="6205">
        <row r="2">
          <cell r="E2">
            <v>0</v>
          </cell>
        </row>
      </sheetData>
      <sheetData sheetId="6206">
        <row r="2">
          <cell r="E2">
            <v>0</v>
          </cell>
        </row>
      </sheetData>
      <sheetData sheetId="6207">
        <row r="2">
          <cell r="E2">
            <v>0</v>
          </cell>
        </row>
      </sheetData>
      <sheetData sheetId="6208">
        <row r="2">
          <cell r="E2">
            <v>0</v>
          </cell>
        </row>
      </sheetData>
      <sheetData sheetId="6209">
        <row r="2">
          <cell r="E2">
            <v>0</v>
          </cell>
        </row>
      </sheetData>
      <sheetData sheetId="6210">
        <row r="2">
          <cell r="E2">
            <v>0</v>
          </cell>
        </row>
      </sheetData>
      <sheetData sheetId="6211">
        <row r="2">
          <cell r="E2">
            <v>0</v>
          </cell>
        </row>
      </sheetData>
      <sheetData sheetId="6212">
        <row r="2">
          <cell r="E2">
            <v>0</v>
          </cell>
        </row>
      </sheetData>
      <sheetData sheetId="6213">
        <row r="2">
          <cell r="E2">
            <v>0</v>
          </cell>
        </row>
      </sheetData>
      <sheetData sheetId="6214">
        <row r="2">
          <cell r="E2">
            <v>0</v>
          </cell>
        </row>
      </sheetData>
      <sheetData sheetId="6215">
        <row r="2">
          <cell r="E2">
            <v>0</v>
          </cell>
        </row>
      </sheetData>
      <sheetData sheetId="6216">
        <row r="2">
          <cell r="E2">
            <v>0</v>
          </cell>
        </row>
      </sheetData>
      <sheetData sheetId="6217">
        <row r="2">
          <cell r="E2">
            <v>0</v>
          </cell>
        </row>
      </sheetData>
      <sheetData sheetId="6218">
        <row r="2">
          <cell r="E2">
            <v>0</v>
          </cell>
        </row>
      </sheetData>
      <sheetData sheetId="6219">
        <row r="2">
          <cell r="E2">
            <v>0</v>
          </cell>
        </row>
      </sheetData>
      <sheetData sheetId="6220">
        <row r="2">
          <cell r="E2">
            <v>0</v>
          </cell>
        </row>
      </sheetData>
      <sheetData sheetId="6221">
        <row r="2">
          <cell r="E2">
            <v>0</v>
          </cell>
        </row>
      </sheetData>
      <sheetData sheetId="6222">
        <row r="2">
          <cell r="E2">
            <v>0</v>
          </cell>
        </row>
      </sheetData>
      <sheetData sheetId="6223">
        <row r="2">
          <cell r="E2">
            <v>0</v>
          </cell>
        </row>
      </sheetData>
      <sheetData sheetId="6224">
        <row r="2">
          <cell r="E2">
            <v>0</v>
          </cell>
        </row>
      </sheetData>
      <sheetData sheetId="6225">
        <row r="2">
          <cell r="E2">
            <v>0</v>
          </cell>
        </row>
      </sheetData>
      <sheetData sheetId="6226">
        <row r="2">
          <cell r="E2">
            <v>0</v>
          </cell>
        </row>
      </sheetData>
      <sheetData sheetId="6227">
        <row r="2">
          <cell r="E2">
            <v>0</v>
          </cell>
        </row>
      </sheetData>
      <sheetData sheetId="6228">
        <row r="2">
          <cell r="E2">
            <v>0</v>
          </cell>
        </row>
      </sheetData>
      <sheetData sheetId="6229">
        <row r="2">
          <cell r="E2">
            <v>0</v>
          </cell>
        </row>
      </sheetData>
      <sheetData sheetId="6230">
        <row r="2">
          <cell r="E2">
            <v>0</v>
          </cell>
        </row>
      </sheetData>
      <sheetData sheetId="6231">
        <row r="2">
          <cell r="E2">
            <v>0</v>
          </cell>
        </row>
      </sheetData>
      <sheetData sheetId="6232">
        <row r="2">
          <cell r="E2">
            <v>0</v>
          </cell>
        </row>
      </sheetData>
      <sheetData sheetId="6233">
        <row r="2">
          <cell r="E2">
            <v>0</v>
          </cell>
        </row>
      </sheetData>
      <sheetData sheetId="6234">
        <row r="2">
          <cell r="E2">
            <v>0</v>
          </cell>
        </row>
      </sheetData>
      <sheetData sheetId="6235">
        <row r="2">
          <cell r="E2">
            <v>0</v>
          </cell>
        </row>
      </sheetData>
      <sheetData sheetId="6236">
        <row r="2">
          <cell r="E2">
            <v>0</v>
          </cell>
        </row>
      </sheetData>
      <sheetData sheetId="6237">
        <row r="2">
          <cell r="E2">
            <v>0</v>
          </cell>
        </row>
      </sheetData>
      <sheetData sheetId="6238">
        <row r="2">
          <cell r="E2">
            <v>0</v>
          </cell>
        </row>
      </sheetData>
      <sheetData sheetId="6239">
        <row r="2">
          <cell r="E2">
            <v>0</v>
          </cell>
        </row>
      </sheetData>
      <sheetData sheetId="6240">
        <row r="2">
          <cell r="E2">
            <v>0</v>
          </cell>
        </row>
      </sheetData>
      <sheetData sheetId="6241">
        <row r="2">
          <cell r="E2">
            <v>0</v>
          </cell>
        </row>
      </sheetData>
      <sheetData sheetId="6242">
        <row r="2">
          <cell r="E2">
            <v>0</v>
          </cell>
        </row>
      </sheetData>
      <sheetData sheetId="6243">
        <row r="2">
          <cell r="E2">
            <v>0</v>
          </cell>
        </row>
      </sheetData>
      <sheetData sheetId="6244">
        <row r="2">
          <cell r="E2">
            <v>0</v>
          </cell>
        </row>
      </sheetData>
      <sheetData sheetId="6245">
        <row r="2">
          <cell r="E2">
            <v>0</v>
          </cell>
        </row>
      </sheetData>
      <sheetData sheetId="6246">
        <row r="2">
          <cell r="E2">
            <v>0</v>
          </cell>
        </row>
      </sheetData>
      <sheetData sheetId="6247">
        <row r="2">
          <cell r="E2">
            <v>0</v>
          </cell>
        </row>
      </sheetData>
      <sheetData sheetId="6248">
        <row r="2">
          <cell r="E2">
            <v>0</v>
          </cell>
        </row>
      </sheetData>
      <sheetData sheetId="6249">
        <row r="2">
          <cell r="E2">
            <v>0</v>
          </cell>
        </row>
      </sheetData>
      <sheetData sheetId="6250">
        <row r="2">
          <cell r="E2">
            <v>0</v>
          </cell>
        </row>
      </sheetData>
      <sheetData sheetId="6251">
        <row r="2">
          <cell r="E2">
            <v>0</v>
          </cell>
        </row>
      </sheetData>
      <sheetData sheetId="6252">
        <row r="2">
          <cell r="E2">
            <v>0</v>
          </cell>
        </row>
      </sheetData>
      <sheetData sheetId="6253">
        <row r="2">
          <cell r="E2">
            <v>0</v>
          </cell>
        </row>
      </sheetData>
      <sheetData sheetId="6254">
        <row r="2">
          <cell r="E2">
            <v>0</v>
          </cell>
        </row>
      </sheetData>
      <sheetData sheetId="6255">
        <row r="2">
          <cell r="E2">
            <v>0</v>
          </cell>
        </row>
      </sheetData>
      <sheetData sheetId="6256">
        <row r="2">
          <cell r="E2">
            <v>0</v>
          </cell>
        </row>
      </sheetData>
      <sheetData sheetId="6257">
        <row r="2">
          <cell r="E2">
            <v>0</v>
          </cell>
        </row>
      </sheetData>
      <sheetData sheetId="6258">
        <row r="2">
          <cell r="E2">
            <v>0</v>
          </cell>
        </row>
      </sheetData>
      <sheetData sheetId="6259">
        <row r="2">
          <cell r="E2">
            <v>0</v>
          </cell>
        </row>
      </sheetData>
      <sheetData sheetId="6260">
        <row r="2">
          <cell r="E2">
            <v>0</v>
          </cell>
        </row>
      </sheetData>
      <sheetData sheetId="6261">
        <row r="2">
          <cell r="E2">
            <v>0</v>
          </cell>
        </row>
      </sheetData>
      <sheetData sheetId="6262">
        <row r="2">
          <cell r="E2">
            <v>0</v>
          </cell>
        </row>
      </sheetData>
      <sheetData sheetId="6263">
        <row r="2">
          <cell r="E2">
            <v>0</v>
          </cell>
        </row>
      </sheetData>
      <sheetData sheetId="6264">
        <row r="2">
          <cell r="E2">
            <v>0</v>
          </cell>
        </row>
      </sheetData>
      <sheetData sheetId="6265">
        <row r="2">
          <cell r="E2">
            <v>0</v>
          </cell>
        </row>
      </sheetData>
      <sheetData sheetId="6266">
        <row r="2">
          <cell r="E2">
            <v>0</v>
          </cell>
        </row>
      </sheetData>
      <sheetData sheetId="6267">
        <row r="2">
          <cell r="E2">
            <v>0</v>
          </cell>
        </row>
      </sheetData>
      <sheetData sheetId="6268">
        <row r="2">
          <cell r="E2">
            <v>0</v>
          </cell>
        </row>
      </sheetData>
      <sheetData sheetId="6269">
        <row r="2">
          <cell r="E2">
            <v>0</v>
          </cell>
        </row>
      </sheetData>
      <sheetData sheetId="6270">
        <row r="2">
          <cell r="E2">
            <v>0</v>
          </cell>
        </row>
      </sheetData>
      <sheetData sheetId="6271">
        <row r="2">
          <cell r="E2">
            <v>0</v>
          </cell>
        </row>
      </sheetData>
      <sheetData sheetId="6272">
        <row r="2">
          <cell r="E2">
            <v>0</v>
          </cell>
        </row>
      </sheetData>
      <sheetData sheetId="6273">
        <row r="2">
          <cell r="E2">
            <v>0</v>
          </cell>
        </row>
      </sheetData>
      <sheetData sheetId="6274">
        <row r="2">
          <cell r="E2">
            <v>0</v>
          </cell>
        </row>
      </sheetData>
      <sheetData sheetId="6275">
        <row r="2">
          <cell r="E2">
            <v>0</v>
          </cell>
        </row>
      </sheetData>
      <sheetData sheetId="6276">
        <row r="2">
          <cell r="E2">
            <v>0</v>
          </cell>
        </row>
      </sheetData>
      <sheetData sheetId="6277">
        <row r="2">
          <cell r="E2">
            <v>0</v>
          </cell>
        </row>
      </sheetData>
      <sheetData sheetId="6278">
        <row r="2">
          <cell r="E2">
            <v>0</v>
          </cell>
        </row>
      </sheetData>
      <sheetData sheetId="6279">
        <row r="2">
          <cell r="E2">
            <v>0</v>
          </cell>
        </row>
      </sheetData>
      <sheetData sheetId="6280">
        <row r="2">
          <cell r="E2">
            <v>0</v>
          </cell>
        </row>
      </sheetData>
      <sheetData sheetId="6281">
        <row r="2">
          <cell r="E2">
            <v>0</v>
          </cell>
        </row>
      </sheetData>
      <sheetData sheetId="6282">
        <row r="2">
          <cell r="E2">
            <v>0</v>
          </cell>
        </row>
      </sheetData>
      <sheetData sheetId="6283">
        <row r="2">
          <cell r="E2">
            <v>0</v>
          </cell>
        </row>
      </sheetData>
      <sheetData sheetId="6284">
        <row r="2">
          <cell r="E2">
            <v>0</v>
          </cell>
        </row>
      </sheetData>
      <sheetData sheetId="6285">
        <row r="2">
          <cell r="E2">
            <v>0</v>
          </cell>
        </row>
      </sheetData>
      <sheetData sheetId="6286">
        <row r="2">
          <cell r="E2">
            <v>0</v>
          </cell>
        </row>
      </sheetData>
      <sheetData sheetId="6287">
        <row r="2">
          <cell r="E2">
            <v>0</v>
          </cell>
        </row>
      </sheetData>
      <sheetData sheetId="6288">
        <row r="2">
          <cell r="E2">
            <v>0</v>
          </cell>
        </row>
      </sheetData>
      <sheetData sheetId="6289">
        <row r="2">
          <cell r="E2">
            <v>0</v>
          </cell>
        </row>
      </sheetData>
      <sheetData sheetId="6290">
        <row r="2">
          <cell r="E2">
            <v>0</v>
          </cell>
        </row>
      </sheetData>
      <sheetData sheetId="6291">
        <row r="2">
          <cell r="E2">
            <v>0</v>
          </cell>
        </row>
      </sheetData>
      <sheetData sheetId="6292">
        <row r="2">
          <cell r="E2">
            <v>0</v>
          </cell>
        </row>
      </sheetData>
      <sheetData sheetId="6293">
        <row r="2">
          <cell r="E2">
            <v>0</v>
          </cell>
        </row>
      </sheetData>
      <sheetData sheetId="6294">
        <row r="2">
          <cell r="E2">
            <v>0</v>
          </cell>
        </row>
      </sheetData>
      <sheetData sheetId="6295">
        <row r="2">
          <cell r="E2">
            <v>0</v>
          </cell>
        </row>
      </sheetData>
      <sheetData sheetId="6296">
        <row r="2">
          <cell r="E2">
            <v>0</v>
          </cell>
        </row>
      </sheetData>
      <sheetData sheetId="6297">
        <row r="2">
          <cell r="E2">
            <v>0</v>
          </cell>
        </row>
      </sheetData>
      <sheetData sheetId="6298">
        <row r="2">
          <cell r="E2">
            <v>0</v>
          </cell>
        </row>
      </sheetData>
      <sheetData sheetId="6299">
        <row r="2">
          <cell r="E2">
            <v>0</v>
          </cell>
        </row>
      </sheetData>
      <sheetData sheetId="6300">
        <row r="2">
          <cell r="E2">
            <v>0</v>
          </cell>
        </row>
      </sheetData>
      <sheetData sheetId="6301">
        <row r="2">
          <cell r="E2">
            <v>0</v>
          </cell>
        </row>
      </sheetData>
      <sheetData sheetId="6302">
        <row r="2">
          <cell r="E2">
            <v>0</v>
          </cell>
        </row>
      </sheetData>
      <sheetData sheetId="6303">
        <row r="2">
          <cell r="E2">
            <v>0</v>
          </cell>
        </row>
      </sheetData>
      <sheetData sheetId="6304">
        <row r="2">
          <cell r="E2">
            <v>0</v>
          </cell>
        </row>
      </sheetData>
      <sheetData sheetId="6305">
        <row r="2">
          <cell r="E2">
            <v>0</v>
          </cell>
        </row>
      </sheetData>
      <sheetData sheetId="6306">
        <row r="2">
          <cell r="E2">
            <v>0</v>
          </cell>
        </row>
      </sheetData>
      <sheetData sheetId="6307">
        <row r="2">
          <cell r="E2">
            <v>0</v>
          </cell>
        </row>
      </sheetData>
      <sheetData sheetId="6308">
        <row r="2">
          <cell r="E2">
            <v>0</v>
          </cell>
        </row>
      </sheetData>
      <sheetData sheetId="6309">
        <row r="2">
          <cell r="E2">
            <v>0</v>
          </cell>
        </row>
      </sheetData>
      <sheetData sheetId="6310">
        <row r="2">
          <cell r="E2">
            <v>0</v>
          </cell>
        </row>
      </sheetData>
      <sheetData sheetId="6311">
        <row r="2">
          <cell r="E2">
            <v>0</v>
          </cell>
        </row>
      </sheetData>
      <sheetData sheetId="6312">
        <row r="2">
          <cell r="E2">
            <v>0</v>
          </cell>
        </row>
      </sheetData>
      <sheetData sheetId="6313">
        <row r="2">
          <cell r="E2">
            <v>0</v>
          </cell>
        </row>
      </sheetData>
      <sheetData sheetId="6314">
        <row r="2">
          <cell r="E2">
            <v>0</v>
          </cell>
        </row>
      </sheetData>
      <sheetData sheetId="6315">
        <row r="2">
          <cell r="E2">
            <v>0</v>
          </cell>
        </row>
      </sheetData>
      <sheetData sheetId="6316">
        <row r="2">
          <cell r="E2">
            <v>0</v>
          </cell>
        </row>
      </sheetData>
      <sheetData sheetId="6317">
        <row r="2">
          <cell r="E2">
            <v>0</v>
          </cell>
        </row>
      </sheetData>
      <sheetData sheetId="6318">
        <row r="2">
          <cell r="E2">
            <v>0</v>
          </cell>
        </row>
      </sheetData>
      <sheetData sheetId="6319">
        <row r="2">
          <cell r="E2">
            <v>0</v>
          </cell>
        </row>
      </sheetData>
      <sheetData sheetId="6320">
        <row r="2">
          <cell r="E2">
            <v>0</v>
          </cell>
        </row>
      </sheetData>
      <sheetData sheetId="6321">
        <row r="2">
          <cell r="E2">
            <v>0</v>
          </cell>
        </row>
      </sheetData>
      <sheetData sheetId="6322">
        <row r="2">
          <cell r="E2">
            <v>0</v>
          </cell>
        </row>
      </sheetData>
      <sheetData sheetId="6323">
        <row r="2">
          <cell r="E2">
            <v>0</v>
          </cell>
        </row>
      </sheetData>
      <sheetData sheetId="6324">
        <row r="2">
          <cell r="E2">
            <v>0</v>
          </cell>
        </row>
      </sheetData>
      <sheetData sheetId="6325">
        <row r="2">
          <cell r="E2">
            <v>0</v>
          </cell>
        </row>
      </sheetData>
      <sheetData sheetId="6326">
        <row r="2">
          <cell r="E2">
            <v>0</v>
          </cell>
        </row>
      </sheetData>
      <sheetData sheetId="6327">
        <row r="2">
          <cell r="E2">
            <v>0</v>
          </cell>
        </row>
      </sheetData>
      <sheetData sheetId="6328">
        <row r="2">
          <cell r="E2">
            <v>0</v>
          </cell>
        </row>
      </sheetData>
      <sheetData sheetId="6329">
        <row r="2">
          <cell r="E2">
            <v>0</v>
          </cell>
        </row>
      </sheetData>
      <sheetData sheetId="6330">
        <row r="2">
          <cell r="E2">
            <v>0</v>
          </cell>
        </row>
      </sheetData>
      <sheetData sheetId="6331">
        <row r="2">
          <cell r="E2">
            <v>0</v>
          </cell>
        </row>
      </sheetData>
      <sheetData sheetId="6332">
        <row r="2">
          <cell r="E2">
            <v>0</v>
          </cell>
        </row>
      </sheetData>
      <sheetData sheetId="6333">
        <row r="2">
          <cell r="E2">
            <v>0</v>
          </cell>
        </row>
      </sheetData>
      <sheetData sheetId="6334">
        <row r="2">
          <cell r="E2">
            <v>0</v>
          </cell>
        </row>
      </sheetData>
      <sheetData sheetId="6335">
        <row r="2">
          <cell r="E2">
            <v>0</v>
          </cell>
        </row>
      </sheetData>
      <sheetData sheetId="6336">
        <row r="2">
          <cell r="E2">
            <v>0</v>
          </cell>
        </row>
      </sheetData>
      <sheetData sheetId="6337">
        <row r="2">
          <cell r="E2">
            <v>0</v>
          </cell>
        </row>
      </sheetData>
      <sheetData sheetId="6338">
        <row r="2">
          <cell r="E2">
            <v>0</v>
          </cell>
        </row>
      </sheetData>
      <sheetData sheetId="6339">
        <row r="2">
          <cell r="E2">
            <v>0</v>
          </cell>
        </row>
      </sheetData>
      <sheetData sheetId="6340">
        <row r="2">
          <cell r="E2">
            <v>0</v>
          </cell>
        </row>
      </sheetData>
      <sheetData sheetId="6341">
        <row r="2">
          <cell r="E2">
            <v>0</v>
          </cell>
        </row>
      </sheetData>
      <sheetData sheetId="6342">
        <row r="2">
          <cell r="E2">
            <v>0</v>
          </cell>
        </row>
      </sheetData>
      <sheetData sheetId="6343">
        <row r="2">
          <cell r="E2">
            <v>0</v>
          </cell>
        </row>
      </sheetData>
      <sheetData sheetId="6344">
        <row r="2">
          <cell r="E2">
            <v>0</v>
          </cell>
        </row>
      </sheetData>
      <sheetData sheetId="6345">
        <row r="2">
          <cell r="E2">
            <v>0</v>
          </cell>
        </row>
      </sheetData>
      <sheetData sheetId="6346">
        <row r="2">
          <cell r="E2">
            <v>0</v>
          </cell>
        </row>
      </sheetData>
      <sheetData sheetId="6347">
        <row r="2">
          <cell r="E2">
            <v>0</v>
          </cell>
        </row>
      </sheetData>
      <sheetData sheetId="6348">
        <row r="2">
          <cell r="E2">
            <v>0</v>
          </cell>
        </row>
      </sheetData>
      <sheetData sheetId="6349">
        <row r="2">
          <cell r="E2">
            <v>0</v>
          </cell>
        </row>
      </sheetData>
      <sheetData sheetId="6350">
        <row r="2">
          <cell r="E2">
            <v>0</v>
          </cell>
        </row>
      </sheetData>
      <sheetData sheetId="6351">
        <row r="2">
          <cell r="E2">
            <v>0</v>
          </cell>
        </row>
      </sheetData>
      <sheetData sheetId="6352">
        <row r="2">
          <cell r="E2">
            <v>0</v>
          </cell>
        </row>
      </sheetData>
      <sheetData sheetId="6353">
        <row r="2">
          <cell r="E2">
            <v>0</v>
          </cell>
        </row>
      </sheetData>
      <sheetData sheetId="6354">
        <row r="2">
          <cell r="E2">
            <v>0</v>
          </cell>
        </row>
      </sheetData>
      <sheetData sheetId="6355">
        <row r="2">
          <cell r="E2">
            <v>0</v>
          </cell>
        </row>
      </sheetData>
      <sheetData sheetId="6356">
        <row r="2">
          <cell r="E2">
            <v>0</v>
          </cell>
        </row>
      </sheetData>
      <sheetData sheetId="6357">
        <row r="2">
          <cell r="E2">
            <v>0</v>
          </cell>
        </row>
      </sheetData>
      <sheetData sheetId="6358">
        <row r="2">
          <cell r="E2">
            <v>0</v>
          </cell>
        </row>
      </sheetData>
      <sheetData sheetId="6359">
        <row r="2">
          <cell r="E2">
            <v>0</v>
          </cell>
        </row>
      </sheetData>
      <sheetData sheetId="6360">
        <row r="2">
          <cell r="E2">
            <v>0</v>
          </cell>
        </row>
      </sheetData>
      <sheetData sheetId="6361">
        <row r="2">
          <cell r="E2">
            <v>0</v>
          </cell>
        </row>
      </sheetData>
      <sheetData sheetId="6362">
        <row r="2">
          <cell r="E2">
            <v>0</v>
          </cell>
        </row>
      </sheetData>
      <sheetData sheetId="6363">
        <row r="2">
          <cell r="E2">
            <v>0</v>
          </cell>
        </row>
      </sheetData>
      <sheetData sheetId="6364">
        <row r="2">
          <cell r="E2">
            <v>0</v>
          </cell>
        </row>
      </sheetData>
      <sheetData sheetId="6365">
        <row r="2">
          <cell r="E2">
            <v>0</v>
          </cell>
        </row>
      </sheetData>
      <sheetData sheetId="6366">
        <row r="2">
          <cell r="E2">
            <v>0</v>
          </cell>
        </row>
      </sheetData>
      <sheetData sheetId="6367">
        <row r="2">
          <cell r="E2">
            <v>0</v>
          </cell>
        </row>
      </sheetData>
      <sheetData sheetId="6368">
        <row r="2">
          <cell r="E2">
            <v>0</v>
          </cell>
        </row>
      </sheetData>
      <sheetData sheetId="6369">
        <row r="2">
          <cell r="E2">
            <v>0</v>
          </cell>
        </row>
      </sheetData>
      <sheetData sheetId="6370">
        <row r="2">
          <cell r="E2">
            <v>0</v>
          </cell>
        </row>
      </sheetData>
      <sheetData sheetId="6371">
        <row r="2">
          <cell r="E2">
            <v>0</v>
          </cell>
        </row>
      </sheetData>
      <sheetData sheetId="6372">
        <row r="2">
          <cell r="E2">
            <v>0</v>
          </cell>
        </row>
      </sheetData>
      <sheetData sheetId="6373">
        <row r="2">
          <cell r="E2">
            <v>0</v>
          </cell>
        </row>
      </sheetData>
      <sheetData sheetId="6374">
        <row r="2">
          <cell r="E2">
            <v>0</v>
          </cell>
        </row>
      </sheetData>
      <sheetData sheetId="6375">
        <row r="2">
          <cell r="E2">
            <v>0</v>
          </cell>
        </row>
      </sheetData>
      <sheetData sheetId="6376">
        <row r="2">
          <cell r="E2">
            <v>0</v>
          </cell>
        </row>
      </sheetData>
      <sheetData sheetId="6377">
        <row r="2">
          <cell r="E2">
            <v>0</v>
          </cell>
        </row>
      </sheetData>
      <sheetData sheetId="6378">
        <row r="2">
          <cell r="E2">
            <v>0</v>
          </cell>
        </row>
      </sheetData>
      <sheetData sheetId="6379">
        <row r="2">
          <cell r="E2">
            <v>0</v>
          </cell>
        </row>
      </sheetData>
      <sheetData sheetId="6380">
        <row r="2">
          <cell r="E2">
            <v>0</v>
          </cell>
        </row>
      </sheetData>
      <sheetData sheetId="6381">
        <row r="2">
          <cell r="E2">
            <v>0</v>
          </cell>
        </row>
      </sheetData>
      <sheetData sheetId="6382">
        <row r="2">
          <cell r="E2">
            <v>0</v>
          </cell>
        </row>
      </sheetData>
      <sheetData sheetId="6383">
        <row r="2">
          <cell r="E2">
            <v>0</v>
          </cell>
        </row>
      </sheetData>
      <sheetData sheetId="6384">
        <row r="2">
          <cell r="E2">
            <v>0</v>
          </cell>
        </row>
      </sheetData>
      <sheetData sheetId="6385">
        <row r="2">
          <cell r="E2">
            <v>0</v>
          </cell>
        </row>
      </sheetData>
      <sheetData sheetId="6386">
        <row r="2">
          <cell r="E2">
            <v>0</v>
          </cell>
        </row>
      </sheetData>
      <sheetData sheetId="6387">
        <row r="2">
          <cell r="E2">
            <v>0</v>
          </cell>
        </row>
      </sheetData>
      <sheetData sheetId="6388">
        <row r="2">
          <cell r="E2">
            <v>0</v>
          </cell>
        </row>
      </sheetData>
      <sheetData sheetId="6389">
        <row r="2">
          <cell r="E2">
            <v>0</v>
          </cell>
        </row>
      </sheetData>
      <sheetData sheetId="6390">
        <row r="2">
          <cell r="E2">
            <v>0</v>
          </cell>
        </row>
      </sheetData>
      <sheetData sheetId="6391">
        <row r="2">
          <cell r="E2">
            <v>0</v>
          </cell>
        </row>
      </sheetData>
      <sheetData sheetId="6392">
        <row r="2">
          <cell r="E2">
            <v>0</v>
          </cell>
        </row>
      </sheetData>
      <sheetData sheetId="6393">
        <row r="2">
          <cell r="E2">
            <v>0</v>
          </cell>
        </row>
      </sheetData>
      <sheetData sheetId="6394">
        <row r="2">
          <cell r="E2">
            <v>0</v>
          </cell>
        </row>
      </sheetData>
      <sheetData sheetId="6395">
        <row r="2">
          <cell r="E2">
            <v>0</v>
          </cell>
        </row>
      </sheetData>
      <sheetData sheetId="6396">
        <row r="2">
          <cell r="E2">
            <v>0</v>
          </cell>
        </row>
      </sheetData>
      <sheetData sheetId="6397">
        <row r="2">
          <cell r="E2">
            <v>0</v>
          </cell>
        </row>
      </sheetData>
      <sheetData sheetId="6398">
        <row r="2">
          <cell r="E2">
            <v>0</v>
          </cell>
        </row>
      </sheetData>
      <sheetData sheetId="6399">
        <row r="2">
          <cell r="E2">
            <v>0</v>
          </cell>
        </row>
      </sheetData>
      <sheetData sheetId="6400">
        <row r="2">
          <cell r="E2">
            <v>0</v>
          </cell>
        </row>
      </sheetData>
      <sheetData sheetId="6401">
        <row r="2">
          <cell r="E2">
            <v>0</v>
          </cell>
        </row>
      </sheetData>
      <sheetData sheetId="6402">
        <row r="2">
          <cell r="E2">
            <v>0</v>
          </cell>
        </row>
      </sheetData>
      <sheetData sheetId="6403">
        <row r="2">
          <cell r="E2">
            <v>0</v>
          </cell>
        </row>
      </sheetData>
      <sheetData sheetId="6404">
        <row r="2">
          <cell r="E2">
            <v>0</v>
          </cell>
        </row>
      </sheetData>
      <sheetData sheetId="6405">
        <row r="2">
          <cell r="E2">
            <v>0</v>
          </cell>
        </row>
      </sheetData>
      <sheetData sheetId="6406">
        <row r="2">
          <cell r="E2">
            <v>0</v>
          </cell>
        </row>
      </sheetData>
      <sheetData sheetId="6407">
        <row r="2">
          <cell r="E2">
            <v>0</v>
          </cell>
        </row>
      </sheetData>
      <sheetData sheetId="6408">
        <row r="2">
          <cell r="E2">
            <v>0</v>
          </cell>
        </row>
      </sheetData>
      <sheetData sheetId="6409">
        <row r="2">
          <cell r="E2">
            <v>0</v>
          </cell>
        </row>
      </sheetData>
      <sheetData sheetId="6410">
        <row r="2">
          <cell r="E2">
            <v>0</v>
          </cell>
        </row>
      </sheetData>
      <sheetData sheetId="6411">
        <row r="2">
          <cell r="E2">
            <v>0</v>
          </cell>
        </row>
      </sheetData>
      <sheetData sheetId="6412">
        <row r="2">
          <cell r="E2">
            <v>0</v>
          </cell>
        </row>
      </sheetData>
      <sheetData sheetId="6413">
        <row r="2">
          <cell r="E2">
            <v>0</v>
          </cell>
        </row>
      </sheetData>
      <sheetData sheetId="6414">
        <row r="2">
          <cell r="E2">
            <v>0</v>
          </cell>
        </row>
      </sheetData>
      <sheetData sheetId="6415">
        <row r="2">
          <cell r="E2">
            <v>0</v>
          </cell>
        </row>
      </sheetData>
      <sheetData sheetId="6416">
        <row r="2">
          <cell r="E2">
            <v>0</v>
          </cell>
        </row>
      </sheetData>
      <sheetData sheetId="6417">
        <row r="2">
          <cell r="E2">
            <v>0</v>
          </cell>
        </row>
      </sheetData>
      <sheetData sheetId="6418">
        <row r="2">
          <cell r="E2">
            <v>0</v>
          </cell>
        </row>
      </sheetData>
      <sheetData sheetId="6419">
        <row r="2">
          <cell r="E2">
            <v>0</v>
          </cell>
        </row>
      </sheetData>
      <sheetData sheetId="6420">
        <row r="2">
          <cell r="E2">
            <v>0</v>
          </cell>
        </row>
      </sheetData>
      <sheetData sheetId="6421">
        <row r="2">
          <cell r="E2">
            <v>0</v>
          </cell>
        </row>
      </sheetData>
      <sheetData sheetId="6422">
        <row r="2">
          <cell r="E2">
            <v>0</v>
          </cell>
        </row>
      </sheetData>
      <sheetData sheetId="6423">
        <row r="2">
          <cell r="E2">
            <v>0</v>
          </cell>
        </row>
      </sheetData>
      <sheetData sheetId="6424">
        <row r="2">
          <cell r="E2">
            <v>0</v>
          </cell>
        </row>
      </sheetData>
      <sheetData sheetId="6425">
        <row r="2">
          <cell r="E2">
            <v>0</v>
          </cell>
        </row>
      </sheetData>
      <sheetData sheetId="6426">
        <row r="2">
          <cell r="E2">
            <v>0</v>
          </cell>
        </row>
      </sheetData>
      <sheetData sheetId="6427">
        <row r="2">
          <cell r="E2">
            <v>0</v>
          </cell>
        </row>
      </sheetData>
      <sheetData sheetId="6428">
        <row r="2">
          <cell r="E2">
            <v>0</v>
          </cell>
        </row>
      </sheetData>
      <sheetData sheetId="6429">
        <row r="2">
          <cell r="E2">
            <v>0</v>
          </cell>
        </row>
      </sheetData>
      <sheetData sheetId="6430">
        <row r="2">
          <cell r="E2">
            <v>0</v>
          </cell>
        </row>
      </sheetData>
      <sheetData sheetId="6431">
        <row r="2">
          <cell r="E2">
            <v>0</v>
          </cell>
        </row>
      </sheetData>
      <sheetData sheetId="6432">
        <row r="2">
          <cell r="E2">
            <v>0</v>
          </cell>
        </row>
      </sheetData>
      <sheetData sheetId="6433">
        <row r="2">
          <cell r="E2">
            <v>0</v>
          </cell>
        </row>
      </sheetData>
      <sheetData sheetId="6434">
        <row r="2">
          <cell r="E2">
            <v>0</v>
          </cell>
        </row>
      </sheetData>
      <sheetData sheetId="6435">
        <row r="2">
          <cell r="E2">
            <v>0</v>
          </cell>
        </row>
      </sheetData>
      <sheetData sheetId="6436">
        <row r="2">
          <cell r="E2">
            <v>0</v>
          </cell>
        </row>
      </sheetData>
      <sheetData sheetId="6437">
        <row r="2">
          <cell r="E2">
            <v>0</v>
          </cell>
        </row>
      </sheetData>
      <sheetData sheetId="6438">
        <row r="2">
          <cell r="E2">
            <v>0</v>
          </cell>
        </row>
      </sheetData>
      <sheetData sheetId="6439">
        <row r="2">
          <cell r="E2">
            <v>0</v>
          </cell>
        </row>
      </sheetData>
      <sheetData sheetId="6440">
        <row r="2">
          <cell r="E2">
            <v>0</v>
          </cell>
        </row>
      </sheetData>
      <sheetData sheetId="6441">
        <row r="2">
          <cell r="E2">
            <v>0</v>
          </cell>
        </row>
      </sheetData>
      <sheetData sheetId="6442">
        <row r="2">
          <cell r="E2">
            <v>0</v>
          </cell>
        </row>
      </sheetData>
      <sheetData sheetId="6443">
        <row r="2">
          <cell r="E2">
            <v>0</v>
          </cell>
        </row>
      </sheetData>
      <sheetData sheetId="6444">
        <row r="2">
          <cell r="E2">
            <v>0</v>
          </cell>
        </row>
      </sheetData>
      <sheetData sheetId="6445">
        <row r="2">
          <cell r="E2">
            <v>0</v>
          </cell>
        </row>
      </sheetData>
      <sheetData sheetId="6446">
        <row r="2">
          <cell r="E2">
            <v>0</v>
          </cell>
        </row>
      </sheetData>
      <sheetData sheetId="6447">
        <row r="2">
          <cell r="E2">
            <v>0</v>
          </cell>
        </row>
      </sheetData>
      <sheetData sheetId="6448">
        <row r="2">
          <cell r="E2">
            <v>0</v>
          </cell>
        </row>
      </sheetData>
      <sheetData sheetId="6449">
        <row r="2">
          <cell r="E2">
            <v>0</v>
          </cell>
        </row>
      </sheetData>
      <sheetData sheetId="6450">
        <row r="2">
          <cell r="E2">
            <v>0</v>
          </cell>
        </row>
      </sheetData>
      <sheetData sheetId="6451">
        <row r="2">
          <cell r="E2">
            <v>0</v>
          </cell>
        </row>
      </sheetData>
      <sheetData sheetId="6452">
        <row r="2">
          <cell r="E2">
            <v>0</v>
          </cell>
        </row>
      </sheetData>
      <sheetData sheetId="6453">
        <row r="2">
          <cell r="E2">
            <v>0</v>
          </cell>
        </row>
      </sheetData>
      <sheetData sheetId="6454">
        <row r="2">
          <cell r="E2">
            <v>0</v>
          </cell>
        </row>
      </sheetData>
      <sheetData sheetId="6455">
        <row r="2">
          <cell r="E2">
            <v>0</v>
          </cell>
        </row>
      </sheetData>
      <sheetData sheetId="6456">
        <row r="2">
          <cell r="E2">
            <v>0</v>
          </cell>
        </row>
      </sheetData>
      <sheetData sheetId="6457">
        <row r="2">
          <cell r="E2">
            <v>0</v>
          </cell>
        </row>
      </sheetData>
      <sheetData sheetId="6458">
        <row r="2">
          <cell r="E2">
            <v>0</v>
          </cell>
        </row>
      </sheetData>
      <sheetData sheetId="6459">
        <row r="2">
          <cell r="E2">
            <v>0</v>
          </cell>
        </row>
      </sheetData>
      <sheetData sheetId="6460">
        <row r="2">
          <cell r="E2">
            <v>0</v>
          </cell>
        </row>
      </sheetData>
      <sheetData sheetId="6461">
        <row r="2">
          <cell r="E2">
            <v>0</v>
          </cell>
        </row>
      </sheetData>
      <sheetData sheetId="6462">
        <row r="2">
          <cell r="E2">
            <v>0</v>
          </cell>
        </row>
      </sheetData>
      <sheetData sheetId="6463">
        <row r="2">
          <cell r="E2">
            <v>0</v>
          </cell>
        </row>
      </sheetData>
      <sheetData sheetId="6464">
        <row r="2">
          <cell r="E2">
            <v>0</v>
          </cell>
        </row>
      </sheetData>
      <sheetData sheetId="6465">
        <row r="2">
          <cell r="E2">
            <v>0</v>
          </cell>
        </row>
      </sheetData>
      <sheetData sheetId="6466">
        <row r="2">
          <cell r="E2">
            <v>0</v>
          </cell>
        </row>
      </sheetData>
      <sheetData sheetId="6467">
        <row r="2">
          <cell r="E2">
            <v>0</v>
          </cell>
        </row>
      </sheetData>
      <sheetData sheetId="6468">
        <row r="2">
          <cell r="E2">
            <v>0</v>
          </cell>
        </row>
      </sheetData>
      <sheetData sheetId="6469">
        <row r="2">
          <cell r="E2">
            <v>0</v>
          </cell>
        </row>
      </sheetData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>
        <row r="2">
          <cell r="E2">
            <v>0</v>
          </cell>
        </row>
      </sheetData>
      <sheetData sheetId="6492">
        <row r="2">
          <cell r="E2">
            <v>0</v>
          </cell>
        </row>
      </sheetData>
      <sheetData sheetId="6493">
        <row r="2">
          <cell r="E2">
            <v>0</v>
          </cell>
        </row>
      </sheetData>
      <sheetData sheetId="6494">
        <row r="2">
          <cell r="E2">
            <v>0</v>
          </cell>
        </row>
      </sheetData>
      <sheetData sheetId="6495">
        <row r="2">
          <cell r="E2">
            <v>0</v>
          </cell>
        </row>
      </sheetData>
      <sheetData sheetId="6496">
        <row r="2">
          <cell r="E2">
            <v>0</v>
          </cell>
        </row>
      </sheetData>
      <sheetData sheetId="6497">
        <row r="2">
          <cell r="E2">
            <v>0</v>
          </cell>
        </row>
      </sheetData>
      <sheetData sheetId="6498">
        <row r="2">
          <cell r="E2">
            <v>0</v>
          </cell>
        </row>
      </sheetData>
      <sheetData sheetId="6499">
        <row r="2">
          <cell r="E2">
            <v>0</v>
          </cell>
        </row>
      </sheetData>
      <sheetData sheetId="6500">
        <row r="2">
          <cell r="E2">
            <v>0</v>
          </cell>
        </row>
      </sheetData>
      <sheetData sheetId="6501">
        <row r="2">
          <cell r="E2">
            <v>0</v>
          </cell>
        </row>
      </sheetData>
      <sheetData sheetId="6502">
        <row r="2">
          <cell r="E2">
            <v>0</v>
          </cell>
        </row>
      </sheetData>
      <sheetData sheetId="6503">
        <row r="2">
          <cell r="E2">
            <v>0</v>
          </cell>
        </row>
      </sheetData>
      <sheetData sheetId="6504">
        <row r="2">
          <cell r="E2">
            <v>0</v>
          </cell>
        </row>
      </sheetData>
      <sheetData sheetId="6505">
        <row r="2">
          <cell r="E2">
            <v>0</v>
          </cell>
        </row>
      </sheetData>
      <sheetData sheetId="6506">
        <row r="2">
          <cell r="E2">
            <v>0</v>
          </cell>
        </row>
      </sheetData>
      <sheetData sheetId="6507">
        <row r="2">
          <cell r="E2">
            <v>0</v>
          </cell>
        </row>
      </sheetData>
      <sheetData sheetId="6508">
        <row r="2">
          <cell r="E2">
            <v>0</v>
          </cell>
        </row>
      </sheetData>
      <sheetData sheetId="6509">
        <row r="2">
          <cell r="E2">
            <v>0</v>
          </cell>
        </row>
      </sheetData>
      <sheetData sheetId="6510">
        <row r="2">
          <cell r="E2">
            <v>0</v>
          </cell>
        </row>
      </sheetData>
      <sheetData sheetId="6511">
        <row r="2">
          <cell r="E2">
            <v>0</v>
          </cell>
        </row>
      </sheetData>
      <sheetData sheetId="6512">
        <row r="2">
          <cell r="E2">
            <v>0</v>
          </cell>
        </row>
      </sheetData>
      <sheetData sheetId="6513">
        <row r="2">
          <cell r="E2">
            <v>0</v>
          </cell>
        </row>
      </sheetData>
      <sheetData sheetId="6514">
        <row r="2">
          <cell r="E2">
            <v>0</v>
          </cell>
        </row>
      </sheetData>
      <sheetData sheetId="6515">
        <row r="2">
          <cell r="E2">
            <v>0</v>
          </cell>
        </row>
      </sheetData>
      <sheetData sheetId="6516">
        <row r="2">
          <cell r="E2">
            <v>0</v>
          </cell>
        </row>
      </sheetData>
      <sheetData sheetId="6517">
        <row r="2">
          <cell r="E2">
            <v>0</v>
          </cell>
        </row>
      </sheetData>
      <sheetData sheetId="6518">
        <row r="2">
          <cell r="E2">
            <v>0</v>
          </cell>
        </row>
      </sheetData>
      <sheetData sheetId="6519">
        <row r="2">
          <cell r="E2">
            <v>0</v>
          </cell>
        </row>
      </sheetData>
      <sheetData sheetId="6520">
        <row r="2">
          <cell r="E2">
            <v>0</v>
          </cell>
        </row>
      </sheetData>
      <sheetData sheetId="6521">
        <row r="2">
          <cell r="E2">
            <v>0</v>
          </cell>
        </row>
      </sheetData>
      <sheetData sheetId="6522">
        <row r="2">
          <cell r="E2">
            <v>0</v>
          </cell>
        </row>
      </sheetData>
      <sheetData sheetId="6523">
        <row r="2">
          <cell r="E2">
            <v>0</v>
          </cell>
        </row>
      </sheetData>
      <sheetData sheetId="6524">
        <row r="2">
          <cell r="E2">
            <v>0</v>
          </cell>
        </row>
      </sheetData>
      <sheetData sheetId="6525">
        <row r="2">
          <cell r="E2">
            <v>0</v>
          </cell>
        </row>
      </sheetData>
      <sheetData sheetId="6526">
        <row r="2">
          <cell r="E2">
            <v>0</v>
          </cell>
        </row>
      </sheetData>
      <sheetData sheetId="6527">
        <row r="2">
          <cell r="E2">
            <v>0</v>
          </cell>
        </row>
      </sheetData>
      <sheetData sheetId="6528">
        <row r="2">
          <cell r="E2">
            <v>0</v>
          </cell>
        </row>
      </sheetData>
      <sheetData sheetId="6529">
        <row r="2">
          <cell r="E2">
            <v>0</v>
          </cell>
        </row>
      </sheetData>
      <sheetData sheetId="6530">
        <row r="2">
          <cell r="E2">
            <v>0</v>
          </cell>
        </row>
      </sheetData>
      <sheetData sheetId="6531">
        <row r="2">
          <cell r="E2">
            <v>0</v>
          </cell>
        </row>
      </sheetData>
      <sheetData sheetId="6532">
        <row r="2">
          <cell r="E2">
            <v>0</v>
          </cell>
        </row>
      </sheetData>
      <sheetData sheetId="6533">
        <row r="2">
          <cell r="E2">
            <v>0</v>
          </cell>
        </row>
      </sheetData>
      <sheetData sheetId="6534">
        <row r="2">
          <cell r="E2">
            <v>0</v>
          </cell>
        </row>
      </sheetData>
      <sheetData sheetId="6535">
        <row r="2">
          <cell r="E2">
            <v>0</v>
          </cell>
        </row>
      </sheetData>
      <sheetData sheetId="6536">
        <row r="2">
          <cell r="E2">
            <v>0</v>
          </cell>
        </row>
      </sheetData>
      <sheetData sheetId="6537">
        <row r="2">
          <cell r="E2">
            <v>0</v>
          </cell>
        </row>
      </sheetData>
      <sheetData sheetId="6538">
        <row r="2">
          <cell r="E2">
            <v>0</v>
          </cell>
        </row>
      </sheetData>
      <sheetData sheetId="6539">
        <row r="2">
          <cell r="E2">
            <v>0</v>
          </cell>
        </row>
      </sheetData>
      <sheetData sheetId="6540">
        <row r="2">
          <cell r="E2">
            <v>0</v>
          </cell>
        </row>
      </sheetData>
      <sheetData sheetId="6541">
        <row r="2">
          <cell r="E2">
            <v>0</v>
          </cell>
        </row>
      </sheetData>
      <sheetData sheetId="6542">
        <row r="2">
          <cell r="E2">
            <v>0</v>
          </cell>
        </row>
      </sheetData>
      <sheetData sheetId="6543">
        <row r="2">
          <cell r="E2">
            <v>0</v>
          </cell>
        </row>
      </sheetData>
      <sheetData sheetId="6544">
        <row r="2">
          <cell r="E2">
            <v>0</v>
          </cell>
        </row>
      </sheetData>
      <sheetData sheetId="6545">
        <row r="2">
          <cell r="E2">
            <v>0</v>
          </cell>
        </row>
      </sheetData>
      <sheetData sheetId="6546">
        <row r="2">
          <cell r="E2">
            <v>0</v>
          </cell>
        </row>
      </sheetData>
      <sheetData sheetId="6547">
        <row r="2">
          <cell r="E2">
            <v>0</v>
          </cell>
        </row>
      </sheetData>
      <sheetData sheetId="6548">
        <row r="2">
          <cell r="E2">
            <v>0</v>
          </cell>
        </row>
      </sheetData>
      <sheetData sheetId="6549">
        <row r="2">
          <cell r="E2">
            <v>0</v>
          </cell>
        </row>
      </sheetData>
      <sheetData sheetId="6550">
        <row r="2">
          <cell r="E2">
            <v>0</v>
          </cell>
        </row>
      </sheetData>
      <sheetData sheetId="6551">
        <row r="2">
          <cell r="E2">
            <v>0</v>
          </cell>
        </row>
      </sheetData>
      <sheetData sheetId="6552">
        <row r="2">
          <cell r="E2">
            <v>0</v>
          </cell>
        </row>
      </sheetData>
      <sheetData sheetId="6553">
        <row r="2">
          <cell r="E2">
            <v>0</v>
          </cell>
        </row>
      </sheetData>
      <sheetData sheetId="6554">
        <row r="2">
          <cell r="E2">
            <v>0</v>
          </cell>
        </row>
      </sheetData>
      <sheetData sheetId="6555">
        <row r="2">
          <cell r="E2">
            <v>0</v>
          </cell>
        </row>
      </sheetData>
      <sheetData sheetId="6556">
        <row r="2">
          <cell r="E2">
            <v>0</v>
          </cell>
        </row>
      </sheetData>
      <sheetData sheetId="6557">
        <row r="2">
          <cell r="E2">
            <v>0</v>
          </cell>
        </row>
      </sheetData>
      <sheetData sheetId="6558">
        <row r="2">
          <cell r="E2">
            <v>0</v>
          </cell>
        </row>
      </sheetData>
      <sheetData sheetId="6559">
        <row r="2">
          <cell r="E2">
            <v>0</v>
          </cell>
        </row>
      </sheetData>
      <sheetData sheetId="6560">
        <row r="2">
          <cell r="E2">
            <v>0</v>
          </cell>
        </row>
      </sheetData>
      <sheetData sheetId="6561">
        <row r="2">
          <cell r="E2">
            <v>0</v>
          </cell>
        </row>
      </sheetData>
      <sheetData sheetId="6562">
        <row r="2">
          <cell r="E2">
            <v>0</v>
          </cell>
        </row>
      </sheetData>
      <sheetData sheetId="6563">
        <row r="2">
          <cell r="E2">
            <v>0</v>
          </cell>
        </row>
      </sheetData>
      <sheetData sheetId="6564">
        <row r="2">
          <cell r="E2">
            <v>0</v>
          </cell>
        </row>
      </sheetData>
      <sheetData sheetId="6565">
        <row r="2">
          <cell r="E2">
            <v>0</v>
          </cell>
        </row>
      </sheetData>
      <sheetData sheetId="6566">
        <row r="2">
          <cell r="E2">
            <v>0</v>
          </cell>
        </row>
      </sheetData>
      <sheetData sheetId="6567">
        <row r="2">
          <cell r="E2">
            <v>0</v>
          </cell>
        </row>
      </sheetData>
      <sheetData sheetId="6568">
        <row r="2">
          <cell r="E2">
            <v>0</v>
          </cell>
        </row>
      </sheetData>
      <sheetData sheetId="6569">
        <row r="2">
          <cell r="E2">
            <v>0</v>
          </cell>
        </row>
      </sheetData>
      <sheetData sheetId="6570">
        <row r="2">
          <cell r="E2">
            <v>0</v>
          </cell>
        </row>
      </sheetData>
      <sheetData sheetId="6571">
        <row r="2">
          <cell r="E2">
            <v>0</v>
          </cell>
        </row>
      </sheetData>
      <sheetData sheetId="6572">
        <row r="2">
          <cell r="E2">
            <v>0</v>
          </cell>
        </row>
      </sheetData>
      <sheetData sheetId="6573">
        <row r="2">
          <cell r="E2">
            <v>0</v>
          </cell>
        </row>
      </sheetData>
      <sheetData sheetId="6574">
        <row r="2">
          <cell r="E2">
            <v>0</v>
          </cell>
        </row>
      </sheetData>
      <sheetData sheetId="6575">
        <row r="2">
          <cell r="E2">
            <v>0</v>
          </cell>
        </row>
      </sheetData>
      <sheetData sheetId="6576">
        <row r="2">
          <cell r="E2">
            <v>0</v>
          </cell>
        </row>
      </sheetData>
      <sheetData sheetId="6577">
        <row r="2">
          <cell r="E2">
            <v>0</v>
          </cell>
        </row>
      </sheetData>
      <sheetData sheetId="6578">
        <row r="2">
          <cell r="E2">
            <v>0</v>
          </cell>
        </row>
      </sheetData>
      <sheetData sheetId="6579">
        <row r="2">
          <cell r="E2">
            <v>0</v>
          </cell>
        </row>
      </sheetData>
      <sheetData sheetId="6580">
        <row r="2">
          <cell r="E2">
            <v>0</v>
          </cell>
        </row>
      </sheetData>
      <sheetData sheetId="6581">
        <row r="2">
          <cell r="E2">
            <v>0</v>
          </cell>
        </row>
      </sheetData>
      <sheetData sheetId="6582">
        <row r="2">
          <cell r="E2">
            <v>0</v>
          </cell>
        </row>
      </sheetData>
      <sheetData sheetId="6583">
        <row r="2">
          <cell r="E2">
            <v>0</v>
          </cell>
        </row>
      </sheetData>
      <sheetData sheetId="6584">
        <row r="2">
          <cell r="E2">
            <v>0</v>
          </cell>
        </row>
      </sheetData>
      <sheetData sheetId="6585">
        <row r="2">
          <cell r="E2">
            <v>0</v>
          </cell>
        </row>
      </sheetData>
      <sheetData sheetId="6586">
        <row r="2">
          <cell r="E2">
            <v>0</v>
          </cell>
        </row>
      </sheetData>
      <sheetData sheetId="6587">
        <row r="2">
          <cell r="E2">
            <v>0</v>
          </cell>
        </row>
      </sheetData>
      <sheetData sheetId="6588">
        <row r="2">
          <cell r="E2">
            <v>0</v>
          </cell>
        </row>
      </sheetData>
      <sheetData sheetId="6589">
        <row r="2">
          <cell r="E2">
            <v>0</v>
          </cell>
        </row>
      </sheetData>
      <sheetData sheetId="6590">
        <row r="2">
          <cell r="E2">
            <v>0</v>
          </cell>
        </row>
      </sheetData>
      <sheetData sheetId="6591">
        <row r="2">
          <cell r="E2">
            <v>0</v>
          </cell>
        </row>
      </sheetData>
      <sheetData sheetId="6592">
        <row r="2">
          <cell r="E2">
            <v>0</v>
          </cell>
        </row>
      </sheetData>
      <sheetData sheetId="6593">
        <row r="2">
          <cell r="E2">
            <v>0</v>
          </cell>
        </row>
      </sheetData>
      <sheetData sheetId="6594">
        <row r="2">
          <cell r="E2">
            <v>0</v>
          </cell>
        </row>
      </sheetData>
      <sheetData sheetId="6595">
        <row r="2">
          <cell r="E2">
            <v>0</v>
          </cell>
        </row>
      </sheetData>
      <sheetData sheetId="6596">
        <row r="2">
          <cell r="E2">
            <v>0</v>
          </cell>
        </row>
      </sheetData>
      <sheetData sheetId="6597">
        <row r="2">
          <cell r="E2">
            <v>0</v>
          </cell>
        </row>
      </sheetData>
      <sheetData sheetId="6598">
        <row r="2">
          <cell r="E2">
            <v>0</v>
          </cell>
        </row>
      </sheetData>
      <sheetData sheetId="6599">
        <row r="2">
          <cell r="E2">
            <v>0</v>
          </cell>
        </row>
      </sheetData>
      <sheetData sheetId="6600">
        <row r="2">
          <cell r="E2">
            <v>0</v>
          </cell>
        </row>
      </sheetData>
      <sheetData sheetId="6601">
        <row r="2">
          <cell r="E2">
            <v>0</v>
          </cell>
        </row>
      </sheetData>
      <sheetData sheetId="6602">
        <row r="2">
          <cell r="E2">
            <v>0</v>
          </cell>
        </row>
      </sheetData>
      <sheetData sheetId="6603">
        <row r="2">
          <cell r="E2">
            <v>0</v>
          </cell>
        </row>
      </sheetData>
      <sheetData sheetId="6604">
        <row r="2">
          <cell r="E2">
            <v>0</v>
          </cell>
        </row>
      </sheetData>
      <sheetData sheetId="6605">
        <row r="2">
          <cell r="E2">
            <v>0</v>
          </cell>
        </row>
      </sheetData>
      <sheetData sheetId="6606">
        <row r="2">
          <cell r="E2">
            <v>0</v>
          </cell>
        </row>
      </sheetData>
      <sheetData sheetId="6607">
        <row r="2">
          <cell r="E2">
            <v>0</v>
          </cell>
        </row>
      </sheetData>
      <sheetData sheetId="6608">
        <row r="2">
          <cell r="E2">
            <v>0</v>
          </cell>
        </row>
      </sheetData>
      <sheetData sheetId="6609">
        <row r="2">
          <cell r="E2">
            <v>0</v>
          </cell>
        </row>
      </sheetData>
      <sheetData sheetId="6610">
        <row r="2">
          <cell r="E2">
            <v>0</v>
          </cell>
        </row>
      </sheetData>
      <sheetData sheetId="6611">
        <row r="2">
          <cell r="E2">
            <v>0</v>
          </cell>
        </row>
      </sheetData>
      <sheetData sheetId="6612">
        <row r="2">
          <cell r="E2">
            <v>0</v>
          </cell>
        </row>
      </sheetData>
      <sheetData sheetId="6613">
        <row r="2">
          <cell r="E2">
            <v>0</v>
          </cell>
        </row>
      </sheetData>
      <sheetData sheetId="6614">
        <row r="2">
          <cell r="E2">
            <v>0</v>
          </cell>
        </row>
      </sheetData>
      <sheetData sheetId="6615">
        <row r="2">
          <cell r="E2">
            <v>0</v>
          </cell>
        </row>
      </sheetData>
      <sheetData sheetId="6616">
        <row r="2">
          <cell r="E2">
            <v>0</v>
          </cell>
        </row>
      </sheetData>
      <sheetData sheetId="6617">
        <row r="2">
          <cell r="E2">
            <v>0</v>
          </cell>
        </row>
      </sheetData>
      <sheetData sheetId="6618">
        <row r="2">
          <cell r="E2">
            <v>0</v>
          </cell>
        </row>
      </sheetData>
      <sheetData sheetId="6619">
        <row r="2">
          <cell r="E2">
            <v>0</v>
          </cell>
        </row>
      </sheetData>
      <sheetData sheetId="6620">
        <row r="2">
          <cell r="E2">
            <v>0</v>
          </cell>
        </row>
      </sheetData>
      <sheetData sheetId="6621">
        <row r="2">
          <cell r="E2">
            <v>0</v>
          </cell>
        </row>
      </sheetData>
      <sheetData sheetId="6622">
        <row r="2">
          <cell r="E2">
            <v>0</v>
          </cell>
        </row>
      </sheetData>
      <sheetData sheetId="6623">
        <row r="2">
          <cell r="E2">
            <v>0</v>
          </cell>
        </row>
      </sheetData>
      <sheetData sheetId="6624">
        <row r="2">
          <cell r="E2">
            <v>0</v>
          </cell>
        </row>
      </sheetData>
      <sheetData sheetId="6625">
        <row r="2">
          <cell r="E2">
            <v>0</v>
          </cell>
        </row>
      </sheetData>
      <sheetData sheetId="6626">
        <row r="2">
          <cell r="E2">
            <v>0</v>
          </cell>
        </row>
      </sheetData>
      <sheetData sheetId="6627">
        <row r="2">
          <cell r="E2">
            <v>0</v>
          </cell>
        </row>
      </sheetData>
      <sheetData sheetId="6628">
        <row r="2">
          <cell r="E2">
            <v>0</v>
          </cell>
        </row>
      </sheetData>
      <sheetData sheetId="6629">
        <row r="2">
          <cell r="E2">
            <v>0</v>
          </cell>
        </row>
      </sheetData>
      <sheetData sheetId="6630">
        <row r="2">
          <cell r="E2">
            <v>0</v>
          </cell>
        </row>
      </sheetData>
      <sheetData sheetId="6631">
        <row r="2">
          <cell r="E2">
            <v>0</v>
          </cell>
        </row>
      </sheetData>
      <sheetData sheetId="6632">
        <row r="2">
          <cell r="E2">
            <v>0</v>
          </cell>
        </row>
      </sheetData>
      <sheetData sheetId="6633">
        <row r="2">
          <cell r="E2">
            <v>0</v>
          </cell>
        </row>
      </sheetData>
      <sheetData sheetId="6634">
        <row r="2">
          <cell r="E2">
            <v>0</v>
          </cell>
        </row>
      </sheetData>
      <sheetData sheetId="6635">
        <row r="2">
          <cell r="E2">
            <v>0</v>
          </cell>
        </row>
      </sheetData>
      <sheetData sheetId="6636">
        <row r="2">
          <cell r="E2">
            <v>0</v>
          </cell>
        </row>
      </sheetData>
      <sheetData sheetId="6637">
        <row r="2">
          <cell r="E2">
            <v>0</v>
          </cell>
        </row>
      </sheetData>
      <sheetData sheetId="6638">
        <row r="2">
          <cell r="E2">
            <v>0</v>
          </cell>
        </row>
      </sheetData>
      <sheetData sheetId="6639">
        <row r="2">
          <cell r="E2">
            <v>0</v>
          </cell>
        </row>
      </sheetData>
      <sheetData sheetId="6640">
        <row r="2">
          <cell r="E2">
            <v>0</v>
          </cell>
        </row>
      </sheetData>
      <sheetData sheetId="6641">
        <row r="2">
          <cell r="E2">
            <v>0</v>
          </cell>
        </row>
      </sheetData>
      <sheetData sheetId="6642">
        <row r="2">
          <cell r="E2">
            <v>0</v>
          </cell>
        </row>
      </sheetData>
      <sheetData sheetId="6643">
        <row r="2">
          <cell r="E2">
            <v>0</v>
          </cell>
        </row>
      </sheetData>
      <sheetData sheetId="6644">
        <row r="2">
          <cell r="E2">
            <v>0</v>
          </cell>
        </row>
      </sheetData>
      <sheetData sheetId="6645">
        <row r="2">
          <cell r="E2">
            <v>0</v>
          </cell>
        </row>
      </sheetData>
      <sheetData sheetId="6646">
        <row r="2">
          <cell r="E2">
            <v>0</v>
          </cell>
        </row>
      </sheetData>
      <sheetData sheetId="6647">
        <row r="2">
          <cell r="E2">
            <v>0</v>
          </cell>
        </row>
      </sheetData>
      <sheetData sheetId="6648">
        <row r="2">
          <cell r="E2">
            <v>0</v>
          </cell>
        </row>
      </sheetData>
      <sheetData sheetId="6649">
        <row r="2">
          <cell r="E2">
            <v>0</v>
          </cell>
        </row>
      </sheetData>
      <sheetData sheetId="6650">
        <row r="2">
          <cell r="E2">
            <v>0</v>
          </cell>
        </row>
      </sheetData>
      <sheetData sheetId="6651">
        <row r="2">
          <cell r="E2">
            <v>0</v>
          </cell>
        </row>
      </sheetData>
      <sheetData sheetId="6652">
        <row r="2">
          <cell r="E2">
            <v>0</v>
          </cell>
        </row>
      </sheetData>
      <sheetData sheetId="6653">
        <row r="2">
          <cell r="E2">
            <v>0</v>
          </cell>
        </row>
      </sheetData>
      <sheetData sheetId="6654">
        <row r="2">
          <cell r="E2">
            <v>0</v>
          </cell>
        </row>
      </sheetData>
      <sheetData sheetId="6655">
        <row r="2">
          <cell r="E2">
            <v>0</v>
          </cell>
        </row>
      </sheetData>
      <sheetData sheetId="6656">
        <row r="2">
          <cell r="E2">
            <v>0</v>
          </cell>
        </row>
      </sheetData>
      <sheetData sheetId="6657">
        <row r="2">
          <cell r="E2">
            <v>0</v>
          </cell>
        </row>
      </sheetData>
      <sheetData sheetId="6658">
        <row r="2">
          <cell r="E2">
            <v>0</v>
          </cell>
        </row>
      </sheetData>
      <sheetData sheetId="6659">
        <row r="2">
          <cell r="E2">
            <v>0</v>
          </cell>
        </row>
      </sheetData>
      <sheetData sheetId="6660">
        <row r="2">
          <cell r="E2">
            <v>0</v>
          </cell>
        </row>
      </sheetData>
      <sheetData sheetId="6661">
        <row r="2">
          <cell r="E2">
            <v>0</v>
          </cell>
        </row>
      </sheetData>
      <sheetData sheetId="6662">
        <row r="2">
          <cell r="E2">
            <v>0</v>
          </cell>
        </row>
      </sheetData>
      <sheetData sheetId="6663">
        <row r="2">
          <cell r="E2">
            <v>0</v>
          </cell>
        </row>
      </sheetData>
      <sheetData sheetId="6664">
        <row r="2">
          <cell r="E2">
            <v>0</v>
          </cell>
        </row>
      </sheetData>
      <sheetData sheetId="6665">
        <row r="2">
          <cell r="E2">
            <v>0</v>
          </cell>
        </row>
      </sheetData>
      <sheetData sheetId="6666">
        <row r="2">
          <cell r="E2">
            <v>0</v>
          </cell>
        </row>
      </sheetData>
      <sheetData sheetId="6667">
        <row r="2">
          <cell r="E2">
            <v>0</v>
          </cell>
        </row>
      </sheetData>
      <sheetData sheetId="6668">
        <row r="2">
          <cell r="E2">
            <v>0</v>
          </cell>
        </row>
      </sheetData>
      <sheetData sheetId="6669">
        <row r="2">
          <cell r="E2">
            <v>0</v>
          </cell>
        </row>
      </sheetData>
      <sheetData sheetId="6670">
        <row r="2">
          <cell r="E2">
            <v>0</v>
          </cell>
        </row>
      </sheetData>
      <sheetData sheetId="6671">
        <row r="2">
          <cell r="E2">
            <v>0</v>
          </cell>
        </row>
      </sheetData>
      <sheetData sheetId="6672">
        <row r="2">
          <cell r="E2">
            <v>0</v>
          </cell>
        </row>
      </sheetData>
      <sheetData sheetId="6673">
        <row r="2">
          <cell r="E2">
            <v>0</v>
          </cell>
        </row>
      </sheetData>
      <sheetData sheetId="6674">
        <row r="2">
          <cell r="E2">
            <v>0</v>
          </cell>
        </row>
      </sheetData>
      <sheetData sheetId="6675">
        <row r="2">
          <cell r="E2">
            <v>0</v>
          </cell>
        </row>
      </sheetData>
      <sheetData sheetId="6676">
        <row r="2">
          <cell r="E2">
            <v>0</v>
          </cell>
        </row>
      </sheetData>
      <sheetData sheetId="6677">
        <row r="2">
          <cell r="E2">
            <v>0</v>
          </cell>
        </row>
      </sheetData>
      <sheetData sheetId="6678">
        <row r="2">
          <cell r="E2">
            <v>0</v>
          </cell>
        </row>
      </sheetData>
      <sheetData sheetId="6679">
        <row r="2">
          <cell r="E2">
            <v>0</v>
          </cell>
        </row>
      </sheetData>
      <sheetData sheetId="6680">
        <row r="2">
          <cell r="E2">
            <v>0</v>
          </cell>
        </row>
      </sheetData>
      <sheetData sheetId="6681">
        <row r="2">
          <cell r="E2">
            <v>0</v>
          </cell>
        </row>
      </sheetData>
      <sheetData sheetId="6682">
        <row r="2">
          <cell r="E2">
            <v>0</v>
          </cell>
        </row>
      </sheetData>
      <sheetData sheetId="6683">
        <row r="2">
          <cell r="E2">
            <v>0</v>
          </cell>
        </row>
      </sheetData>
      <sheetData sheetId="6684">
        <row r="2">
          <cell r="E2">
            <v>0</v>
          </cell>
        </row>
      </sheetData>
      <sheetData sheetId="6685">
        <row r="2">
          <cell r="E2">
            <v>0</v>
          </cell>
        </row>
      </sheetData>
      <sheetData sheetId="6686">
        <row r="2">
          <cell r="E2">
            <v>0</v>
          </cell>
        </row>
      </sheetData>
      <sheetData sheetId="6687">
        <row r="2">
          <cell r="E2">
            <v>0</v>
          </cell>
        </row>
      </sheetData>
      <sheetData sheetId="6688">
        <row r="2">
          <cell r="E2">
            <v>0</v>
          </cell>
        </row>
      </sheetData>
      <sheetData sheetId="6689">
        <row r="2">
          <cell r="E2">
            <v>0</v>
          </cell>
        </row>
      </sheetData>
      <sheetData sheetId="6690">
        <row r="2">
          <cell r="E2">
            <v>0</v>
          </cell>
        </row>
      </sheetData>
      <sheetData sheetId="6691">
        <row r="2">
          <cell r="E2">
            <v>0</v>
          </cell>
        </row>
      </sheetData>
      <sheetData sheetId="6692">
        <row r="2">
          <cell r="E2">
            <v>0</v>
          </cell>
        </row>
      </sheetData>
      <sheetData sheetId="6693">
        <row r="2">
          <cell r="E2">
            <v>0</v>
          </cell>
        </row>
      </sheetData>
      <sheetData sheetId="6694">
        <row r="2">
          <cell r="E2">
            <v>0</v>
          </cell>
        </row>
      </sheetData>
      <sheetData sheetId="6695">
        <row r="2">
          <cell r="E2">
            <v>0</v>
          </cell>
        </row>
      </sheetData>
      <sheetData sheetId="6696">
        <row r="2">
          <cell r="E2">
            <v>0</v>
          </cell>
        </row>
      </sheetData>
      <sheetData sheetId="6697">
        <row r="2">
          <cell r="E2">
            <v>0</v>
          </cell>
        </row>
      </sheetData>
      <sheetData sheetId="6698">
        <row r="2">
          <cell r="E2">
            <v>0</v>
          </cell>
        </row>
      </sheetData>
      <sheetData sheetId="6699">
        <row r="2">
          <cell r="E2">
            <v>0</v>
          </cell>
        </row>
      </sheetData>
      <sheetData sheetId="6700">
        <row r="2">
          <cell r="E2">
            <v>0</v>
          </cell>
        </row>
      </sheetData>
      <sheetData sheetId="6701">
        <row r="2">
          <cell r="E2">
            <v>0</v>
          </cell>
        </row>
      </sheetData>
      <sheetData sheetId="6702">
        <row r="2">
          <cell r="E2">
            <v>0</v>
          </cell>
        </row>
      </sheetData>
      <sheetData sheetId="6703">
        <row r="2">
          <cell r="E2">
            <v>0</v>
          </cell>
        </row>
      </sheetData>
      <sheetData sheetId="6704">
        <row r="2">
          <cell r="E2">
            <v>0</v>
          </cell>
        </row>
      </sheetData>
      <sheetData sheetId="6705">
        <row r="2">
          <cell r="E2">
            <v>0</v>
          </cell>
        </row>
      </sheetData>
      <sheetData sheetId="6706">
        <row r="2">
          <cell r="E2">
            <v>0</v>
          </cell>
        </row>
      </sheetData>
      <sheetData sheetId="6707">
        <row r="2">
          <cell r="E2">
            <v>0</v>
          </cell>
        </row>
      </sheetData>
      <sheetData sheetId="6708">
        <row r="2">
          <cell r="E2">
            <v>0</v>
          </cell>
        </row>
      </sheetData>
      <sheetData sheetId="6709">
        <row r="2">
          <cell r="E2">
            <v>0</v>
          </cell>
        </row>
      </sheetData>
      <sheetData sheetId="6710">
        <row r="2">
          <cell r="E2">
            <v>0</v>
          </cell>
        </row>
      </sheetData>
      <sheetData sheetId="6711">
        <row r="2">
          <cell r="E2">
            <v>0</v>
          </cell>
        </row>
      </sheetData>
      <sheetData sheetId="6712">
        <row r="2">
          <cell r="E2">
            <v>0</v>
          </cell>
        </row>
      </sheetData>
      <sheetData sheetId="6713">
        <row r="2">
          <cell r="E2">
            <v>0</v>
          </cell>
        </row>
      </sheetData>
      <sheetData sheetId="6714">
        <row r="2">
          <cell r="E2">
            <v>0</v>
          </cell>
        </row>
      </sheetData>
      <sheetData sheetId="6715">
        <row r="2">
          <cell r="E2">
            <v>0</v>
          </cell>
        </row>
      </sheetData>
      <sheetData sheetId="6716">
        <row r="2">
          <cell r="E2">
            <v>0</v>
          </cell>
        </row>
      </sheetData>
      <sheetData sheetId="6717">
        <row r="2">
          <cell r="E2">
            <v>0</v>
          </cell>
        </row>
      </sheetData>
      <sheetData sheetId="6718">
        <row r="2">
          <cell r="E2">
            <v>0</v>
          </cell>
        </row>
      </sheetData>
      <sheetData sheetId="6719">
        <row r="2">
          <cell r="E2">
            <v>0</v>
          </cell>
        </row>
      </sheetData>
      <sheetData sheetId="6720">
        <row r="2">
          <cell r="E2">
            <v>0</v>
          </cell>
        </row>
      </sheetData>
      <sheetData sheetId="6721">
        <row r="2">
          <cell r="E2">
            <v>0</v>
          </cell>
        </row>
      </sheetData>
      <sheetData sheetId="6722">
        <row r="2">
          <cell r="E2">
            <v>0</v>
          </cell>
        </row>
      </sheetData>
      <sheetData sheetId="6723">
        <row r="2">
          <cell r="E2">
            <v>0</v>
          </cell>
        </row>
      </sheetData>
      <sheetData sheetId="6724">
        <row r="2">
          <cell r="E2">
            <v>0</v>
          </cell>
        </row>
      </sheetData>
      <sheetData sheetId="6725">
        <row r="2">
          <cell r="E2">
            <v>0</v>
          </cell>
        </row>
      </sheetData>
      <sheetData sheetId="6726">
        <row r="2">
          <cell r="E2">
            <v>0</v>
          </cell>
        </row>
      </sheetData>
      <sheetData sheetId="6727">
        <row r="2">
          <cell r="E2">
            <v>0</v>
          </cell>
        </row>
      </sheetData>
      <sheetData sheetId="6728">
        <row r="2">
          <cell r="E2">
            <v>0</v>
          </cell>
        </row>
      </sheetData>
      <sheetData sheetId="6729">
        <row r="2">
          <cell r="E2">
            <v>0</v>
          </cell>
        </row>
      </sheetData>
      <sheetData sheetId="6730">
        <row r="2">
          <cell r="E2">
            <v>0</v>
          </cell>
        </row>
      </sheetData>
      <sheetData sheetId="6731">
        <row r="2">
          <cell r="E2">
            <v>0</v>
          </cell>
        </row>
      </sheetData>
      <sheetData sheetId="6732">
        <row r="2">
          <cell r="E2">
            <v>0</v>
          </cell>
        </row>
      </sheetData>
      <sheetData sheetId="6733">
        <row r="2">
          <cell r="E2">
            <v>0</v>
          </cell>
        </row>
      </sheetData>
      <sheetData sheetId="6734">
        <row r="2">
          <cell r="E2">
            <v>0</v>
          </cell>
        </row>
      </sheetData>
      <sheetData sheetId="6735">
        <row r="2">
          <cell r="E2">
            <v>0</v>
          </cell>
        </row>
      </sheetData>
      <sheetData sheetId="6736">
        <row r="2">
          <cell r="E2">
            <v>0</v>
          </cell>
        </row>
      </sheetData>
      <sheetData sheetId="6737">
        <row r="2">
          <cell r="E2">
            <v>0</v>
          </cell>
        </row>
      </sheetData>
      <sheetData sheetId="6738">
        <row r="2">
          <cell r="E2">
            <v>0</v>
          </cell>
        </row>
      </sheetData>
      <sheetData sheetId="6739">
        <row r="2">
          <cell r="E2">
            <v>0</v>
          </cell>
        </row>
      </sheetData>
      <sheetData sheetId="6740">
        <row r="2">
          <cell r="E2">
            <v>0</v>
          </cell>
        </row>
      </sheetData>
      <sheetData sheetId="6741">
        <row r="2">
          <cell r="E2">
            <v>0</v>
          </cell>
        </row>
      </sheetData>
      <sheetData sheetId="6742">
        <row r="2">
          <cell r="E2">
            <v>0</v>
          </cell>
        </row>
      </sheetData>
      <sheetData sheetId="6743">
        <row r="2">
          <cell r="E2">
            <v>0</v>
          </cell>
        </row>
      </sheetData>
      <sheetData sheetId="6744">
        <row r="2">
          <cell r="E2">
            <v>0</v>
          </cell>
        </row>
      </sheetData>
      <sheetData sheetId="6745">
        <row r="2">
          <cell r="E2">
            <v>0</v>
          </cell>
        </row>
      </sheetData>
      <sheetData sheetId="6746">
        <row r="2">
          <cell r="E2">
            <v>0</v>
          </cell>
        </row>
      </sheetData>
      <sheetData sheetId="6747">
        <row r="2">
          <cell r="E2">
            <v>0</v>
          </cell>
        </row>
      </sheetData>
      <sheetData sheetId="6748">
        <row r="2">
          <cell r="E2">
            <v>0</v>
          </cell>
        </row>
      </sheetData>
      <sheetData sheetId="6749">
        <row r="2">
          <cell r="E2">
            <v>0</v>
          </cell>
        </row>
      </sheetData>
      <sheetData sheetId="6750">
        <row r="2">
          <cell r="E2">
            <v>0</v>
          </cell>
        </row>
      </sheetData>
      <sheetData sheetId="6751">
        <row r="2">
          <cell r="E2">
            <v>0</v>
          </cell>
        </row>
      </sheetData>
      <sheetData sheetId="6752">
        <row r="2">
          <cell r="E2">
            <v>0</v>
          </cell>
        </row>
      </sheetData>
      <sheetData sheetId="6753">
        <row r="2">
          <cell r="E2">
            <v>0</v>
          </cell>
        </row>
      </sheetData>
      <sheetData sheetId="6754">
        <row r="2">
          <cell r="E2">
            <v>0</v>
          </cell>
        </row>
      </sheetData>
      <sheetData sheetId="6755">
        <row r="2">
          <cell r="E2">
            <v>0</v>
          </cell>
        </row>
      </sheetData>
      <sheetData sheetId="6756">
        <row r="2">
          <cell r="E2">
            <v>0</v>
          </cell>
        </row>
      </sheetData>
      <sheetData sheetId="6757">
        <row r="2">
          <cell r="E2">
            <v>0</v>
          </cell>
        </row>
      </sheetData>
      <sheetData sheetId="6758">
        <row r="2">
          <cell r="E2">
            <v>0</v>
          </cell>
        </row>
      </sheetData>
      <sheetData sheetId="6759">
        <row r="2">
          <cell r="E2">
            <v>0</v>
          </cell>
        </row>
      </sheetData>
      <sheetData sheetId="6760">
        <row r="2">
          <cell r="E2">
            <v>0</v>
          </cell>
        </row>
      </sheetData>
      <sheetData sheetId="6761">
        <row r="2">
          <cell r="E2">
            <v>0</v>
          </cell>
        </row>
      </sheetData>
      <sheetData sheetId="6762">
        <row r="2">
          <cell r="E2">
            <v>0</v>
          </cell>
        </row>
      </sheetData>
      <sheetData sheetId="6763">
        <row r="2">
          <cell r="E2">
            <v>0</v>
          </cell>
        </row>
      </sheetData>
      <sheetData sheetId="6764">
        <row r="2">
          <cell r="E2">
            <v>0</v>
          </cell>
        </row>
      </sheetData>
      <sheetData sheetId="6765">
        <row r="2">
          <cell r="E2">
            <v>0</v>
          </cell>
        </row>
      </sheetData>
      <sheetData sheetId="6766">
        <row r="2">
          <cell r="E2">
            <v>0</v>
          </cell>
        </row>
      </sheetData>
      <sheetData sheetId="6767">
        <row r="2">
          <cell r="E2">
            <v>0</v>
          </cell>
        </row>
      </sheetData>
      <sheetData sheetId="6768">
        <row r="2">
          <cell r="E2">
            <v>0</v>
          </cell>
        </row>
      </sheetData>
      <sheetData sheetId="6769">
        <row r="2">
          <cell r="E2">
            <v>0</v>
          </cell>
        </row>
      </sheetData>
      <sheetData sheetId="6770">
        <row r="2">
          <cell r="E2">
            <v>0</v>
          </cell>
        </row>
      </sheetData>
      <sheetData sheetId="6771">
        <row r="2">
          <cell r="E2">
            <v>0</v>
          </cell>
        </row>
      </sheetData>
      <sheetData sheetId="6772">
        <row r="2">
          <cell r="E2">
            <v>0</v>
          </cell>
        </row>
      </sheetData>
      <sheetData sheetId="6773">
        <row r="2">
          <cell r="E2">
            <v>0</v>
          </cell>
        </row>
      </sheetData>
      <sheetData sheetId="6774">
        <row r="2">
          <cell r="E2">
            <v>0</v>
          </cell>
        </row>
      </sheetData>
      <sheetData sheetId="6775">
        <row r="2">
          <cell r="E2">
            <v>0</v>
          </cell>
        </row>
      </sheetData>
      <sheetData sheetId="6776">
        <row r="2">
          <cell r="E2">
            <v>0</v>
          </cell>
        </row>
      </sheetData>
      <sheetData sheetId="6777">
        <row r="2">
          <cell r="E2">
            <v>0</v>
          </cell>
        </row>
      </sheetData>
      <sheetData sheetId="6778">
        <row r="2">
          <cell r="E2">
            <v>0</v>
          </cell>
        </row>
      </sheetData>
      <sheetData sheetId="6779">
        <row r="2">
          <cell r="E2">
            <v>0</v>
          </cell>
        </row>
      </sheetData>
      <sheetData sheetId="6780">
        <row r="2">
          <cell r="E2">
            <v>0</v>
          </cell>
        </row>
      </sheetData>
      <sheetData sheetId="6781">
        <row r="2">
          <cell r="E2">
            <v>0</v>
          </cell>
        </row>
      </sheetData>
      <sheetData sheetId="6782">
        <row r="2">
          <cell r="E2">
            <v>0</v>
          </cell>
        </row>
      </sheetData>
      <sheetData sheetId="6783">
        <row r="2">
          <cell r="E2">
            <v>0</v>
          </cell>
        </row>
      </sheetData>
      <sheetData sheetId="6784">
        <row r="2">
          <cell r="E2">
            <v>0</v>
          </cell>
        </row>
      </sheetData>
      <sheetData sheetId="6785">
        <row r="2">
          <cell r="E2">
            <v>0</v>
          </cell>
        </row>
      </sheetData>
      <sheetData sheetId="6786">
        <row r="2">
          <cell r="E2">
            <v>0</v>
          </cell>
        </row>
      </sheetData>
      <sheetData sheetId="6787">
        <row r="2">
          <cell r="E2">
            <v>0</v>
          </cell>
        </row>
      </sheetData>
      <sheetData sheetId="6788">
        <row r="2">
          <cell r="E2">
            <v>0</v>
          </cell>
        </row>
      </sheetData>
      <sheetData sheetId="6789">
        <row r="2">
          <cell r="E2">
            <v>0</v>
          </cell>
        </row>
      </sheetData>
      <sheetData sheetId="6790">
        <row r="2">
          <cell r="E2">
            <v>0</v>
          </cell>
        </row>
      </sheetData>
      <sheetData sheetId="6791">
        <row r="2">
          <cell r="E2">
            <v>0</v>
          </cell>
        </row>
      </sheetData>
      <sheetData sheetId="6792">
        <row r="2">
          <cell r="E2">
            <v>0</v>
          </cell>
        </row>
      </sheetData>
      <sheetData sheetId="6793">
        <row r="2">
          <cell r="E2">
            <v>0</v>
          </cell>
        </row>
      </sheetData>
      <sheetData sheetId="6794">
        <row r="2">
          <cell r="E2">
            <v>0</v>
          </cell>
        </row>
      </sheetData>
      <sheetData sheetId="6795">
        <row r="2">
          <cell r="E2">
            <v>0</v>
          </cell>
        </row>
      </sheetData>
      <sheetData sheetId="6796">
        <row r="2">
          <cell r="E2">
            <v>0</v>
          </cell>
        </row>
      </sheetData>
      <sheetData sheetId="6797">
        <row r="2">
          <cell r="E2">
            <v>0</v>
          </cell>
        </row>
      </sheetData>
      <sheetData sheetId="6798">
        <row r="2">
          <cell r="E2">
            <v>0</v>
          </cell>
        </row>
      </sheetData>
      <sheetData sheetId="6799">
        <row r="2">
          <cell r="E2">
            <v>0</v>
          </cell>
        </row>
      </sheetData>
      <sheetData sheetId="6800">
        <row r="2">
          <cell r="E2">
            <v>0</v>
          </cell>
        </row>
      </sheetData>
      <sheetData sheetId="6801">
        <row r="2">
          <cell r="E2">
            <v>0</v>
          </cell>
        </row>
      </sheetData>
      <sheetData sheetId="6802">
        <row r="2">
          <cell r="E2">
            <v>0</v>
          </cell>
        </row>
      </sheetData>
      <sheetData sheetId="6803">
        <row r="2">
          <cell r="E2">
            <v>0</v>
          </cell>
        </row>
      </sheetData>
      <sheetData sheetId="6804">
        <row r="2">
          <cell r="E2">
            <v>0</v>
          </cell>
        </row>
      </sheetData>
      <sheetData sheetId="6805">
        <row r="2">
          <cell r="E2">
            <v>0</v>
          </cell>
        </row>
      </sheetData>
      <sheetData sheetId="6806">
        <row r="2">
          <cell r="E2">
            <v>0</v>
          </cell>
        </row>
      </sheetData>
      <sheetData sheetId="6807">
        <row r="2">
          <cell r="E2">
            <v>0</v>
          </cell>
        </row>
      </sheetData>
      <sheetData sheetId="6808">
        <row r="2">
          <cell r="E2">
            <v>0</v>
          </cell>
        </row>
      </sheetData>
      <sheetData sheetId="6809">
        <row r="2">
          <cell r="E2">
            <v>0</v>
          </cell>
        </row>
      </sheetData>
      <sheetData sheetId="6810">
        <row r="2">
          <cell r="E2">
            <v>0</v>
          </cell>
        </row>
      </sheetData>
      <sheetData sheetId="6811">
        <row r="2">
          <cell r="E2">
            <v>0</v>
          </cell>
        </row>
      </sheetData>
      <sheetData sheetId="6812">
        <row r="2">
          <cell r="E2">
            <v>0</v>
          </cell>
        </row>
      </sheetData>
      <sheetData sheetId="6813">
        <row r="2">
          <cell r="E2">
            <v>0</v>
          </cell>
        </row>
      </sheetData>
      <sheetData sheetId="6814">
        <row r="2">
          <cell r="E2">
            <v>0</v>
          </cell>
        </row>
      </sheetData>
      <sheetData sheetId="6815">
        <row r="2">
          <cell r="E2">
            <v>0</v>
          </cell>
        </row>
      </sheetData>
      <sheetData sheetId="6816">
        <row r="2">
          <cell r="E2">
            <v>0</v>
          </cell>
        </row>
      </sheetData>
      <sheetData sheetId="6817">
        <row r="2">
          <cell r="E2">
            <v>0</v>
          </cell>
        </row>
      </sheetData>
      <sheetData sheetId="6818">
        <row r="2">
          <cell r="E2">
            <v>0</v>
          </cell>
        </row>
      </sheetData>
      <sheetData sheetId="6819">
        <row r="2">
          <cell r="E2">
            <v>0</v>
          </cell>
        </row>
      </sheetData>
      <sheetData sheetId="6820">
        <row r="2">
          <cell r="E2">
            <v>0</v>
          </cell>
        </row>
      </sheetData>
      <sheetData sheetId="6821">
        <row r="2">
          <cell r="E2">
            <v>0</v>
          </cell>
        </row>
      </sheetData>
      <sheetData sheetId="6822">
        <row r="2">
          <cell r="E2">
            <v>0</v>
          </cell>
        </row>
      </sheetData>
      <sheetData sheetId="6823">
        <row r="2">
          <cell r="E2">
            <v>0</v>
          </cell>
        </row>
      </sheetData>
      <sheetData sheetId="6824">
        <row r="2">
          <cell r="E2">
            <v>0</v>
          </cell>
        </row>
      </sheetData>
      <sheetData sheetId="6825">
        <row r="2">
          <cell r="E2">
            <v>0</v>
          </cell>
        </row>
      </sheetData>
      <sheetData sheetId="6826">
        <row r="2">
          <cell r="E2">
            <v>0</v>
          </cell>
        </row>
      </sheetData>
      <sheetData sheetId="6827">
        <row r="2">
          <cell r="E2">
            <v>0</v>
          </cell>
        </row>
      </sheetData>
      <sheetData sheetId="6828">
        <row r="2">
          <cell r="E2">
            <v>0</v>
          </cell>
        </row>
      </sheetData>
      <sheetData sheetId="6829">
        <row r="2">
          <cell r="E2">
            <v>0</v>
          </cell>
        </row>
      </sheetData>
      <sheetData sheetId="6830">
        <row r="2">
          <cell r="E2">
            <v>0</v>
          </cell>
        </row>
      </sheetData>
      <sheetData sheetId="6831">
        <row r="2">
          <cell r="E2">
            <v>0</v>
          </cell>
        </row>
      </sheetData>
      <sheetData sheetId="6832">
        <row r="2">
          <cell r="E2">
            <v>0</v>
          </cell>
        </row>
      </sheetData>
      <sheetData sheetId="6833">
        <row r="2">
          <cell r="E2">
            <v>0</v>
          </cell>
        </row>
      </sheetData>
      <sheetData sheetId="6834">
        <row r="2">
          <cell r="E2">
            <v>0</v>
          </cell>
        </row>
      </sheetData>
      <sheetData sheetId="6835">
        <row r="2">
          <cell r="E2">
            <v>0</v>
          </cell>
        </row>
      </sheetData>
      <sheetData sheetId="6836">
        <row r="2">
          <cell r="E2">
            <v>0</v>
          </cell>
        </row>
      </sheetData>
      <sheetData sheetId="6837">
        <row r="2">
          <cell r="E2">
            <v>0</v>
          </cell>
        </row>
      </sheetData>
      <sheetData sheetId="6838">
        <row r="2">
          <cell r="E2">
            <v>0</v>
          </cell>
        </row>
      </sheetData>
      <sheetData sheetId="6839">
        <row r="2">
          <cell r="E2">
            <v>0</v>
          </cell>
        </row>
      </sheetData>
      <sheetData sheetId="6840">
        <row r="2">
          <cell r="E2">
            <v>0</v>
          </cell>
        </row>
      </sheetData>
      <sheetData sheetId="6841">
        <row r="2">
          <cell r="E2">
            <v>0</v>
          </cell>
        </row>
      </sheetData>
      <sheetData sheetId="6842">
        <row r="2">
          <cell r="E2">
            <v>0</v>
          </cell>
        </row>
      </sheetData>
      <sheetData sheetId="6843">
        <row r="2">
          <cell r="E2">
            <v>0</v>
          </cell>
        </row>
      </sheetData>
      <sheetData sheetId="6844">
        <row r="2">
          <cell r="E2">
            <v>0</v>
          </cell>
        </row>
      </sheetData>
      <sheetData sheetId="6845">
        <row r="2">
          <cell r="E2">
            <v>0</v>
          </cell>
        </row>
      </sheetData>
      <sheetData sheetId="6846">
        <row r="2">
          <cell r="E2">
            <v>0</v>
          </cell>
        </row>
      </sheetData>
      <sheetData sheetId="6847">
        <row r="2">
          <cell r="E2">
            <v>0</v>
          </cell>
        </row>
      </sheetData>
      <sheetData sheetId="6848">
        <row r="2">
          <cell r="E2">
            <v>0</v>
          </cell>
        </row>
      </sheetData>
      <sheetData sheetId="6849">
        <row r="2">
          <cell r="E2">
            <v>0</v>
          </cell>
        </row>
      </sheetData>
      <sheetData sheetId="6850">
        <row r="2">
          <cell r="E2">
            <v>0</v>
          </cell>
        </row>
      </sheetData>
      <sheetData sheetId="6851">
        <row r="2">
          <cell r="E2">
            <v>0</v>
          </cell>
        </row>
      </sheetData>
      <sheetData sheetId="6852">
        <row r="2">
          <cell r="E2">
            <v>0</v>
          </cell>
        </row>
      </sheetData>
      <sheetData sheetId="6853">
        <row r="2">
          <cell r="E2">
            <v>0</v>
          </cell>
        </row>
      </sheetData>
      <sheetData sheetId="6854">
        <row r="2">
          <cell r="E2">
            <v>0</v>
          </cell>
        </row>
      </sheetData>
      <sheetData sheetId="6855">
        <row r="2">
          <cell r="E2">
            <v>0</v>
          </cell>
        </row>
      </sheetData>
      <sheetData sheetId="6856">
        <row r="2">
          <cell r="E2">
            <v>0</v>
          </cell>
        </row>
      </sheetData>
      <sheetData sheetId="6857">
        <row r="2">
          <cell r="E2">
            <v>0</v>
          </cell>
        </row>
      </sheetData>
      <sheetData sheetId="6858">
        <row r="2">
          <cell r="E2">
            <v>0</v>
          </cell>
        </row>
      </sheetData>
      <sheetData sheetId="6859">
        <row r="2">
          <cell r="E2">
            <v>0</v>
          </cell>
        </row>
      </sheetData>
      <sheetData sheetId="6860">
        <row r="2">
          <cell r="E2">
            <v>0</v>
          </cell>
        </row>
      </sheetData>
      <sheetData sheetId="6861">
        <row r="2">
          <cell r="E2">
            <v>0</v>
          </cell>
        </row>
      </sheetData>
      <sheetData sheetId="6862">
        <row r="2">
          <cell r="E2">
            <v>0</v>
          </cell>
        </row>
      </sheetData>
      <sheetData sheetId="6863">
        <row r="2">
          <cell r="E2">
            <v>0</v>
          </cell>
        </row>
      </sheetData>
      <sheetData sheetId="6864">
        <row r="2">
          <cell r="E2">
            <v>0</v>
          </cell>
        </row>
      </sheetData>
      <sheetData sheetId="6865">
        <row r="2">
          <cell r="E2">
            <v>0</v>
          </cell>
        </row>
      </sheetData>
      <sheetData sheetId="6866">
        <row r="2">
          <cell r="E2">
            <v>0</v>
          </cell>
        </row>
      </sheetData>
      <sheetData sheetId="6867">
        <row r="2">
          <cell r="E2">
            <v>0</v>
          </cell>
        </row>
      </sheetData>
      <sheetData sheetId="6868">
        <row r="2">
          <cell r="E2">
            <v>0</v>
          </cell>
        </row>
      </sheetData>
      <sheetData sheetId="6869">
        <row r="2">
          <cell r="E2">
            <v>0</v>
          </cell>
        </row>
      </sheetData>
      <sheetData sheetId="6870">
        <row r="2">
          <cell r="E2">
            <v>0</v>
          </cell>
        </row>
      </sheetData>
      <sheetData sheetId="6871">
        <row r="2">
          <cell r="E2">
            <v>0</v>
          </cell>
        </row>
      </sheetData>
      <sheetData sheetId="6872">
        <row r="2">
          <cell r="E2">
            <v>0</v>
          </cell>
        </row>
      </sheetData>
      <sheetData sheetId="6873">
        <row r="2">
          <cell r="E2">
            <v>0</v>
          </cell>
        </row>
      </sheetData>
      <sheetData sheetId="6874">
        <row r="2">
          <cell r="E2">
            <v>0</v>
          </cell>
        </row>
      </sheetData>
      <sheetData sheetId="6875">
        <row r="2">
          <cell r="E2">
            <v>0</v>
          </cell>
        </row>
      </sheetData>
      <sheetData sheetId="6876">
        <row r="2">
          <cell r="E2">
            <v>0</v>
          </cell>
        </row>
      </sheetData>
      <sheetData sheetId="6877">
        <row r="2">
          <cell r="E2">
            <v>0</v>
          </cell>
        </row>
      </sheetData>
      <sheetData sheetId="6878">
        <row r="2">
          <cell r="E2">
            <v>0</v>
          </cell>
        </row>
      </sheetData>
      <sheetData sheetId="6879">
        <row r="2">
          <cell r="E2">
            <v>0</v>
          </cell>
        </row>
      </sheetData>
      <sheetData sheetId="6880">
        <row r="2">
          <cell r="E2">
            <v>0</v>
          </cell>
        </row>
      </sheetData>
      <sheetData sheetId="6881">
        <row r="2">
          <cell r="E2">
            <v>0</v>
          </cell>
        </row>
      </sheetData>
      <sheetData sheetId="6882">
        <row r="2">
          <cell r="E2">
            <v>0</v>
          </cell>
        </row>
      </sheetData>
      <sheetData sheetId="6883">
        <row r="2">
          <cell r="E2">
            <v>0</v>
          </cell>
        </row>
      </sheetData>
      <sheetData sheetId="6884">
        <row r="2">
          <cell r="E2">
            <v>0</v>
          </cell>
        </row>
      </sheetData>
      <sheetData sheetId="6885">
        <row r="2">
          <cell r="E2">
            <v>0</v>
          </cell>
        </row>
      </sheetData>
      <sheetData sheetId="6886">
        <row r="2">
          <cell r="E2">
            <v>0</v>
          </cell>
        </row>
      </sheetData>
      <sheetData sheetId="6887">
        <row r="2">
          <cell r="E2">
            <v>0</v>
          </cell>
        </row>
      </sheetData>
      <sheetData sheetId="6888">
        <row r="2">
          <cell r="E2">
            <v>0</v>
          </cell>
        </row>
      </sheetData>
      <sheetData sheetId="6889">
        <row r="2">
          <cell r="E2">
            <v>0</v>
          </cell>
        </row>
      </sheetData>
      <sheetData sheetId="6890">
        <row r="2">
          <cell r="E2">
            <v>0</v>
          </cell>
        </row>
      </sheetData>
      <sheetData sheetId="6891">
        <row r="2">
          <cell r="E2">
            <v>0</v>
          </cell>
        </row>
      </sheetData>
      <sheetData sheetId="6892">
        <row r="2">
          <cell r="E2">
            <v>0</v>
          </cell>
        </row>
      </sheetData>
      <sheetData sheetId="6893">
        <row r="2">
          <cell r="E2">
            <v>0</v>
          </cell>
        </row>
      </sheetData>
      <sheetData sheetId="6894">
        <row r="2">
          <cell r="E2">
            <v>0</v>
          </cell>
        </row>
      </sheetData>
      <sheetData sheetId="6895">
        <row r="2">
          <cell r="E2">
            <v>0</v>
          </cell>
        </row>
      </sheetData>
      <sheetData sheetId="6896">
        <row r="2">
          <cell r="E2">
            <v>0</v>
          </cell>
        </row>
      </sheetData>
      <sheetData sheetId="6897">
        <row r="2">
          <cell r="E2">
            <v>0</v>
          </cell>
        </row>
      </sheetData>
      <sheetData sheetId="6898">
        <row r="2">
          <cell r="E2">
            <v>0</v>
          </cell>
        </row>
      </sheetData>
      <sheetData sheetId="6899">
        <row r="2">
          <cell r="E2">
            <v>0</v>
          </cell>
        </row>
      </sheetData>
      <sheetData sheetId="6900">
        <row r="2">
          <cell r="E2">
            <v>0</v>
          </cell>
        </row>
      </sheetData>
      <sheetData sheetId="6901">
        <row r="2">
          <cell r="E2">
            <v>0</v>
          </cell>
        </row>
      </sheetData>
      <sheetData sheetId="6902">
        <row r="2">
          <cell r="E2">
            <v>0</v>
          </cell>
        </row>
      </sheetData>
      <sheetData sheetId="6903">
        <row r="2">
          <cell r="E2">
            <v>0</v>
          </cell>
        </row>
      </sheetData>
      <sheetData sheetId="6904">
        <row r="2">
          <cell r="E2">
            <v>0</v>
          </cell>
        </row>
      </sheetData>
      <sheetData sheetId="6905">
        <row r="2">
          <cell r="E2">
            <v>0</v>
          </cell>
        </row>
      </sheetData>
      <sheetData sheetId="6906">
        <row r="2">
          <cell r="E2">
            <v>0</v>
          </cell>
        </row>
      </sheetData>
      <sheetData sheetId="6907">
        <row r="2">
          <cell r="E2">
            <v>0</v>
          </cell>
        </row>
      </sheetData>
      <sheetData sheetId="6908">
        <row r="2">
          <cell r="E2">
            <v>0</v>
          </cell>
        </row>
      </sheetData>
      <sheetData sheetId="6909">
        <row r="2">
          <cell r="E2">
            <v>0</v>
          </cell>
        </row>
      </sheetData>
      <sheetData sheetId="6910">
        <row r="2">
          <cell r="E2">
            <v>0</v>
          </cell>
        </row>
      </sheetData>
      <sheetData sheetId="6911">
        <row r="2">
          <cell r="E2">
            <v>0</v>
          </cell>
        </row>
      </sheetData>
      <sheetData sheetId="6912">
        <row r="2">
          <cell r="E2">
            <v>0</v>
          </cell>
        </row>
      </sheetData>
      <sheetData sheetId="6913">
        <row r="2">
          <cell r="E2">
            <v>0</v>
          </cell>
        </row>
      </sheetData>
      <sheetData sheetId="6914">
        <row r="2">
          <cell r="E2">
            <v>0</v>
          </cell>
        </row>
      </sheetData>
      <sheetData sheetId="6915">
        <row r="2">
          <cell r="E2">
            <v>0</v>
          </cell>
        </row>
      </sheetData>
      <sheetData sheetId="6916">
        <row r="2">
          <cell r="E2">
            <v>0</v>
          </cell>
        </row>
      </sheetData>
      <sheetData sheetId="6917">
        <row r="2">
          <cell r="E2">
            <v>0</v>
          </cell>
        </row>
      </sheetData>
      <sheetData sheetId="6918">
        <row r="2">
          <cell r="E2">
            <v>0</v>
          </cell>
        </row>
      </sheetData>
      <sheetData sheetId="6919">
        <row r="2">
          <cell r="E2">
            <v>0</v>
          </cell>
        </row>
      </sheetData>
      <sheetData sheetId="6920">
        <row r="2">
          <cell r="E2">
            <v>0</v>
          </cell>
        </row>
      </sheetData>
      <sheetData sheetId="6921">
        <row r="2">
          <cell r="E2">
            <v>0</v>
          </cell>
        </row>
      </sheetData>
      <sheetData sheetId="6922">
        <row r="2">
          <cell r="E2">
            <v>0</v>
          </cell>
        </row>
      </sheetData>
      <sheetData sheetId="6923">
        <row r="2">
          <cell r="E2">
            <v>0</v>
          </cell>
        </row>
      </sheetData>
      <sheetData sheetId="6924">
        <row r="2">
          <cell r="E2">
            <v>0</v>
          </cell>
        </row>
      </sheetData>
      <sheetData sheetId="6925">
        <row r="2">
          <cell r="E2">
            <v>0</v>
          </cell>
        </row>
      </sheetData>
      <sheetData sheetId="6926">
        <row r="2">
          <cell r="E2">
            <v>0</v>
          </cell>
        </row>
      </sheetData>
      <sheetData sheetId="6927">
        <row r="2">
          <cell r="E2">
            <v>0</v>
          </cell>
        </row>
      </sheetData>
      <sheetData sheetId="6928">
        <row r="2">
          <cell r="E2">
            <v>0</v>
          </cell>
        </row>
      </sheetData>
      <sheetData sheetId="6929">
        <row r="2">
          <cell r="E2">
            <v>0</v>
          </cell>
        </row>
      </sheetData>
      <sheetData sheetId="6930">
        <row r="2">
          <cell r="E2">
            <v>0</v>
          </cell>
        </row>
      </sheetData>
      <sheetData sheetId="6931">
        <row r="2">
          <cell r="E2">
            <v>0</v>
          </cell>
        </row>
      </sheetData>
      <sheetData sheetId="6932">
        <row r="2">
          <cell r="E2">
            <v>0</v>
          </cell>
        </row>
      </sheetData>
      <sheetData sheetId="6933">
        <row r="2">
          <cell r="E2">
            <v>0</v>
          </cell>
        </row>
      </sheetData>
      <sheetData sheetId="6934">
        <row r="2">
          <cell r="E2">
            <v>0</v>
          </cell>
        </row>
      </sheetData>
      <sheetData sheetId="6935">
        <row r="2">
          <cell r="E2">
            <v>0</v>
          </cell>
        </row>
      </sheetData>
      <sheetData sheetId="6936">
        <row r="2">
          <cell r="E2">
            <v>0</v>
          </cell>
        </row>
      </sheetData>
      <sheetData sheetId="6937">
        <row r="2">
          <cell r="E2">
            <v>0</v>
          </cell>
        </row>
      </sheetData>
      <sheetData sheetId="6938">
        <row r="2">
          <cell r="E2">
            <v>0</v>
          </cell>
        </row>
      </sheetData>
      <sheetData sheetId="6939">
        <row r="2">
          <cell r="E2">
            <v>0</v>
          </cell>
        </row>
      </sheetData>
      <sheetData sheetId="6940">
        <row r="2">
          <cell r="E2">
            <v>0</v>
          </cell>
        </row>
      </sheetData>
      <sheetData sheetId="6941">
        <row r="2">
          <cell r="E2">
            <v>0</v>
          </cell>
        </row>
      </sheetData>
      <sheetData sheetId="6942">
        <row r="2">
          <cell r="E2">
            <v>0</v>
          </cell>
        </row>
      </sheetData>
      <sheetData sheetId="6943">
        <row r="2">
          <cell r="E2">
            <v>0</v>
          </cell>
        </row>
      </sheetData>
      <sheetData sheetId="6944">
        <row r="2">
          <cell r="E2">
            <v>0</v>
          </cell>
        </row>
      </sheetData>
      <sheetData sheetId="6945">
        <row r="2">
          <cell r="E2">
            <v>0</v>
          </cell>
        </row>
      </sheetData>
      <sheetData sheetId="6946">
        <row r="2">
          <cell r="E2">
            <v>0</v>
          </cell>
        </row>
      </sheetData>
      <sheetData sheetId="6947">
        <row r="2">
          <cell r="E2">
            <v>0</v>
          </cell>
        </row>
      </sheetData>
      <sheetData sheetId="6948">
        <row r="2">
          <cell r="E2">
            <v>0</v>
          </cell>
        </row>
      </sheetData>
      <sheetData sheetId="6949">
        <row r="2">
          <cell r="E2">
            <v>0</v>
          </cell>
        </row>
      </sheetData>
      <sheetData sheetId="6950">
        <row r="2">
          <cell r="E2">
            <v>0</v>
          </cell>
        </row>
      </sheetData>
      <sheetData sheetId="6951">
        <row r="2">
          <cell r="E2">
            <v>0</v>
          </cell>
        </row>
      </sheetData>
      <sheetData sheetId="6952">
        <row r="2">
          <cell r="E2">
            <v>0</v>
          </cell>
        </row>
      </sheetData>
      <sheetData sheetId="6953">
        <row r="2">
          <cell r="E2">
            <v>0</v>
          </cell>
        </row>
      </sheetData>
      <sheetData sheetId="6954">
        <row r="2">
          <cell r="E2">
            <v>0</v>
          </cell>
        </row>
      </sheetData>
      <sheetData sheetId="6955">
        <row r="2">
          <cell r="E2">
            <v>0</v>
          </cell>
        </row>
      </sheetData>
      <sheetData sheetId="6956">
        <row r="2">
          <cell r="E2">
            <v>0</v>
          </cell>
        </row>
      </sheetData>
      <sheetData sheetId="6957">
        <row r="2">
          <cell r="E2">
            <v>0</v>
          </cell>
        </row>
      </sheetData>
      <sheetData sheetId="6958">
        <row r="2">
          <cell r="E2">
            <v>0</v>
          </cell>
        </row>
      </sheetData>
      <sheetData sheetId="6959">
        <row r="2">
          <cell r="E2">
            <v>0</v>
          </cell>
        </row>
      </sheetData>
      <sheetData sheetId="6960">
        <row r="2">
          <cell r="E2">
            <v>0</v>
          </cell>
        </row>
      </sheetData>
      <sheetData sheetId="6961">
        <row r="2">
          <cell r="E2">
            <v>0</v>
          </cell>
        </row>
      </sheetData>
      <sheetData sheetId="6962">
        <row r="2">
          <cell r="E2">
            <v>0</v>
          </cell>
        </row>
      </sheetData>
      <sheetData sheetId="6963">
        <row r="2">
          <cell r="E2">
            <v>0</v>
          </cell>
        </row>
      </sheetData>
      <sheetData sheetId="6964">
        <row r="2">
          <cell r="E2">
            <v>0</v>
          </cell>
        </row>
      </sheetData>
      <sheetData sheetId="6965">
        <row r="2">
          <cell r="E2">
            <v>0</v>
          </cell>
        </row>
      </sheetData>
      <sheetData sheetId="6966">
        <row r="2">
          <cell r="E2">
            <v>0</v>
          </cell>
        </row>
      </sheetData>
      <sheetData sheetId="6967">
        <row r="2">
          <cell r="E2">
            <v>0</v>
          </cell>
        </row>
      </sheetData>
      <sheetData sheetId="6968">
        <row r="2">
          <cell r="E2">
            <v>0</v>
          </cell>
        </row>
      </sheetData>
      <sheetData sheetId="6969">
        <row r="2">
          <cell r="E2">
            <v>0</v>
          </cell>
        </row>
      </sheetData>
      <sheetData sheetId="6970">
        <row r="2">
          <cell r="E2">
            <v>0</v>
          </cell>
        </row>
      </sheetData>
      <sheetData sheetId="6971">
        <row r="2">
          <cell r="E2">
            <v>0</v>
          </cell>
        </row>
      </sheetData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>
        <row r="2">
          <cell r="E2">
            <v>0</v>
          </cell>
        </row>
      </sheetData>
      <sheetData sheetId="7951">
        <row r="2">
          <cell r="E2">
            <v>0</v>
          </cell>
        </row>
      </sheetData>
      <sheetData sheetId="7952">
        <row r="2">
          <cell r="E2">
            <v>0</v>
          </cell>
        </row>
      </sheetData>
      <sheetData sheetId="7953">
        <row r="2">
          <cell r="E2">
            <v>0</v>
          </cell>
        </row>
      </sheetData>
      <sheetData sheetId="7954">
        <row r="2">
          <cell r="E2">
            <v>0</v>
          </cell>
        </row>
      </sheetData>
      <sheetData sheetId="7955">
        <row r="2">
          <cell r="E2">
            <v>0</v>
          </cell>
        </row>
      </sheetData>
      <sheetData sheetId="7956" refreshError="1"/>
      <sheetData sheetId="7957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/>
      <sheetData sheetId="7976">
        <row r="2">
          <cell r="E2">
            <v>0</v>
          </cell>
        </row>
      </sheetData>
      <sheetData sheetId="7977">
        <row r="2">
          <cell r="E2">
            <v>0</v>
          </cell>
        </row>
      </sheetData>
      <sheetData sheetId="7978">
        <row r="2">
          <cell r="E2">
            <v>0</v>
          </cell>
        </row>
      </sheetData>
      <sheetData sheetId="7979">
        <row r="2">
          <cell r="E2">
            <v>0</v>
          </cell>
        </row>
      </sheetData>
      <sheetData sheetId="7980">
        <row r="2">
          <cell r="E2">
            <v>0</v>
          </cell>
        </row>
      </sheetData>
      <sheetData sheetId="7981">
        <row r="2">
          <cell r="E2">
            <v>0</v>
          </cell>
        </row>
      </sheetData>
      <sheetData sheetId="7982">
        <row r="2">
          <cell r="E2">
            <v>0</v>
          </cell>
        </row>
      </sheetData>
      <sheetData sheetId="7983">
        <row r="2">
          <cell r="E2">
            <v>0</v>
          </cell>
        </row>
      </sheetData>
      <sheetData sheetId="7984">
        <row r="2">
          <cell r="E2">
            <v>0</v>
          </cell>
        </row>
      </sheetData>
      <sheetData sheetId="7985">
        <row r="2">
          <cell r="E2">
            <v>0</v>
          </cell>
        </row>
      </sheetData>
      <sheetData sheetId="7986">
        <row r="2">
          <cell r="E2">
            <v>0</v>
          </cell>
        </row>
      </sheetData>
      <sheetData sheetId="7987">
        <row r="2">
          <cell r="E2">
            <v>0</v>
          </cell>
        </row>
      </sheetData>
      <sheetData sheetId="7988">
        <row r="2">
          <cell r="E2">
            <v>0</v>
          </cell>
        </row>
      </sheetData>
      <sheetData sheetId="7989"/>
      <sheetData sheetId="7990">
        <row r="2">
          <cell r="E2">
            <v>0</v>
          </cell>
        </row>
      </sheetData>
      <sheetData sheetId="7991"/>
      <sheetData sheetId="7992"/>
      <sheetData sheetId="7993"/>
      <sheetData sheetId="7994"/>
      <sheetData sheetId="7995"/>
      <sheetData sheetId="7996"/>
      <sheetData sheetId="7997"/>
      <sheetData sheetId="7998">
        <row r="2">
          <cell r="E2">
            <v>0</v>
          </cell>
        </row>
      </sheetData>
      <sheetData sheetId="7999"/>
      <sheetData sheetId="8000"/>
      <sheetData sheetId="8001"/>
      <sheetData sheetId="8002"/>
      <sheetData sheetId="8003"/>
      <sheetData sheetId="8004">
        <row r="2">
          <cell r="E2">
            <v>0</v>
          </cell>
        </row>
      </sheetData>
      <sheetData sheetId="8005">
        <row r="2">
          <cell r="E2">
            <v>0</v>
          </cell>
        </row>
      </sheetData>
      <sheetData sheetId="8006">
        <row r="2">
          <cell r="E2">
            <v>0</v>
          </cell>
        </row>
      </sheetData>
      <sheetData sheetId="8007">
        <row r="2">
          <cell r="E2">
            <v>0</v>
          </cell>
        </row>
      </sheetData>
      <sheetData sheetId="8008">
        <row r="2">
          <cell r="E2">
            <v>0</v>
          </cell>
        </row>
      </sheetData>
      <sheetData sheetId="8009"/>
      <sheetData sheetId="8010"/>
      <sheetData sheetId="8011"/>
      <sheetData sheetId="8012"/>
      <sheetData sheetId="8013">
        <row r="2">
          <cell r="E2">
            <v>0</v>
          </cell>
        </row>
      </sheetData>
      <sheetData sheetId="8014">
        <row r="2">
          <cell r="E2">
            <v>0</v>
          </cell>
        </row>
      </sheetData>
      <sheetData sheetId="8015">
        <row r="2">
          <cell r="E2">
            <v>0</v>
          </cell>
        </row>
      </sheetData>
      <sheetData sheetId="8016">
        <row r="2">
          <cell r="E2">
            <v>0</v>
          </cell>
        </row>
      </sheetData>
      <sheetData sheetId="8017"/>
      <sheetData sheetId="8018"/>
      <sheetData sheetId="8019"/>
      <sheetData sheetId="8020"/>
      <sheetData sheetId="8021">
        <row r="2">
          <cell r="E2">
            <v>0</v>
          </cell>
        </row>
      </sheetData>
      <sheetData sheetId="8022">
        <row r="2">
          <cell r="E2">
            <v>0</v>
          </cell>
        </row>
      </sheetData>
      <sheetData sheetId="8023"/>
      <sheetData sheetId="8024">
        <row r="2">
          <cell r="E2">
            <v>0</v>
          </cell>
        </row>
      </sheetData>
      <sheetData sheetId="8025">
        <row r="2">
          <cell r="E2">
            <v>0</v>
          </cell>
        </row>
      </sheetData>
      <sheetData sheetId="8026"/>
      <sheetData sheetId="8027">
        <row r="2">
          <cell r="E2">
            <v>0</v>
          </cell>
        </row>
      </sheetData>
      <sheetData sheetId="8028">
        <row r="2">
          <cell r="E2">
            <v>0</v>
          </cell>
        </row>
      </sheetData>
      <sheetData sheetId="8029">
        <row r="2">
          <cell r="E2">
            <v>0</v>
          </cell>
        </row>
      </sheetData>
      <sheetData sheetId="8030"/>
      <sheetData sheetId="8031">
        <row r="2">
          <cell r="E2">
            <v>0</v>
          </cell>
        </row>
      </sheetData>
      <sheetData sheetId="8032">
        <row r="2">
          <cell r="E2">
            <v>0</v>
          </cell>
        </row>
      </sheetData>
      <sheetData sheetId="8033"/>
      <sheetData sheetId="8034">
        <row r="2">
          <cell r="E2">
            <v>0</v>
          </cell>
        </row>
      </sheetData>
      <sheetData sheetId="8035">
        <row r="2">
          <cell r="E2">
            <v>0</v>
          </cell>
        </row>
      </sheetData>
      <sheetData sheetId="8036">
        <row r="2">
          <cell r="E2">
            <v>0</v>
          </cell>
        </row>
      </sheetData>
      <sheetData sheetId="8037">
        <row r="2">
          <cell r="E2">
            <v>0</v>
          </cell>
        </row>
      </sheetData>
      <sheetData sheetId="8038">
        <row r="2">
          <cell r="E2">
            <v>0</v>
          </cell>
        </row>
      </sheetData>
      <sheetData sheetId="8039">
        <row r="2">
          <cell r="E2">
            <v>0</v>
          </cell>
        </row>
      </sheetData>
      <sheetData sheetId="8040">
        <row r="2">
          <cell r="E2">
            <v>0</v>
          </cell>
        </row>
      </sheetData>
      <sheetData sheetId="8041"/>
      <sheetData sheetId="8042">
        <row r="2">
          <cell r="E2">
            <v>0</v>
          </cell>
        </row>
      </sheetData>
      <sheetData sheetId="8043">
        <row r="2">
          <cell r="E2">
            <v>0</v>
          </cell>
        </row>
      </sheetData>
      <sheetData sheetId="8044">
        <row r="2">
          <cell r="E2">
            <v>0</v>
          </cell>
        </row>
      </sheetData>
      <sheetData sheetId="8045"/>
      <sheetData sheetId="8046"/>
      <sheetData sheetId="8047">
        <row r="2">
          <cell r="E2">
            <v>0</v>
          </cell>
        </row>
      </sheetData>
      <sheetData sheetId="8048">
        <row r="2">
          <cell r="E2">
            <v>0</v>
          </cell>
        </row>
      </sheetData>
      <sheetData sheetId="8049">
        <row r="2">
          <cell r="E2">
            <v>0</v>
          </cell>
        </row>
      </sheetData>
      <sheetData sheetId="8050">
        <row r="2">
          <cell r="E2">
            <v>0</v>
          </cell>
        </row>
      </sheetData>
      <sheetData sheetId="8051">
        <row r="2">
          <cell r="E2">
            <v>0</v>
          </cell>
        </row>
      </sheetData>
      <sheetData sheetId="8052">
        <row r="2">
          <cell r="E2">
            <v>0</v>
          </cell>
        </row>
      </sheetData>
      <sheetData sheetId="8053"/>
      <sheetData sheetId="8054"/>
      <sheetData sheetId="8055"/>
      <sheetData sheetId="8056"/>
      <sheetData sheetId="8057"/>
      <sheetData sheetId="8058">
        <row r="2">
          <cell r="E2">
            <v>0</v>
          </cell>
        </row>
      </sheetData>
      <sheetData sheetId="8059">
        <row r="2">
          <cell r="E2">
            <v>0</v>
          </cell>
        </row>
      </sheetData>
      <sheetData sheetId="8060">
        <row r="2">
          <cell r="E2">
            <v>0</v>
          </cell>
        </row>
      </sheetData>
      <sheetData sheetId="8061">
        <row r="2">
          <cell r="E2">
            <v>0</v>
          </cell>
        </row>
      </sheetData>
      <sheetData sheetId="8062">
        <row r="2">
          <cell r="E2">
            <v>0</v>
          </cell>
        </row>
      </sheetData>
      <sheetData sheetId="8063">
        <row r="2">
          <cell r="E2">
            <v>0</v>
          </cell>
        </row>
      </sheetData>
      <sheetData sheetId="8064">
        <row r="2">
          <cell r="E2">
            <v>0</v>
          </cell>
        </row>
      </sheetData>
      <sheetData sheetId="8065">
        <row r="2">
          <cell r="E2">
            <v>0</v>
          </cell>
        </row>
      </sheetData>
      <sheetData sheetId="8066">
        <row r="2">
          <cell r="E2">
            <v>0</v>
          </cell>
        </row>
      </sheetData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>
        <row r="2">
          <cell r="E2">
            <v>0</v>
          </cell>
        </row>
      </sheetData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>
        <row r="2">
          <cell r="E2">
            <v>0</v>
          </cell>
        </row>
      </sheetData>
      <sheetData sheetId="8358">
        <row r="2">
          <cell r="E2">
            <v>0</v>
          </cell>
        </row>
      </sheetData>
      <sheetData sheetId="8359">
        <row r="2">
          <cell r="E2">
            <v>0</v>
          </cell>
        </row>
      </sheetData>
      <sheetData sheetId="8360">
        <row r="2">
          <cell r="E2">
            <v>0</v>
          </cell>
        </row>
      </sheetData>
      <sheetData sheetId="8361">
        <row r="2">
          <cell r="E2">
            <v>0</v>
          </cell>
        </row>
      </sheetData>
      <sheetData sheetId="8362">
        <row r="2">
          <cell r="E2">
            <v>0</v>
          </cell>
        </row>
      </sheetData>
      <sheetData sheetId="8363">
        <row r="2">
          <cell r="E2">
            <v>0</v>
          </cell>
        </row>
      </sheetData>
      <sheetData sheetId="8364">
        <row r="2">
          <cell r="E2">
            <v>0</v>
          </cell>
        </row>
      </sheetData>
      <sheetData sheetId="8365">
        <row r="2">
          <cell r="E2">
            <v>0</v>
          </cell>
        </row>
      </sheetData>
      <sheetData sheetId="8366">
        <row r="2">
          <cell r="E2">
            <v>0</v>
          </cell>
        </row>
      </sheetData>
      <sheetData sheetId="8367">
        <row r="2">
          <cell r="E2">
            <v>0</v>
          </cell>
        </row>
      </sheetData>
      <sheetData sheetId="8368">
        <row r="2">
          <cell r="E2">
            <v>0</v>
          </cell>
        </row>
      </sheetData>
      <sheetData sheetId="8369">
        <row r="2">
          <cell r="E2">
            <v>0</v>
          </cell>
        </row>
      </sheetData>
      <sheetData sheetId="8370">
        <row r="2">
          <cell r="E2">
            <v>0</v>
          </cell>
        </row>
      </sheetData>
      <sheetData sheetId="8371">
        <row r="2">
          <cell r="E2">
            <v>0</v>
          </cell>
        </row>
      </sheetData>
      <sheetData sheetId="8372">
        <row r="2">
          <cell r="E2">
            <v>0</v>
          </cell>
        </row>
      </sheetData>
      <sheetData sheetId="8373">
        <row r="2">
          <cell r="E2">
            <v>0</v>
          </cell>
        </row>
      </sheetData>
      <sheetData sheetId="8374">
        <row r="2">
          <cell r="E2">
            <v>0</v>
          </cell>
        </row>
      </sheetData>
      <sheetData sheetId="8375">
        <row r="2">
          <cell r="E2">
            <v>0</v>
          </cell>
        </row>
      </sheetData>
      <sheetData sheetId="8376">
        <row r="2">
          <cell r="E2">
            <v>0</v>
          </cell>
        </row>
      </sheetData>
      <sheetData sheetId="8377">
        <row r="2">
          <cell r="E2">
            <v>0</v>
          </cell>
        </row>
      </sheetData>
      <sheetData sheetId="8378">
        <row r="2">
          <cell r="E2">
            <v>0</v>
          </cell>
        </row>
      </sheetData>
      <sheetData sheetId="8379">
        <row r="2">
          <cell r="E2">
            <v>0</v>
          </cell>
        </row>
      </sheetData>
      <sheetData sheetId="8380">
        <row r="2">
          <cell r="E2">
            <v>0</v>
          </cell>
        </row>
      </sheetData>
      <sheetData sheetId="8381">
        <row r="2">
          <cell r="E2">
            <v>0</v>
          </cell>
        </row>
      </sheetData>
      <sheetData sheetId="8382">
        <row r="2">
          <cell r="E2">
            <v>0</v>
          </cell>
        </row>
      </sheetData>
      <sheetData sheetId="8383">
        <row r="2">
          <cell r="E2">
            <v>0</v>
          </cell>
        </row>
      </sheetData>
      <sheetData sheetId="8384">
        <row r="2">
          <cell r="E2">
            <v>0</v>
          </cell>
        </row>
      </sheetData>
      <sheetData sheetId="8385"/>
      <sheetData sheetId="8386">
        <row r="2">
          <cell r="E2">
            <v>0</v>
          </cell>
        </row>
      </sheetData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>
        <row r="2">
          <cell r="E2">
            <v>0</v>
          </cell>
        </row>
      </sheetData>
      <sheetData sheetId="8420">
        <row r="2">
          <cell r="E2">
            <v>0</v>
          </cell>
        </row>
      </sheetData>
      <sheetData sheetId="8421">
        <row r="2">
          <cell r="E2">
            <v>0</v>
          </cell>
        </row>
      </sheetData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>
        <row r="2">
          <cell r="E2">
            <v>0</v>
          </cell>
        </row>
      </sheetData>
      <sheetData sheetId="8438">
        <row r="2">
          <cell r="E2">
            <v>0</v>
          </cell>
        </row>
      </sheetData>
      <sheetData sheetId="8439"/>
      <sheetData sheetId="8440"/>
      <sheetData sheetId="8441">
        <row r="2">
          <cell r="E2">
            <v>0</v>
          </cell>
        </row>
      </sheetData>
      <sheetData sheetId="8442">
        <row r="2">
          <cell r="E2">
            <v>0</v>
          </cell>
        </row>
      </sheetData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/>
      <sheetData sheetId="8901"/>
      <sheetData sheetId="8902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>
        <row r="2">
          <cell r="E2">
            <v>0</v>
          </cell>
        </row>
      </sheetData>
      <sheetData sheetId="8909">
        <row r="2">
          <cell r="E2">
            <v>0</v>
          </cell>
        </row>
      </sheetData>
      <sheetData sheetId="8910">
        <row r="2">
          <cell r="E2">
            <v>0</v>
          </cell>
        </row>
      </sheetData>
      <sheetData sheetId="8911">
        <row r="2">
          <cell r="E2">
            <v>0</v>
          </cell>
        </row>
      </sheetData>
      <sheetData sheetId="8912">
        <row r="2">
          <cell r="E2">
            <v>0</v>
          </cell>
        </row>
      </sheetData>
      <sheetData sheetId="8913">
        <row r="2">
          <cell r="E2">
            <v>0</v>
          </cell>
        </row>
      </sheetData>
      <sheetData sheetId="8914">
        <row r="2">
          <cell r="E2">
            <v>0</v>
          </cell>
        </row>
      </sheetData>
      <sheetData sheetId="8915">
        <row r="2">
          <cell r="E2">
            <v>0</v>
          </cell>
        </row>
      </sheetData>
      <sheetData sheetId="8916">
        <row r="2">
          <cell r="E2">
            <v>0</v>
          </cell>
        </row>
      </sheetData>
      <sheetData sheetId="8917"/>
      <sheetData sheetId="8918">
        <row r="2">
          <cell r="E2">
            <v>0</v>
          </cell>
        </row>
      </sheetData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>
        <row r="2">
          <cell r="E2">
            <v>0</v>
          </cell>
        </row>
      </sheetData>
      <sheetData sheetId="8945"/>
      <sheetData sheetId="8946"/>
      <sheetData sheetId="8947">
        <row r="2">
          <cell r="E2">
            <v>0</v>
          </cell>
        </row>
      </sheetData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>
        <row r="2">
          <cell r="E2">
            <v>0</v>
          </cell>
        </row>
      </sheetData>
      <sheetData sheetId="8963"/>
      <sheetData sheetId="8964"/>
      <sheetData sheetId="8965"/>
      <sheetData sheetId="8966">
        <row r="2">
          <cell r="E2">
            <v>0</v>
          </cell>
        </row>
      </sheetData>
      <sheetData sheetId="8967">
        <row r="2">
          <cell r="E2">
            <v>0</v>
          </cell>
        </row>
      </sheetData>
      <sheetData sheetId="8968">
        <row r="2">
          <cell r="E2">
            <v>0</v>
          </cell>
        </row>
      </sheetData>
      <sheetData sheetId="8969"/>
      <sheetData sheetId="8970"/>
      <sheetData sheetId="8971"/>
      <sheetData sheetId="8972"/>
      <sheetData sheetId="8973">
        <row r="2">
          <cell r="E2">
            <v>0</v>
          </cell>
        </row>
      </sheetData>
      <sheetData sheetId="8974">
        <row r="2">
          <cell r="E2">
            <v>0</v>
          </cell>
        </row>
      </sheetData>
      <sheetData sheetId="8975">
        <row r="2">
          <cell r="E2">
            <v>0</v>
          </cell>
        </row>
      </sheetData>
      <sheetData sheetId="8976">
        <row r="2">
          <cell r="E2">
            <v>0</v>
          </cell>
        </row>
      </sheetData>
      <sheetData sheetId="8977">
        <row r="2">
          <cell r="E2">
            <v>0</v>
          </cell>
        </row>
      </sheetData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>
        <row r="2">
          <cell r="E2">
            <v>0</v>
          </cell>
        </row>
      </sheetData>
      <sheetData sheetId="8989">
        <row r="2">
          <cell r="E2">
            <v>0</v>
          </cell>
        </row>
      </sheetData>
      <sheetData sheetId="8990">
        <row r="2">
          <cell r="E2">
            <v>0</v>
          </cell>
        </row>
      </sheetData>
      <sheetData sheetId="8991">
        <row r="2">
          <cell r="E2">
            <v>0</v>
          </cell>
        </row>
      </sheetData>
      <sheetData sheetId="8992">
        <row r="2">
          <cell r="E2">
            <v>0</v>
          </cell>
        </row>
      </sheetData>
      <sheetData sheetId="8993">
        <row r="2">
          <cell r="E2">
            <v>0</v>
          </cell>
        </row>
      </sheetData>
      <sheetData sheetId="8994">
        <row r="2">
          <cell r="E2">
            <v>0</v>
          </cell>
        </row>
      </sheetData>
      <sheetData sheetId="8995">
        <row r="2">
          <cell r="E2">
            <v>0</v>
          </cell>
        </row>
      </sheetData>
      <sheetData sheetId="8996">
        <row r="2">
          <cell r="E2">
            <v>0</v>
          </cell>
        </row>
      </sheetData>
      <sheetData sheetId="8997">
        <row r="2">
          <cell r="E2">
            <v>0</v>
          </cell>
        </row>
      </sheetData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>
        <row r="2">
          <cell r="E2">
            <v>0</v>
          </cell>
        </row>
      </sheetData>
      <sheetData sheetId="9032">
        <row r="2">
          <cell r="E2">
            <v>0</v>
          </cell>
        </row>
      </sheetData>
      <sheetData sheetId="9033">
        <row r="2">
          <cell r="E2">
            <v>0</v>
          </cell>
        </row>
      </sheetData>
      <sheetData sheetId="9034">
        <row r="2">
          <cell r="E2">
            <v>0</v>
          </cell>
        </row>
      </sheetData>
      <sheetData sheetId="9035">
        <row r="2">
          <cell r="E2">
            <v>0</v>
          </cell>
        </row>
      </sheetData>
      <sheetData sheetId="9036">
        <row r="2">
          <cell r="E2">
            <v>0</v>
          </cell>
        </row>
      </sheetData>
      <sheetData sheetId="9037">
        <row r="2">
          <cell r="E2">
            <v>0</v>
          </cell>
        </row>
      </sheetData>
      <sheetData sheetId="9038">
        <row r="2">
          <cell r="E2">
            <v>0</v>
          </cell>
        </row>
      </sheetData>
      <sheetData sheetId="9039">
        <row r="2">
          <cell r="E2">
            <v>0</v>
          </cell>
        </row>
      </sheetData>
      <sheetData sheetId="9040"/>
      <sheetData sheetId="9041">
        <row r="2">
          <cell r="E2">
            <v>0</v>
          </cell>
        </row>
      </sheetData>
      <sheetData sheetId="9042">
        <row r="2">
          <cell r="E2">
            <v>0</v>
          </cell>
        </row>
      </sheetData>
      <sheetData sheetId="9043">
        <row r="2">
          <cell r="E2">
            <v>0</v>
          </cell>
        </row>
      </sheetData>
      <sheetData sheetId="9044">
        <row r="2">
          <cell r="E2">
            <v>0</v>
          </cell>
        </row>
      </sheetData>
      <sheetData sheetId="9045">
        <row r="2">
          <cell r="E2">
            <v>0</v>
          </cell>
        </row>
      </sheetData>
      <sheetData sheetId="9046">
        <row r="2">
          <cell r="E2">
            <v>0</v>
          </cell>
        </row>
      </sheetData>
      <sheetData sheetId="9047">
        <row r="2">
          <cell r="E2">
            <v>0</v>
          </cell>
        </row>
      </sheetData>
      <sheetData sheetId="9048">
        <row r="2">
          <cell r="E2">
            <v>0</v>
          </cell>
        </row>
      </sheetData>
      <sheetData sheetId="9049"/>
      <sheetData sheetId="9050"/>
      <sheetData sheetId="9051">
        <row r="2">
          <cell r="E2">
            <v>0</v>
          </cell>
        </row>
      </sheetData>
      <sheetData sheetId="9052">
        <row r="2">
          <cell r="E2">
            <v>0</v>
          </cell>
        </row>
      </sheetData>
      <sheetData sheetId="9053">
        <row r="2">
          <cell r="E2">
            <v>0</v>
          </cell>
        </row>
      </sheetData>
      <sheetData sheetId="9054">
        <row r="2">
          <cell r="E2">
            <v>0</v>
          </cell>
        </row>
      </sheetData>
      <sheetData sheetId="9055">
        <row r="2">
          <cell r="E2">
            <v>0</v>
          </cell>
        </row>
      </sheetData>
      <sheetData sheetId="9056">
        <row r="2">
          <cell r="E2">
            <v>0</v>
          </cell>
        </row>
      </sheetData>
      <sheetData sheetId="9057">
        <row r="2">
          <cell r="E2">
            <v>0</v>
          </cell>
        </row>
      </sheetData>
      <sheetData sheetId="9058">
        <row r="2">
          <cell r="E2">
            <v>0</v>
          </cell>
        </row>
      </sheetData>
      <sheetData sheetId="9059">
        <row r="2">
          <cell r="E2">
            <v>0</v>
          </cell>
        </row>
      </sheetData>
      <sheetData sheetId="9060">
        <row r="2">
          <cell r="E2">
            <v>0</v>
          </cell>
        </row>
      </sheetData>
      <sheetData sheetId="9061">
        <row r="2">
          <cell r="E2">
            <v>0</v>
          </cell>
        </row>
      </sheetData>
      <sheetData sheetId="9062">
        <row r="2">
          <cell r="E2">
            <v>0</v>
          </cell>
        </row>
      </sheetData>
      <sheetData sheetId="9063">
        <row r="2">
          <cell r="E2">
            <v>0</v>
          </cell>
        </row>
      </sheetData>
      <sheetData sheetId="9064">
        <row r="2">
          <cell r="E2">
            <v>0</v>
          </cell>
        </row>
      </sheetData>
      <sheetData sheetId="9065">
        <row r="2">
          <cell r="E2">
            <v>0</v>
          </cell>
        </row>
      </sheetData>
      <sheetData sheetId="9066"/>
      <sheetData sheetId="9067"/>
      <sheetData sheetId="9068"/>
      <sheetData sheetId="9069"/>
      <sheetData sheetId="9070">
        <row r="2">
          <cell r="E2">
            <v>0</v>
          </cell>
        </row>
      </sheetData>
      <sheetData sheetId="9071">
        <row r="2">
          <cell r="E2">
            <v>0</v>
          </cell>
        </row>
      </sheetData>
      <sheetData sheetId="9072">
        <row r="2">
          <cell r="E2">
            <v>0</v>
          </cell>
        </row>
      </sheetData>
      <sheetData sheetId="9073"/>
      <sheetData sheetId="9074">
        <row r="2">
          <cell r="E2">
            <v>0</v>
          </cell>
        </row>
      </sheetData>
      <sheetData sheetId="9075">
        <row r="2">
          <cell r="E2">
            <v>0</v>
          </cell>
        </row>
      </sheetData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>
        <row r="2">
          <cell r="E2">
            <v>0</v>
          </cell>
        </row>
      </sheetData>
      <sheetData sheetId="9086">
        <row r="2">
          <cell r="E2">
            <v>0</v>
          </cell>
        </row>
      </sheetData>
      <sheetData sheetId="9087">
        <row r="2">
          <cell r="E2">
            <v>0</v>
          </cell>
        </row>
      </sheetData>
      <sheetData sheetId="9088">
        <row r="2">
          <cell r="E2">
            <v>0</v>
          </cell>
        </row>
      </sheetData>
      <sheetData sheetId="9089">
        <row r="2">
          <cell r="E2">
            <v>0</v>
          </cell>
        </row>
      </sheetData>
      <sheetData sheetId="9090">
        <row r="2">
          <cell r="E2">
            <v>0</v>
          </cell>
        </row>
      </sheetData>
      <sheetData sheetId="9091">
        <row r="2">
          <cell r="E2">
            <v>0</v>
          </cell>
        </row>
      </sheetData>
      <sheetData sheetId="9092"/>
      <sheetData sheetId="9093"/>
      <sheetData sheetId="9094"/>
      <sheetData sheetId="9095">
        <row r="2">
          <cell r="E2">
            <v>0</v>
          </cell>
        </row>
      </sheetData>
      <sheetData sheetId="9096">
        <row r="2">
          <cell r="E2">
            <v>0</v>
          </cell>
        </row>
      </sheetData>
      <sheetData sheetId="9097">
        <row r="2">
          <cell r="E2">
            <v>0</v>
          </cell>
        </row>
      </sheetData>
      <sheetData sheetId="9098">
        <row r="2">
          <cell r="E2">
            <v>0</v>
          </cell>
        </row>
      </sheetData>
      <sheetData sheetId="9099">
        <row r="2">
          <cell r="E2">
            <v>0</v>
          </cell>
        </row>
      </sheetData>
      <sheetData sheetId="9100">
        <row r="2">
          <cell r="E2">
            <v>0</v>
          </cell>
        </row>
      </sheetData>
      <sheetData sheetId="9101">
        <row r="2">
          <cell r="E2">
            <v>0</v>
          </cell>
        </row>
      </sheetData>
      <sheetData sheetId="9102"/>
      <sheetData sheetId="9103">
        <row r="2">
          <cell r="E2">
            <v>0</v>
          </cell>
        </row>
      </sheetData>
      <sheetData sheetId="9104">
        <row r="2">
          <cell r="E2">
            <v>0</v>
          </cell>
        </row>
      </sheetData>
      <sheetData sheetId="9105">
        <row r="2">
          <cell r="E2">
            <v>0</v>
          </cell>
        </row>
      </sheetData>
      <sheetData sheetId="9106">
        <row r="2">
          <cell r="E2">
            <v>0</v>
          </cell>
        </row>
      </sheetData>
      <sheetData sheetId="9107">
        <row r="2">
          <cell r="E2">
            <v>0</v>
          </cell>
        </row>
      </sheetData>
      <sheetData sheetId="9108">
        <row r="2">
          <cell r="E2">
            <v>0</v>
          </cell>
        </row>
      </sheetData>
      <sheetData sheetId="9109">
        <row r="2">
          <cell r="E2">
            <v>0</v>
          </cell>
        </row>
      </sheetData>
      <sheetData sheetId="9110">
        <row r="2">
          <cell r="E2">
            <v>0</v>
          </cell>
        </row>
      </sheetData>
      <sheetData sheetId="9111">
        <row r="2">
          <cell r="E2">
            <v>0</v>
          </cell>
        </row>
      </sheetData>
      <sheetData sheetId="9112">
        <row r="2">
          <cell r="E2">
            <v>0</v>
          </cell>
        </row>
      </sheetData>
      <sheetData sheetId="9113">
        <row r="2">
          <cell r="E2">
            <v>0</v>
          </cell>
        </row>
      </sheetData>
      <sheetData sheetId="9114">
        <row r="2">
          <cell r="E2">
            <v>0</v>
          </cell>
        </row>
      </sheetData>
      <sheetData sheetId="9115"/>
      <sheetData sheetId="9116">
        <row r="2">
          <cell r="E2">
            <v>0</v>
          </cell>
        </row>
      </sheetData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>
        <row r="2">
          <cell r="E2">
            <v>0</v>
          </cell>
        </row>
      </sheetData>
      <sheetData sheetId="9126">
        <row r="2">
          <cell r="E2">
            <v>0</v>
          </cell>
        </row>
      </sheetData>
      <sheetData sheetId="9127">
        <row r="2">
          <cell r="E2">
            <v>0</v>
          </cell>
        </row>
      </sheetData>
      <sheetData sheetId="9128"/>
      <sheetData sheetId="9129"/>
      <sheetData sheetId="9130"/>
      <sheetData sheetId="9131"/>
      <sheetData sheetId="9132"/>
      <sheetData sheetId="9133"/>
      <sheetData sheetId="9134">
        <row r="2">
          <cell r="E2">
            <v>0</v>
          </cell>
        </row>
      </sheetData>
      <sheetData sheetId="9135"/>
      <sheetData sheetId="9136"/>
      <sheetData sheetId="9137"/>
      <sheetData sheetId="9138"/>
      <sheetData sheetId="9139"/>
      <sheetData sheetId="9140">
        <row r="2">
          <cell r="E2">
            <v>0</v>
          </cell>
        </row>
      </sheetData>
      <sheetData sheetId="9141">
        <row r="2">
          <cell r="E2">
            <v>0</v>
          </cell>
        </row>
      </sheetData>
      <sheetData sheetId="9142">
        <row r="2">
          <cell r="E2">
            <v>0</v>
          </cell>
        </row>
      </sheetData>
      <sheetData sheetId="9143">
        <row r="2">
          <cell r="E2">
            <v>0</v>
          </cell>
        </row>
      </sheetData>
      <sheetData sheetId="9144"/>
      <sheetData sheetId="9145"/>
      <sheetData sheetId="9146"/>
      <sheetData sheetId="9147"/>
      <sheetData sheetId="9148"/>
      <sheetData sheetId="9149"/>
      <sheetData sheetId="9150">
        <row r="2">
          <cell r="E2">
            <v>0</v>
          </cell>
        </row>
      </sheetData>
      <sheetData sheetId="9151">
        <row r="2">
          <cell r="E2">
            <v>0</v>
          </cell>
        </row>
      </sheetData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>
        <row r="2">
          <cell r="E2">
            <v>0</v>
          </cell>
        </row>
      </sheetData>
      <sheetData sheetId="9166">
        <row r="2">
          <cell r="E2">
            <v>0</v>
          </cell>
        </row>
      </sheetData>
      <sheetData sheetId="9167">
        <row r="2">
          <cell r="E2">
            <v>0</v>
          </cell>
        </row>
      </sheetData>
      <sheetData sheetId="9168"/>
      <sheetData sheetId="9169">
        <row r="2">
          <cell r="E2">
            <v>0</v>
          </cell>
        </row>
      </sheetData>
      <sheetData sheetId="9170"/>
      <sheetData sheetId="9171">
        <row r="2">
          <cell r="E2">
            <v>0</v>
          </cell>
        </row>
      </sheetData>
      <sheetData sheetId="9172">
        <row r="2">
          <cell r="E2">
            <v>0</v>
          </cell>
        </row>
      </sheetData>
      <sheetData sheetId="9173">
        <row r="2">
          <cell r="E2">
            <v>0</v>
          </cell>
        </row>
      </sheetData>
      <sheetData sheetId="9174">
        <row r="2">
          <cell r="E2">
            <v>0</v>
          </cell>
        </row>
      </sheetData>
      <sheetData sheetId="9175"/>
      <sheetData sheetId="9176"/>
      <sheetData sheetId="9177">
        <row r="2">
          <cell r="E2">
            <v>0</v>
          </cell>
        </row>
      </sheetData>
      <sheetData sheetId="9178">
        <row r="2">
          <cell r="E2">
            <v>0</v>
          </cell>
        </row>
      </sheetData>
      <sheetData sheetId="9179">
        <row r="2">
          <cell r="E2">
            <v>0</v>
          </cell>
        </row>
      </sheetData>
      <sheetData sheetId="9180">
        <row r="2">
          <cell r="E2">
            <v>0</v>
          </cell>
        </row>
      </sheetData>
      <sheetData sheetId="9181">
        <row r="2">
          <cell r="E2">
            <v>0</v>
          </cell>
        </row>
      </sheetData>
      <sheetData sheetId="9182">
        <row r="2">
          <cell r="E2">
            <v>0</v>
          </cell>
        </row>
      </sheetData>
      <sheetData sheetId="9183">
        <row r="2">
          <cell r="E2">
            <v>0</v>
          </cell>
        </row>
      </sheetData>
      <sheetData sheetId="9184">
        <row r="2">
          <cell r="E2">
            <v>0</v>
          </cell>
        </row>
      </sheetData>
      <sheetData sheetId="9185">
        <row r="2">
          <cell r="E2">
            <v>0</v>
          </cell>
        </row>
      </sheetData>
      <sheetData sheetId="9186">
        <row r="2">
          <cell r="E2">
            <v>0</v>
          </cell>
        </row>
      </sheetData>
      <sheetData sheetId="9187">
        <row r="2">
          <cell r="E2">
            <v>0</v>
          </cell>
        </row>
      </sheetData>
      <sheetData sheetId="9188">
        <row r="2">
          <cell r="E2">
            <v>0</v>
          </cell>
        </row>
      </sheetData>
      <sheetData sheetId="9189">
        <row r="2">
          <cell r="E2">
            <v>0</v>
          </cell>
        </row>
      </sheetData>
      <sheetData sheetId="9190">
        <row r="2">
          <cell r="E2">
            <v>0</v>
          </cell>
        </row>
      </sheetData>
      <sheetData sheetId="9191">
        <row r="2">
          <cell r="E2">
            <v>0</v>
          </cell>
        </row>
      </sheetData>
      <sheetData sheetId="9192">
        <row r="2">
          <cell r="E2">
            <v>0</v>
          </cell>
        </row>
      </sheetData>
      <sheetData sheetId="9193">
        <row r="2">
          <cell r="E2">
            <v>0</v>
          </cell>
        </row>
      </sheetData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>
        <row r="2">
          <cell r="E2">
            <v>0</v>
          </cell>
        </row>
      </sheetData>
      <sheetData sheetId="9216"/>
      <sheetData sheetId="9217"/>
      <sheetData sheetId="9218">
        <row r="2">
          <cell r="E2">
            <v>0</v>
          </cell>
        </row>
      </sheetData>
      <sheetData sheetId="9219">
        <row r="2">
          <cell r="E2">
            <v>0</v>
          </cell>
        </row>
      </sheetData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>
        <row r="2">
          <cell r="E2">
            <v>0</v>
          </cell>
        </row>
      </sheetData>
      <sheetData sheetId="9233">
        <row r="2">
          <cell r="E2">
            <v>0</v>
          </cell>
        </row>
      </sheetData>
      <sheetData sheetId="9234">
        <row r="2">
          <cell r="E2">
            <v>0</v>
          </cell>
        </row>
      </sheetData>
      <sheetData sheetId="9235">
        <row r="2">
          <cell r="E2">
            <v>0</v>
          </cell>
        </row>
      </sheetData>
      <sheetData sheetId="9236">
        <row r="2">
          <cell r="E2">
            <v>0</v>
          </cell>
        </row>
      </sheetData>
      <sheetData sheetId="9237">
        <row r="2">
          <cell r="E2">
            <v>0</v>
          </cell>
        </row>
      </sheetData>
      <sheetData sheetId="9238">
        <row r="2">
          <cell r="E2">
            <v>0</v>
          </cell>
        </row>
      </sheetData>
      <sheetData sheetId="9239"/>
      <sheetData sheetId="9240">
        <row r="2">
          <cell r="E2">
            <v>0</v>
          </cell>
        </row>
      </sheetData>
      <sheetData sheetId="9241">
        <row r="2">
          <cell r="E2">
            <v>0</v>
          </cell>
        </row>
      </sheetData>
      <sheetData sheetId="9242">
        <row r="2">
          <cell r="E2">
            <v>0</v>
          </cell>
        </row>
      </sheetData>
      <sheetData sheetId="9243">
        <row r="2">
          <cell r="E2">
            <v>0</v>
          </cell>
        </row>
      </sheetData>
      <sheetData sheetId="9244">
        <row r="2">
          <cell r="E2">
            <v>0</v>
          </cell>
        </row>
      </sheetData>
      <sheetData sheetId="9245">
        <row r="2">
          <cell r="E2">
            <v>0</v>
          </cell>
        </row>
      </sheetData>
      <sheetData sheetId="9246">
        <row r="2">
          <cell r="E2">
            <v>0</v>
          </cell>
        </row>
      </sheetData>
      <sheetData sheetId="9247">
        <row r="2">
          <cell r="E2">
            <v>0</v>
          </cell>
        </row>
      </sheetData>
      <sheetData sheetId="9248">
        <row r="2">
          <cell r="E2">
            <v>0</v>
          </cell>
        </row>
      </sheetData>
      <sheetData sheetId="9249">
        <row r="2">
          <cell r="E2">
            <v>0</v>
          </cell>
        </row>
      </sheetData>
      <sheetData sheetId="9250">
        <row r="2">
          <cell r="E2">
            <v>0</v>
          </cell>
        </row>
      </sheetData>
      <sheetData sheetId="9251">
        <row r="2">
          <cell r="E2">
            <v>0</v>
          </cell>
        </row>
      </sheetData>
      <sheetData sheetId="9252">
        <row r="2">
          <cell r="E2">
            <v>0</v>
          </cell>
        </row>
      </sheetData>
      <sheetData sheetId="9253"/>
      <sheetData sheetId="9254"/>
      <sheetData sheetId="9255"/>
      <sheetData sheetId="9256"/>
      <sheetData sheetId="9257"/>
      <sheetData sheetId="9258">
        <row r="2">
          <cell r="E2">
            <v>0</v>
          </cell>
        </row>
      </sheetData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>
        <row r="2">
          <cell r="E2">
            <v>0</v>
          </cell>
        </row>
      </sheetData>
      <sheetData sheetId="9290"/>
      <sheetData sheetId="9291"/>
      <sheetData sheetId="9292">
        <row r="2">
          <cell r="E2">
            <v>0</v>
          </cell>
        </row>
      </sheetData>
      <sheetData sheetId="9293">
        <row r="2">
          <cell r="E2">
            <v>0</v>
          </cell>
        </row>
      </sheetData>
      <sheetData sheetId="9294">
        <row r="2">
          <cell r="E2">
            <v>0</v>
          </cell>
        </row>
      </sheetData>
      <sheetData sheetId="9295">
        <row r="2">
          <cell r="E2">
            <v>0</v>
          </cell>
        </row>
      </sheetData>
      <sheetData sheetId="9296">
        <row r="2">
          <cell r="E2">
            <v>0</v>
          </cell>
        </row>
      </sheetData>
      <sheetData sheetId="9297"/>
      <sheetData sheetId="9298">
        <row r="2">
          <cell r="E2">
            <v>0</v>
          </cell>
        </row>
      </sheetData>
      <sheetData sheetId="9299">
        <row r="2">
          <cell r="E2">
            <v>0</v>
          </cell>
        </row>
      </sheetData>
      <sheetData sheetId="9300"/>
      <sheetData sheetId="9301"/>
      <sheetData sheetId="9302">
        <row r="2">
          <cell r="E2">
            <v>0</v>
          </cell>
        </row>
      </sheetData>
      <sheetData sheetId="9303">
        <row r="2">
          <cell r="E2">
            <v>0</v>
          </cell>
        </row>
      </sheetData>
      <sheetData sheetId="9304">
        <row r="2">
          <cell r="E2">
            <v>0</v>
          </cell>
        </row>
      </sheetData>
      <sheetData sheetId="9305">
        <row r="2">
          <cell r="E2">
            <v>0</v>
          </cell>
        </row>
      </sheetData>
      <sheetData sheetId="9306">
        <row r="2">
          <cell r="E2">
            <v>0</v>
          </cell>
        </row>
      </sheetData>
      <sheetData sheetId="9307">
        <row r="2">
          <cell r="E2">
            <v>0</v>
          </cell>
        </row>
      </sheetData>
      <sheetData sheetId="9308">
        <row r="2">
          <cell r="E2">
            <v>0</v>
          </cell>
        </row>
      </sheetData>
      <sheetData sheetId="9309">
        <row r="2">
          <cell r="E2">
            <v>0</v>
          </cell>
        </row>
      </sheetData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>
        <row r="2">
          <cell r="E2">
            <v>0</v>
          </cell>
        </row>
      </sheetData>
      <sheetData sheetId="9321"/>
      <sheetData sheetId="9322"/>
      <sheetData sheetId="9323"/>
      <sheetData sheetId="9324">
        <row r="2">
          <cell r="E2">
            <v>0</v>
          </cell>
        </row>
      </sheetData>
      <sheetData sheetId="9325"/>
      <sheetData sheetId="9326"/>
      <sheetData sheetId="9327"/>
      <sheetData sheetId="9328"/>
      <sheetData sheetId="9329"/>
      <sheetData sheetId="9330">
        <row r="2">
          <cell r="E2">
            <v>0</v>
          </cell>
        </row>
      </sheetData>
      <sheetData sheetId="9331">
        <row r="2">
          <cell r="E2">
            <v>0</v>
          </cell>
        </row>
      </sheetData>
      <sheetData sheetId="9332"/>
      <sheetData sheetId="9333"/>
      <sheetData sheetId="9334"/>
      <sheetData sheetId="9335"/>
      <sheetData sheetId="9336"/>
      <sheetData sheetId="9337"/>
      <sheetData sheetId="9338">
        <row r="2">
          <cell r="E2">
            <v>0</v>
          </cell>
        </row>
      </sheetData>
      <sheetData sheetId="9339"/>
      <sheetData sheetId="9340">
        <row r="2">
          <cell r="E2">
            <v>0</v>
          </cell>
        </row>
      </sheetData>
      <sheetData sheetId="9341"/>
      <sheetData sheetId="9342"/>
      <sheetData sheetId="9343">
        <row r="2">
          <cell r="E2">
            <v>0</v>
          </cell>
        </row>
      </sheetData>
      <sheetData sheetId="9344">
        <row r="2">
          <cell r="E2">
            <v>0</v>
          </cell>
        </row>
      </sheetData>
      <sheetData sheetId="9345">
        <row r="2">
          <cell r="E2">
            <v>0</v>
          </cell>
        </row>
      </sheetData>
      <sheetData sheetId="9346"/>
      <sheetData sheetId="9347"/>
      <sheetData sheetId="9348">
        <row r="2">
          <cell r="E2">
            <v>0</v>
          </cell>
        </row>
      </sheetData>
      <sheetData sheetId="9349"/>
      <sheetData sheetId="9350"/>
      <sheetData sheetId="9351"/>
      <sheetData sheetId="9352">
        <row r="2">
          <cell r="E2">
            <v>0</v>
          </cell>
        </row>
      </sheetData>
      <sheetData sheetId="9353">
        <row r="2">
          <cell r="E2">
            <v>0</v>
          </cell>
        </row>
      </sheetData>
      <sheetData sheetId="9354">
        <row r="2">
          <cell r="E2">
            <v>0</v>
          </cell>
        </row>
      </sheetData>
      <sheetData sheetId="9355">
        <row r="2">
          <cell r="E2">
            <v>0</v>
          </cell>
        </row>
      </sheetData>
      <sheetData sheetId="9356">
        <row r="2">
          <cell r="E2">
            <v>0</v>
          </cell>
        </row>
      </sheetData>
      <sheetData sheetId="9357">
        <row r="2">
          <cell r="E2">
            <v>0</v>
          </cell>
        </row>
      </sheetData>
      <sheetData sheetId="9358">
        <row r="2">
          <cell r="E2">
            <v>0</v>
          </cell>
        </row>
      </sheetData>
      <sheetData sheetId="9359">
        <row r="2">
          <cell r="E2">
            <v>0</v>
          </cell>
        </row>
      </sheetData>
      <sheetData sheetId="9360">
        <row r="2">
          <cell r="E2">
            <v>0</v>
          </cell>
        </row>
      </sheetData>
      <sheetData sheetId="9361">
        <row r="2">
          <cell r="E2">
            <v>0</v>
          </cell>
        </row>
      </sheetData>
      <sheetData sheetId="9362">
        <row r="2">
          <cell r="E2">
            <v>0</v>
          </cell>
        </row>
      </sheetData>
      <sheetData sheetId="9363">
        <row r="2">
          <cell r="E2">
            <v>0</v>
          </cell>
        </row>
      </sheetData>
      <sheetData sheetId="9364">
        <row r="2">
          <cell r="E2">
            <v>0</v>
          </cell>
        </row>
      </sheetData>
      <sheetData sheetId="9365">
        <row r="2">
          <cell r="E2">
            <v>0</v>
          </cell>
        </row>
      </sheetData>
      <sheetData sheetId="9366">
        <row r="2">
          <cell r="E2">
            <v>0</v>
          </cell>
        </row>
      </sheetData>
      <sheetData sheetId="9367">
        <row r="2">
          <cell r="E2">
            <v>0</v>
          </cell>
        </row>
      </sheetData>
      <sheetData sheetId="9368">
        <row r="2">
          <cell r="E2">
            <v>0</v>
          </cell>
        </row>
      </sheetData>
      <sheetData sheetId="9369">
        <row r="2">
          <cell r="E2">
            <v>0</v>
          </cell>
        </row>
      </sheetData>
      <sheetData sheetId="9370">
        <row r="2">
          <cell r="E2">
            <v>0</v>
          </cell>
        </row>
      </sheetData>
      <sheetData sheetId="9371">
        <row r="2">
          <cell r="E2">
            <v>0</v>
          </cell>
        </row>
      </sheetData>
      <sheetData sheetId="9372">
        <row r="2">
          <cell r="E2">
            <v>0</v>
          </cell>
        </row>
      </sheetData>
      <sheetData sheetId="9373">
        <row r="2">
          <cell r="E2">
            <v>0</v>
          </cell>
        </row>
      </sheetData>
      <sheetData sheetId="9374">
        <row r="2">
          <cell r="E2">
            <v>0</v>
          </cell>
        </row>
      </sheetData>
      <sheetData sheetId="9375">
        <row r="2">
          <cell r="E2">
            <v>0</v>
          </cell>
        </row>
      </sheetData>
      <sheetData sheetId="9376">
        <row r="2">
          <cell r="E2">
            <v>0</v>
          </cell>
        </row>
      </sheetData>
      <sheetData sheetId="9377">
        <row r="2">
          <cell r="E2">
            <v>0</v>
          </cell>
        </row>
      </sheetData>
      <sheetData sheetId="9378"/>
      <sheetData sheetId="9379">
        <row r="2">
          <cell r="E2">
            <v>0</v>
          </cell>
        </row>
      </sheetData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>
        <row r="2">
          <cell r="E2">
            <v>0</v>
          </cell>
        </row>
      </sheetData>
      <sheetData sheetId="9433">
        <row r="2">
          <cell r="E2">
            <v>0</v>
          </cell>
        </row>
      </sheetData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>
        <row r="2">
          <cell r="E2">
            <v>0</v>
          </cell>
        </row>
      </sheetData>
      <sheetData sheetId="9460"/>
      <sheetData sheetId="9461"/>
      <sheetData sheetId="9462"/>
      <sheetData sheetId="9463"/>
      <sheetData sheetId="9464"/>
      <sheetData sheetId="9465">
        <row r="2">
          <cell r="E2">
            <v>0</v>
          </cell>
        </row>
      </sheetData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>
        <row r="2">
          <cell r="E2">
            <v>0</v>
          </cell>
        </row>
      </sheetData>
      <sheetData sheetId="9508">
        <row r="2">
          <cell r="E2">
            <v>0</v>
          </cell>
        </row>
      </sheetData>
      <sheetData sheetId="9509">
        <row r="2">
          <cell r="E2">
            <v>0</v>
          </cell>
        </row>
      </sheetData>
      <sheetData sheetId="9510">
        <row r="2">
          <cell r="E2">
            <v>0</v>
          </cell>
        </row>
      </sheetData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 refreshError="1"/>
      <sheetData sheetId="9997" refreshError="1"/>
      <sheetData sheetId="999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SRC-B3U2"/>
      <sheetName val="공종별_집계금액"/>
      <sheetName val="材料单"/>
      <sheetName val="汇总表3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BOQ-Rev.3"/>
      <sheetName val="Cost Summary"/>
      <sheetName val="Cash2"/>
      <sheetName val="기계내역서"/>
      <sheetName val="u_rates"/>
      <sheetName val="BOQ건축"/>
      <sheetName val="Site Expenses"/>
      <sheetName val="Architectural"/>
      <sheetName val="Civil &amp; Structural"/>
      <sheetName val="MEP"/>
      <sheetName val="SAS"/>
      <sheetName val="Procurement"/>
      <sheetName val="Construction"/>
      <sheetName val="Earthwork"/>
      <sheetName val="TenderAnaly"/>
      <sheetName val="AppendixA"/>
      <sheetName val="BQ"/>
      <sheetName val="GrossBQ"/>
      <sheetName val="GrossBQ (2)"/>
      <sheetName val="BQ(2)"/>
      <sheetName val="BQ(3)"/>
      <sheetName val="Summary"/>
      <sheetName val="G1"/>
      <sheetName val="FlrArea"/>
      <sheetName val="Analysis"/>
      <sheetName val="Notes"/>
      <sheetName val="Prelims"/>
      <sheetName val="Site Expense"/>
      <sheetName val="Steelwork"/>
      <sheetName val="ExtWalls"/>
      <sheetName val="Founds"/>
      <sheetName val="Slab"/>
      <sheetName val="Retaining Wall"/>
      <sheetName val="Summary Final"/>
      <sheetName val="G1 Final"/>
      <sheetName val="cong thuc tinh chi tiet"/>
      <sheetName val="data"/>
      <sheetName val="00000000"/>
      <sheetName val="Cover"/>
      <sheetName val="Contents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Quantity"/>
      <sheetName val="차액보증"/>
      <sheetName val="입찰안"/>
      <sheetName val="MAIN GATE HOUSE"/>
      <sheetName val="CHI TIẾT THÉP"/>
      <sheetName val="VK"/>
      <sheetName val="BT"/>
      <sheetName val="0-Bia"/>
      <sheetName val="Danh muc"/>
      <sheetName val="1-Mau 1A"/>
      <sheetName val="2-Mau 2A"/>
      <sheetName val="Mau 2B"/>
      <sheetName val="3-Mau 3A"/>
      <sheetName val="Mẫu 3B"/>
      <sheetName val="4-Khoi luong CT"/>
      <sheetName val="4.1 BẢNG THKL CỐNG"/>
      <sheetName val="4.2 KL CT Cống dọc"/>
      <sheetName val="KL CT Hố ga"/>
      <sheetName val="5-Khau tru Tien ich"/>
      <sheetName val="6-Phat"/>
      <sheetName val="lắp dặt giao nhận"/>
      <sheetName val="nhập+xuất 2017"/>
      <sheetName val="hải"/>
      <sheetName val="thuyet"/>
      <sheetName val="nhập+xuất 2018"/>
      <sheetName val="LNMT+vigo(Mới)"/>
      <sheetName val="Bồn+vigo(Mới)"/>
      <sheetName val="Nhựa THM(Mới))"/>
      <sheetName val="Bồn Tự Hoại(Mới)"/>
      <sheetName val="Bồn CN Rừng ( Mới)"/>
      <sheetName val="SEN VÒI(Mới)"/>
      <sheetName val="Chậu Rửa( Mới)"/>
      <sheetName val="Máy Lọc Nước(Mới)"/>
      <sheetName val=" BỒN INOX CNR PHƯƠNG NAM"/>
      <sheetName val="DTBN"/>
      <sheetName val="RecoveredExternalLink1"/>
      <sheetName val="SEX"/>
      <sheetName val="FAB별"/>
      <sheetName val="By Area &amp; System Level 1"/>
      <sheetName val="System L1"/>
      <sheetName val="CPA EST CONTROL DOC "/>
      <sheetName val="IW Rev 00"/>
      <sheetName val="DG"/>
      <sheetName val="IMF Code"/>
      <sheetName val="System Code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SERVICE and site work"/>
      <sheetName val="Parking"/>
      <sheetName val="Hotel"/>
      <sheetName val="Condomonium"/>
      <sheetName val="Office Tower, Core &amp; Shell"/>
      <sheetName val="Office Tower"/>
      <sheetName val="Scheme B Estimate "/>
      <sheetName val="ESTI."/>
      <sheetName val="DI-ESTI"/>
      <sheetName val="VE Estimate"/>
      <sheetName val="IBASE"/>
      <sheetName val="Chiet tinh dz35"/>
      <sheetName val="SCOPE OF WORK"/>
      <sheetName val="FIRE"/>
      <sheetName val="XTRA"/>
      <sheetName val="tienluong"/>
      <sheetName val="sat"/>
      <sheetName val="ptvt"/>
      <sheetName val="gvl"/>
      <sheetName val="INFOR-ST"/>
      <sheetName val="T.KÊ K.CẤU"/>
      <sheetName val="Villa A"/>
      <sheetName val="Main_Mech"/>
      <sheetName val="Sub_Mech"/>
      <sheetName val="Config"/>
      <sheetName val="Sheet1"/>
      <sheetName val="Sheet2"/>
      <sheetName val="XL4Poppy"/>
      <sheetName val="Parem"/>
      <sheetName val="0716_IST"/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DG3285"/>
      <sheetName val="PTVT (MAU)"/>
      <sheetName val="MTP"/>
      <sheetName val="1"/>
      <sheetName val="2"/>
      <sheetName val="Sheet3"/>
      <sheetName val="HE SO"/>
      <sheetName val="Tro giup"/>
      <sheetName val="Công trình"/>
      <sheetName val="Bang THKP"/>
      <sheetName val="Chiết tính"/>
      <sheetName val="Giá tháng"/>
      <sheetName val="HaoPhiVatTu"/>
      <sheetName val="Tổng hợp VT"/>
      <sheetName val="Cước VC"/>
      <sheetName val="Cước bộ"/>
      <sheetName val="THKP hạng mục"/>
      <sheetName val="TH chi phí XD"/>
      <sheetName val="TH chi phí TB"/>
      <sheetName val="TH kinh phí"/>
      <sheetName val="Công trình TL"/>
      <sheetName val="Hệ số"/>
      <sheetName val="Đơn giá TH"/>
      <sheetName val="Phân tích VT"/>
      <sheetName val="Bìa"/>
      <sheetName val="NhiênLiệu"/>
      <sheetName val="Thẩm định"/>
      <sheetName val="Thép"/>
      <sheetName val="Cấu hình"/>
      <sheetName val="B1-BTH"/>
      <sheetName val="B2_CPXD"/>
      <sheetName val="B3-TB"/>
      <sheetName val="B4-QLDA"/>
      <sheetName val="B5-TV"/>
      <sheetName val="B6-CPK"/>
      <sheetName val="B7-Deb-1nam"/>
      <sheetName val="B7.1 DebtNuaNam"/>
      <sheetName val="B8-HMC"/>
      <sheetName val="B1.1_TH NM"/>
      <sheetName val="B1.2 Bai xi"/>
      <sheetName val="B1.3 XL nen"/>
      <sheetName val="B1.4 Cang than"/>
      <sheetName val="B1.5 Cang chung"/>
      <sheetName val="PL1.TK"/>
      <sheetName val="PL2.Th.tra TK"/>
      <sheetName val="PL3.HSMT"/>
      <sheetName val="PL4.KS"/>
      <sheetName val="PL5. NL"/>
      <sheetName val="PL6.ĐN"/>
      <sheetName val="PL7_VLD"/>
      <sheetName val="PL8-BanCBSX"/>
      <sheetName val="PL9_Daotao"/>
      <sheetName val="PL10.daotaoKT"/>
      <sheetName val="pA1"/>
      <sheetName val="PL5.NL ch.thu(CU)"/>
      <sheetName val="PL6.Dien_nc (cu)"/>
      <sheetName val="PL7.Thu hoi(cu)"/>
      <sheetName val="PL8.VLD(CU)"/>
      <sheetName val="PL9.CB_SX(CU)"/>
      <sheetName val="PL10.D.taoCBSX (CU.SH1)"/>
      <sheetName val="PL12.BThan"/>
      <sheetName val="PL13.BTRO"/>
      <sheetName val="PL14.BDVOI"/>
      <sheetName val="PL15.BTCAO"/>
      <sheetName val="PL16.BTBI"/>
      <sheetName val="PL17.BDAU"/>
      <sheetName val="........."/>
      <sheetName val="TH HD"/>
      <sheetName val="Agreement"/>
      <sheetName val="DGLD-BCN"/>
      <sheetName val="TDT cang dung chung"/>
      <sheetName val="HD EPC"/>
      <sheetName val="SS"/>
      <sheetName val="..."/>
      <sheetName val="B2.1 Xulynen"/>
      <sheetName val="B1.4.1 cang TB"/>
      <sheetName val="B1.4.2 Cang D.voi"/>
      <sheetName val="B1.4.3 Cang T.cao"/>
      <sheetName val="Ba.4.4 Oil jetty"/>
      <sheetName val="phulucCM"/>
      <sheetName val="BTH XD"/>
      <sheetName val="DT XD"/>
      <sheetName val="DT Xu ly nen"/>
      <sheetName val="DGTH SH1"/>
      <sheetName val="PLXD 02 Chiet tinh DGTH"/>
      <sheetName val="PLXD 03-Chiet tinh DG TN coc"/>
      <sheetName val="PLXD 04-Gia VLXD"/>
      <sheetName val="PLXD 05-VC"/>
      <sheetName val="PLXD 06-DG NC"/>
      <sheetName val="PLXD- 07DG MTC"/>
      <sheetName val="PLXD-08 Chi tiet MTC"/>
      <sheetName val="TT06-2010"/>
      <sheetName val="KL XD SH1.V1"/>
      <sheetName val="NCMAY"/>
      <sheetName val="DGTH"/>
      <sheetName val="giabt"/>
      <sheetName val="buvc"/>
      <sheetName val="VL"/>
      <sheetName val="DGCHITIET"/>
      <sheetName val="Gia CT XD1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Lat gach san nha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_gach_san_nha"/>
      <sheetName val="RAB AR_STR"/>
      <sheetName val="01.THGTTT"/>
      <sheetName val="HD 15122"/>
      <sheetName val="CV CHAO GIA 2"/>
      <sheetName val="GT Bieu hanh lang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BAG-2"/>
      <sheetName val="COMMON AREA"/>
      <sheetName val="Goc CC"/>
      <sheetName val="???????-BLDG"/>
      <sheetName val="BQ_TIMAHR1"/>
      <sheetName val="_______-BLDG"/>
      <sheetName val="MA NS"/>
      <sheetName val="Thep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tifico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HRG BHN"/>
      <sheetName val="A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??-BLDG"/>
      <sheetName val="PNT-QUOT-#3"/>
      <sheetName val="COAT&amp;WRAP-QIOT-#3"/>
      <sheetName val="Chi tiet"/>
      <sheetName val="KSG03"/>
      <sheetName val="List"/>
      <sheetName val="__-BLDG"/>
      <sheetName val="Danh mục"/>
      <sheetName val="THVT"/>
      <sheetName val="Bia"/>
      <sheetName val="B1.1Giatri theo HD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THQT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ổng Hợp giá trị theo tháng"/>
      <sheetName val="SS Coc Khoan Nhoi"/>
      <sheetName val="質疑回答書"/>
      <sheetName val="Chiet_tinh_dz35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Kingpost"/>
      <sheetName val="Data (2)"/>
      <sheetName val="BXLDL"/>
      <sheetName val="264"/>
      <sheetName val="SPS"/>
      <sheetName val="집계표"/>
      <sheetName val="6MONTHS"/>
      <sheetName val="KTXD-TQT, PS"/>
      <sheetName val="TH SKL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gia cong tac"/>
      <sheetName val="토공"/>
      <sheetName val="VCV-BE-TONG"/>
      <sheetName val="GIÁ VẬT TƯ"/>
      <sheetName val="RATE"/>
      <sheetName val="Data 01"/>
      <sheetName val="General Schedule"/>
      <sheetName val="入力作成表"/>
      <sheetName val="Data Phat"/>
      <sheetName val="갑지"/>
      <sheetName val="Div26 - Elect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MTO REV.2(ARMOR)"/>
      <sheetName val="Eq. Mobilization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Dinh muc CP KTCB khac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Para"/>
      <sheetName val="KSHD"/>
      <sheetName val="KSHD-Chung"/>
      <sheetName val="Sum-MBA-MPD"/>
      <sheetName val="MBA-MPD"/>
      <sheetName val="Sum-Elect"/>
      <sheetName val="Elect"/>
      <sheetName val="Sum-Low voltage"/>
      <sheetName val="Low Voltage"/>
      <sheetName val="FA"/>
      <sheetName val="Sum-ACMV"/>
      <sheetName val="ACMV"/>
      <sheetName val="Sum-P&amp;D"/>
      <sheetName val="P&amp;D"/>
      <sheetName val="Sum-PCCC"/>
      <sheetName val="PCCC"/>
      <sheetName val="Solieu"/>
      <sheetName val="VE"/>
      <sheetName val="thao-go"/>
      <sheetName val="DON GIA"/>
      <sheetName val="TONGKE-HT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KL chi tiet"/>
      <sheetName val="KL tong hop"/>
      <sheetName val="F4-F7"/>
      <sheetName val="NhapSL"/>
      <sheetName val="Thep-MatCat"/>
      <sheetName val="Kiem-Toan"/>
      <sheetName val="tifico[NO]"/>
      <sheetName val="tifico[Ext]"/>
      <sheetName val="H-BHN"/>
      <sheetName val="A-BANTU"/>
      <sheetName val="Tifico-newoffice,R1"/>
      <sheetName val="ME-PLUMBING"/>
      <sheetName val="Material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Currency Rate"/>
      <sheetName val="atap"/>
      <sheetName val="TOWN"/>
      <sheetName val="B _ Norelec"/>
      <sheetName val="villa"/>
      <sheetName val="Group"/>
      <sheetName val="Pile"/>
      <sheetName val="Piping"/>
      <sheetName val="Elec-ins"/>
      <sheetName val="Daf 1"/>
      <sheetName val="Temporary"/>
      <sheetName val="Rekap Direct Cost"/>
      <sheetName val="Bill No 6 Koord _ Attendance"/>
      <sheetName val="SPM062"/>
      <sheetName val="WH-Rev"/>
      <sheetName val="WMS-INT"/>
      <sheetName val="Master"/>
      <sheetName val="covere"/>
      <sheetName val="Mob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Pipe"/>
      <sheetName val="CONS."/>
      <sheetName val="Duc-3"/>
      <sheetName val="January 2015"/>
      <sheetName val="SAT-BHN"/>
      <sheetName val="Basic Price"/>
      <sheetName val="plumbing"/>
      <sheetName val="HARGA MATERIAL"/>
      <sheetName val="BQ ARS"/>
      <sheetName val="Steel-Twr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Analisa Harga"/>
      <sheetName val="Bahan"/>
      <sheetName val="#REF!"/>
      <sheetName val="Analisa Gabungan"/>
      <sheetName val="Sub"/>
      <sheetName val="304-06"/>
      <sheetName val="BOQ"/>
      <sheetName val="CH"/>
      <sheetName val="Duc_3"/>
      <sheetName val="bahan "/>
      <sheetName val="PKK"/>
      <sheetName val="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概総括1"/>
      <sheetName val="____"/>
      <sheetName val=""/>
      <sheetName val="Z"/>
      <sheetName val="05. Data_Cash Flow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Thông tin ban đầu"/>
      <sheetName val="Key"/>
      <sheetName val="mw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LKVL-CK-HT-GD1"/>
      <sheetName val="Chiet tinh dz22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rossBQ_(2)1"/>
      <sheetName val="Site_Expense"/>
      <sheetName val="Retaining_Wall"/>
      <sheetName val="Summary_Final"/>
      <sheetName val="G1_Final"/>
      <sheetName val="Thiet_bi"/>
      <sheetName val="Nhan_cong"/>
      <sheetName val="Project_Execution_Report"/>
      <sheetName val="E-POD WD"/>
      <sheetName val="E-T1 WD"/>
      <sheetName val="E-T2 WD"/>
      <sheetName val="E-T3 WD"/>
      <sheetName val="E-T4 WD"/>
      <sheetName val="E-T5 WD"/>
      <sheetName val="PS-POD WD"/>
      <sheetName val="PS-T1 WD"/>
      <sheetName val="PS-T2 WD"/>
      <sheetName val="PS-T3 WD"/>
      <sheetName val="PS-T4 WD"/>
      <sheetName val="PS-T5 WD"/>
      <sheetName val="ACMV-POD WD"/>
      <sheetName val="ACMV-T1 WD"/>
      <sheetName val="ACMV-T2 WD"/>
      <sheetName val="ACMV-T3 WD"/>
      <sheetName val="ACMV-T4 WD"/>
      <sheetName val="ACMV-T5 WD"/>
      <sheetName val="FP-POD WD"/>
      <sheetName val="FP-T1 WD"/>
      <sheetName val="FP-T2 WD"/>
      <sheetName val="FP-T3 WD"/>
      <sheetName val="FP-T4 WD"/>
      <sheetName val="CAR PARKING TT"/>
      <sheetName val="Price-1"/>
      <sheetName val="Price-2"/>
      <sheetName val="PA-1"/>
      <sheetName val="PA-2"/>
      <sheetName val="SPL4"/>
      <sheetName val="TH-DS"/>
      <sheetName val="TMDT-PA1"/>
      <sheetName val="TMDT-PA2"/>
      <sheetName val="TH-DT"/>
      <sheetName val="Round"/>
      <sheetName val="Calculation"/>
      <sheetName val="CTyXD so1chaolai"/>
      <sheetName val="CTYXDso1(hc)"/>
      <sheetName val="Chenh KL"/>
      <sheetName val="Chenh KL (BT-Thep)"/>
      <sheetName val="Don gia chi tiet"/>
      <sheetName val="Du toan"/>
      <sheetName val="Phan tich vat tu"/>
      <sheetName val="Tong hop vat tu"/>
      <sheetName val="Gia tri vat tu"/>
      <sheetName val="Chenh lech vat tu"/>
      <sheetName val="Chi phi van chuyen"/>
      <sheetName val="Tong hop kinh phi"/>
      <sheetName val="Tu van Thiet ke"/>
      <sheetName val="Tien do thi cong"/>
      <sheetName val="Bia du toan"/>
      <sheetName val="10000000"/>
      <sheetName val="XL4Test5"/>
      <sheetName val="SPL4-TOTAL"/>
      <sheetName val="DI_ESTI"/>
      <sheetName val="Bang chiet tinh TBA"/>
      <sheetName val="Chiet tinh DZ 22"/>
      <sheetName val="TONG HOP VL-NC"/>
      <sheetName val="TONGKE3p "/>
      <sheetName val="TH VL, NC, DDHT Thanhphuoc"/>
      <sheetName val="TNHCHINH"/>
      <sheetName val="KHOILUONG"/>
      <sheetName val="TKTHEP"/>
      <sheetName val="THKP"/>
      <sheetName val="VLNCMTC"/>
      <sheetName val="VTQT"/>
      <sheetName val="ketcaucap"/>
      <sheetName val="LM"/>
      <sheetName val="VK MÓNG"/>
      <sheetName val="How To Use"/>
      <sheetName val="GAP PO to M+W"/>
      <sheetName val="M+W PO to GAP"/>
      <sheetName val="GAP-MW"/>
      <sheetName val="Fee"/>
      <sheetName val="General Mgmt Admin"/>
      <sheetName val="AR"/>
      <sheetName val="CT"/>
      <sheetName val="EE"/>
      <sheetName val="TS"/>
      <sheetName val="LS"/>
      <sheetName val="ME"/>
      <sheetName val="MWA"/>
      <sheetName val="PE"/>
      <sheetName val="SE"/>
      <sheetName val="TC"/>
      <sheetName val="TI"/>
      <sheetName val="PreCon"/>
      <sheetName val="Travel"/>
      <sheetName val="Oracle"/>
      <sheetName val="Oracle Table"/>
      <sheetName val="US Ops Labor"/>
      <sheetName val="Lookups"/>
      <sheetName val="Update"/>
      <sheetName val="Risk Analysis"/>
      <sheetName val="SCA"/>
      <sheetName val="Est"/>
      <sheetName val="E-Breakdown"/>
      <sheetName val="V-Breakdown"/>
      <sheetName val="CostData"/>
      <sheetName val="LOGIN"/>
      <sheetName val="Wind"/>
      <sheetName val="1_Frame"/>
      <sheetName val="2_Door"/>
      <sheetName val="3_purlins"/>
      <sheetName val="4_Cladding"/>
      <sheetName val="조명시설"/>
      <sheetName val="TEN CONG TRINH"/>
      <sheetName val="Tổng"/>
      <sheetName val="Báo cháy"/>
      <sheetName val="Chống sét"/>
      <sheetName val="Hệ thống điện"/>
      <sheetName val="Chiếu sáng"/>
      <sheetName val="Ổ cắm"/>
      <sheetName val="Phát thanh"/>
      <sheetName val="Cấp nước"/>
      <sheetName val="Thoát nước"/>
      <sheetName val="ĐHKK"/>
      <sheetName val="M&amp;E(270207)"/>
      <sheetName val="OrgChart"/>
      <sheetName val="C-C"/>
      <sheetName val="D-D"/>
      <sheetName val="Factory &amp; Warehouse"/>
      <sheetName val="Office Building"/>
      <sheetName val="Anex "/>
      <sheetName val="External"/>
      <sheetName val="External (2)"/>
      <sheetName val="Electrical"/>
      <sheetName val="Mecanical"/>
      <sheetName val="AC Factory"/>
      <sheetName val="Đơn giá MEP"/>
      <sheetName val="DONGIAHT2"/>
      <sheetName val="dien giai"/>
      <sheetName val="ĐƠN GIÁ"/>
      <sheetName val="DONGIAHT"/>
      <sheetName val="DONGIAHT3"/>
      <sheetName val="Bảng chỉ tiêu kỹ thuật"/>
      <sheetName val="Diễn Giải Bó vỉa"/>
      <sheetName val="Diễn Giải Thoat Nuoc"/>
      <sheetName val="F&amp;W.Civil Works for ME Works"/>
      <sheetName val="SEPTIC TANK 4M3"/>
      <sheetName val="SEPTIC TANK 8M3"/>
      <sheetName val="SEPTIC TANK 12M3"/>
      <sheetName val="SEPTIC TANK 20M3"/>
      <sheetName val="FENCE TYPE A"/>
      <sheetName val="FENCE TYPE B"/>
      <sheetName val="CORECTE PAVING"/>
      <sheetName val="FLAG POLE"/>
      <sheetName val="GATE 1"/>
      <sheetName val="SIGN BOARD (gate 1)"/>
      <sheetName val="GATE 2"/>
      <sheetName val="SIGN BOARD (gate 2)"/>
      <sheetName val="HO THU NHA RAC"/>
      <sheetName val="HO THU CAC HM PHU"/>
      <sheetName val="Buy vs. Lease Car"/>
      <sheetName val="TEST1"/>
      <sheetName val="tong cong"/>
      <sheetName val="QLTT"/>
      <sheetName val="Phieu DNTT"/>
      <sheetName val="Nhap chi tiet"/>
      <sheetName val="1.Vat tu"/>
      <sheetName val="2.TB mua"/>
      <sheetName val="3.TB thue"/>
      <sheetName val="4. BHLĐ"/>
      <sheetName val="5.cttam"/>
      <sheetName val="Summary -cp da thanh toan"/>
      <sheetName val="Summary -thanh toan thuc te"/>
      <sheetName val="Summary -cp phat sinh trong ky"/>
      <sheetName val="Summary -ke hoach thanh toan"/>
      <sheetName val="Cp phat sinh trong (ko VAT"/>
      <sheetName val="VAT"/>
      <sheetName val="Quotation m2"/>
      <sheetName val="BOQ Details"/>
      <sheetName val="INBILL"/>
      <sheetName val="Qty"/>
      <sheetName val="Costmaster"/>
      <sheetName val="Movex"/>
      <sheetName val="Transp.cost"/>
      <sheetName val="Costcenter 16 Sep 10"/>
      <sheetName val="INBILLsss"/>
      <sheetName val="Bill Villa 1."/>
      <sheetName val="Structure"/>
      <sheetName val="Stair"/>
      <sheetName val="Foundation"/>
      <sheetName val="Water"/>
      <sheetName val="Columns"/>
      <sheetName val="Bracing beam"/>
      <sheetName val="Floor 2"/>
      <sheetName val="Beam level 2"/>
      <sheetName val="Floor roof"/>
      <sheetName val="Beam roof"/>
      <sheetName val="Beam water"/>
      <sheetName val="Lintel "/>
      <sheetName val="srt"/>
      <sheetName val="maker"/>
      <sheetName val="scope"/>
      <sheetName val="PRO"/>
      <sheetName val="SUMPRO"/>
      <sheetName val="dbp-0601"/>
      <sheetName val="GTS I PS"/>
      <sheetName val="RAB"/>
      <sheetName val="Bang KL"/>
      <sheetName val="Vat tu"/>
      <sheetName val="Nhan cong"/>
      <sheetName val="May TC"/>
      <sheetName val="Bang du thau"/>
      <sheetName val="PT ngang"/>
      <sheetName val="DM.ChiPhi"/>
      <sheetName val="LET"/>
      <sheetName val="BQ-MEC"/>
      <sheetName val="pr"/>
      <sheetName val="profit.Const"/>
      <sheetName val="SITE_E"/>
      <sheetName val="Banggiamau"/>
      <sheetName val="Vat tu XD"/>
      <sheetName val="VT nuoc"/>
      <sheetName val="VT dien"/>
      <sheetName val="Khoi luong"/>
      <sheetName val="Sheet4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V.c noi bo"/>
      <sheetName val="dnc4"/>
      <sheetName val="J-nhuom"/>
      <sheetName val="J-det"/>
      <sheetName val="J-xaugo"/>
      <sheetName val="J-kho"/>
      <sheetName val="J-VP"/>
      <sheetName val="J-canteen"/>
      <sheetName val="J-nha xe"/>
      <sheetName val="J-cong"/>
      <sheetName val="Fence"/>
      <sheetName val="Road"/>
      <sheetName val="J-nha_xe"/>
      <sheetName val="dg tphcm"/>
      <sheetName val="Unit Rate"/>
      <sheetName val="DANHPHAP"/>
      <sheetName val="DPVT"/>
      <sheetName val="Labor+Equi"/>
      <sheetName val="Material (2)"/>
      <sheetName val="control"/>
      <sheetName val="切割 MTL"/>
      <sheetName val="切割 DI"/>
      <sheetName val="MTL$-INTER"/>
      <sheetName val="MAU_A"/>
      <sheetName val="MAU_B"/>
      <sheetName val="MAU_C"/>
      <sheetName val="MAU E -XCD"/>
      <sheetName val="MAU E -TDS1"/>
      <sheetName val="MAU E- NDH"/>
      <sheetName val="ESTI_"/>
      <sheetName val="Daily"/>
      <sheetName val="Data-input"/>
      <sheetName val="TK12"/>
      <sheetName val="XXXXXXXX"/>
      <sheetName val="__ MTL"/>
      <sheetName val="__ D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Chart1"/>
      <sheetName val="Chart2"/>
      <sheetName val="RPT"/>
      <sheetName val="TH9"/>
      <sheetName val="TH12"/>
      <sheetName val="특외대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INHNEN"/>
      <sheetName val="Nen VN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MAY"/>
      <sheetName val="VUA"/>
      <sheetName val="DG CAU"/>
      <sheetName val="THOP CAU"/>
      <sheetName val="TLP CAU"/>
      <sheetName val="DAKT1"/>
      <sheetName val="XL4Poppy (2)"/>
      <sheetName val="Bthkl"/>
      <sheetName val="KM247"/>
      <sheetName val="km248"/>
      <sheetName val="Gia VL"/>
      <sheetName val="Bang luong CB"/>
      <sheetName val="Bang P.tich CT"/>
      <sheetName val="D.toan chi tiet"/>
      <sheetName val="Bang TH Dtoan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Congty"/>
      <sheetName val="VPPN"/>
      <sheetName val="XN74"/>
      <sheetName val="XN54"/>
      <sheetName val="XN33"/>
      <sheetName val="NK96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ang 8"/>
      <sheetName val="Du an nut So"/>
      <sheetName val="Du an nut vong"/>
      <sheetName val="Du an nut Nam cau Tlong"/>
      <sheetName val="Duong kim lien 0 cho dua"/>
      <sheetName val="Du an KTDC Nam trung yen"/>
      <sheetName val="THANG 09"/>
      <sheetName val="THANG 10"/>
      <sheetName val="DTCT"/>
      <sheetName val="THDT"/>
      <sheetName val="THGT"/>
      <sheetName val="caodothietke"/>
      <sheetName val="C47-456"/>
      <sheetName val="C46"/>
      <sheetName val="C47-PII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Qheet3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ilt gate"/>
      <sheetName val="Total"/>
      <sheetName val="Pile cap"/>
      <sheetName val="GB"/>
      <sheetName val="GS"/>
      <sheetName val="Col"/>
      <sheetName val="BS+2.5"/>
      <sheetName val="BS+4.5"/>
      <sheetName val="BS+9.0"/>
      <sheetName val="BS+12.1"/>
      <sheetName val="Staircase"/>
      <sheetName val="Gutter"/>
      <sheetName val="tank"/>
      <sheetName val="D1T"/>
      <sheetName val="Areas"/>
      <sheetName val="P_L"/>
      <sheetName val="BS"/>
      <sheetName val="P&amp;L"/>
      <sheetName val="PPL"/>
      <sheetName val="adjustment"/>
      <sheetName val="CA"/>
      <sheetName val="CL"/>
      <sheetName val="CBS"/>
      <sheetName val="PBS"/>
      <sheetName val="PPMS-ADM"/>
      <sheetName val="0. Contents"/>
      <sheetName val="Executive Summary"/>
      <sheetName val="1a.PDE and Cost"/>
      <sheetName val="1b. VOs Details"/>
      <sheetName val="1c. VOs Statistics"/>
      <sheetName val="1d. Project Schedule"/>
      <sheetName val="1e. RFI&amp;RFA"/>
      <sheetName val="1f. Result-Total AuditFinding"/>
      <sheetName val="1g. Results (Average)"/>
      <sheetName val="1h. Results (No. of Ncs)"/>
      <sheetName val="1i. Results (No. of PNCs)"/>
      <sheetName val="1j. Projects With NCs"/>
      <sheetName val="1k. Project Findings"/>
      <sheetName val="1l. NC for Site"/>
      <sheetName val="1m. NC By Types"/>
      <sheetName val="1n. By Functions"/>
      <sheetName val="1o. Detailed NC By Project"/>
      <sheetName val="1p. Detailed NCs By Types "/>
      <sheetName val="2a-Consol-RVOs"/>
      <sheetName val="2b-RVOs NC Statistic"/>
      <sheetName val="3-CAPARS Log"/>
      <sheetName val="3-CAPARs (Workings 1)"/>
      <sheetName val="3-CAPARS (Workings 2)"/>
      <sheetName val="4a-PDE Vs Actual Cost SORT"/>
      <sheetName val="5-Project Schedule"/>
      <sheetName val="6-RFI-RFA-RFMA-RFSDA"/>
      <sheetName val="7-Audit Time Table"/>
      <sheetName val="8.Dev Progress"/>
      <sheetName val="8. DOA PM"/>
      <sheetName val="8. Northpark"/>
      <sheetName val="Sena RFI"/>
      <sheetName val="8. Sena"/>
      <sheetName val="RFI Sathorn"/>
      <sheetName val="8.Villa Sathorn"/>
      <sheetName val="Rachatewi RFI"/>
      <sheetName val="8 Rachatewi"/>
      <sheetName val="8.Emporio Place"/>
      <sheetName val="8.Empire Place"/>
      <sheetName val="8.Soi  101"/>
      <sheetName val="8-Site Audit Findings"/>
      <sheetName val="8.Tender Req. S&amp;S"/>
      <sheetName val="Safety - Submission Status"/>
      <sheetName val="4g-Site Safety"/>
      <sheetName val="App 2 Site Safety Statistic"/>
      <sheetName val="Safety Statistic 2007"/>
      <sheetName val="Safety Statistic 2008"/>
      <sheetName val="App3a-RFA&amp;I Summary"/>
      <sheetName val="App3b-RFA Schedule"/>
      <sheetName val="App3c-RFI Schedule"/>
      <sheetName val="App4-Summary RVOs"/>
      <sheetName val="App 8a-Customer Change Request"/>
      <sheetName val="App 8b-Layout Change Request"/>
      <sheetName val="The Way Forward"/>
      <sheetName val="1a-NC Summary - 6 mths Results"/>
      <sheetName val="1b-NC Summary - Top 5 Projects"/>
      <sheetName val="1c-NC Summary By Project"/>
      <sheetName val="1d-NC Summary By Types"/>
      <sheetName val="1e-NC Summary - By Functions"/>
      <sheetName val="1f-NCs for VOs and Statistics"/>
      <sheetName val="1g-Project Schedule(DELAY)"/>
      <sheetName val="1h-Project Exceeded Budget"/>
      <sheetName val="1i-NC for Site"/>
      <sheetName val="jl-RFI,RFA,RFM"/>
      <sheetName val="2a-NC By Project"/>
      <sheetName val="2b-NCs Detail Computations"/>
      <sheetName val="3c-CAPARS Log"/>
      <sheetName val="3a-Consol-RVOs"/>
      <sheetName val="3b-RVOs NC Statistic"/>
      <sheetName val="3. Insurance"/>
      <sheetName val="3d-PDE Vs Actual Cost SORT"/>
      <sheetName val="3e-Project Schedule"/>
      <sheetName val="3f-RFI-RFA-RFMA-RFSDA"/>
      <sheetName val="3g-PM Checklist"/>
      <sheetName val="3h-Site Audit Checklist"/>
      <sheetName val="3i-Audit Time Table"/>
      <sheetName val="App1-Summary RVOs"/>
      <sheetName val="App 1 - RFA &amp; I Summary"/>
      <sheetName val="App 1a RFA - Schedule"/>
      <sheetName val="App 1b RFI - Schedule"/>
      <sheetName val="App 2 Sample Concrete Test Ctl"/>
      <sheetName val="App 3 - Master control Arch"/>
      <sheetName val="App 4-Master Ctl Water proof"/>
      <sheetName val="Authority Submission Status"/>
      <sheetName val="Jan 2009"/>
      <sheetName val="Feb 2009"/>
      <sheetName val="Mar 2009"/>
      <sheetName val="Apr 2009"/>
      <sheetName val="May 2009"/>
      <sheetName val="June 2009"/>
      <sheetName val="July 2009"/>
      <sheetName val="Aug 2009"/>
      <sheetName val="Sept 2009"/>
      <sheetName val="Oct 2009"/>
      <sheetName val="Nov 2009"/>
      <sheetName val="Dec 2009"/>
      <sheetName val="Dec 2008 "/>
      <sheetName val="Work-Days (V)"/>
      <sheetName val="Work-Days (S)"/>
      <sheetName val="1f. Result-Total Audit Finding"/>
      <sheetName val="3a-CAPARS Log"/>
      <sheetName val="3b-CAPARs (Workings 1)"/>
      <sheetName val="3c-CAPARS (Workings 2)"/>
      <sheetName val="5a-Safety - Submission Status"/>
      <sheetName val="5b-Safety Statistic 2008"/>
      <sheetName val="5c-Safety Statistic 2007"/>
      <sheetName val="6a-Project Schedule"/>
      <sheetName val="6b-Proj Schedule (construction)"/>
      <sheetName val="7-RFI-RFA-RFMA-RFSDA"/>
      <sheetName val="8-Audit Time Table"/>
      <sheetName val="9-PM Checklist"/>
      <sheetName val="9-Site Checklist"/>
      <sheetName val="9-LMCM Site Checklist"/>
      <sheetName val="10 Insurances"/>
      <sheetName val="11.Dev Progress"/>
      <sheetName val="12 DOA "/>
      <sheetName val="App1a-RFA&amp;I Summary"/>
      <sheetName val="App1b-RFA Schedule"/>
      <sheetName val="App1c-RFI Schedule"/>
      <sheetName val="App2-Summary RVOs"/>
      <sheetName val="App 3a-Customer Change Request"/>
      <sheetName val="App 3b-Layout Change Request"/>
      <sheetName val="EFR30696"/>
      <sheetName val="p&amp;l "/>
      <sheetName val="FFBS1296 "/>
      <sheetName val="CON-ADJ"/>
      <sheetName val="admin"/>
      <sheetName val="SZ Working Consol"/>
      <sheetName val="2.BJ002"/>
      <sheetName val="1) TH.DOI_VO"/>
      <sheetName val="2) TH.DOI_DUYỆTGIÁ NC"/>
      <sheetName val="3) TH.DOI_Mua hang VT"/>
      <sheetName val="TH_CPTB"/>
      <sheetName val="CP Khac cuoc VC"/>
      <sheetName val="包干费用表"/>
      <sheetName val="装饰清单（1标）"/>
      <sheetName val="装饰部分"/>
      <sheetName val="内围地梁钢筋说明"/>
      <sheetName val="8"/>
      <sheetName val="6"/>
      <sheetName val="面积合计（藏）"/>
      <sheetName val="7"/>
      <sheetName val="3"/>
      <sheetName val="4"/>
      <sheetName val="投标材料清单 "/>
      <sheetName val="5"/>
      <sheetName val="CPXD_dbgt"/>
      <sheetName val="Tonghop"/>
      <sheetName val="HR, BB, DTGT"/>
      <sheetName val="dien dai khoi luong"/>
      <sheetName val="Phân tích"/>
      <sheetName val="Hao phí"/>
      <sheetName val="dbgt"/>
      <sheetName val="DGCTKCPT"/>
      <sheetName val="DGCTPD"/>
      <sheetName val="DGMD"/>
      <sheetName val="PLV"/>
      <sheetName val="Gia cuoc"/>
      <sheetName val="kl"/>
      <sheetName val="DG_DONG NAI"/>
      <sheetName val="GCM"/>
      <sheetName val="Bluong"/>
      <sheetName val="Giá hiện trường"/>
      <sheetName val="Vật tư"/>
      <sheetName val="Nhân công"/>
      <sheetName val="Ca máy"/>
      <sheetName val="T.H Kinh phí"/>
      <sheetName val="C.P Xây dựng"/>
      <sheetName val="C.P Thiết bị"/>
      <sheetName val="Tổng hợp "/>
      <sheetName val="Đ.G Chi tiết"/>
      <sheetName val="Dự thầu"/>
      <sheetName val="Tiến độ"/>
      <sheetName val="Trang bìa"/>
      <sheetName val="Cước VC + ĐM CP Tư vấn"/>
      <sheetName val="Dự toán"/>
      <sheetName val="DT-DBGT-TK-9-11-2013"/>
      <sheetName val="DT-DGTH"/>
      <sheetName val="SSKL"/>
      <sheetName val="HTTN"/>
      <sheetName val="DT-TH"/>
      <sheetName val="Div21 - Fire"/>
      <sheetName val="Div22 - Plumbing"/>
      <sheetName val="Div23 - HVAC"/>
      <sheetName val="Div25 - Int. Auto"/>
      <sheetName val="Div27 - Communication"/>
      <sheetName val="Div28 - Security"/>
      <sheetName val="Div44 - WWT"/>
      <sheetName val="Technal"/>
      <sheetName val="Finish code"/>
      <sheetName val="Door schedule"/>
      <sheetName val="B15"/>
      <sheetName val="B16"/>
      <sheetName val="B17"/>
      <sheetName val="B4-D3"/>
      <sheetName val="B8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BG HOÀN THIÊN VÀ M.E"/>
      <sheetName val="Ky 1-T6"/>
      <sheetName val="경비2내역"/>
      <sheetName val="XL4Poppy ဠ_x000e_抺_x0013_Ӥ鸪粀抺_x0013__x001c_翻璋_x0013_珿_x0013_P"/>
      <sheetName val="XL4Poppy ?_x000e_?_x0013_????_x0013__x001c_??_x0013_?_x0013_ŒP"/>
      <sheetName val="Price-Location"/>
      <sheetName val="bimson"/>
      <sheetName val="tamdiep"/>
      <sheetName val="haiphong"/>
      <sheetName val="tiendo"/>
      <sheetName val="fls guisang"/>
      <sheetName val="td2"/>
      <sheetName val="XL4PoppyT-P3.x抺_x0013_Ӥ鸪粀抺_x0013__x001c_翻璋_x0013_珿_x0013_T"/>
      <sheetName val="explan"/>
      <sheetName val="total ITEMIZE"/>
      <sheetName val="Civil"/>
      <sheetName val="FIELD office"/>
      <sheetName val="총괄제출"/>
      <sheetName val="총괄제출 (2)"/>
      <sheetName val="기준"/>
      <sheetName val="옵션적용품명"/>
      <sheetName val="옵션(청담동아파트)"/>
      <sheetName val="추가옵션(청담동아파트)"/>
      <sheetName val="청담동아파트내역서"/>
      <sheetName val="토공사"/>
      <sheetName val="행당마감"/>
      <sheetName val="추가옵션"/>
      <sheetName val="창호산출"/>
      <sheetName val="57평형"/>
      <sheetName val="45평형"/>
      <sheetName val="40평형"/>
      <sheetName val="33평형"/>
      <sheetName val="30평형"/>
      <sheetName val="현장별"/>
      <sheetName val="운영비"/>
      <sheetName val="사업성검토"/>
      <sheetName val="LV systems"/>
      <sheetName val="PS"/>
      <sheetName val="chiem son total"/>
      <sheetName val="track 819-824"/>
      <sheetName val="Level crossing"/>
      <sheetName val="Underpass-box-819+233"/>
      <sheetName val="underpass 820+068 total"/>
      <sheetName val="underpass 820+068 2x10"/>
      <sheetName val="Thamkhao2"/>
      <sheetName val="Underpass -box-820+890"/>
      <sheetName val="chiem son BOQ"/>
      <sheetName val=" U.Price for C.S (2)"/>
      <sheetName val="MTP1"/>
      <sheetName val="User's guide"/>
      <sheetName val="Basic"/>
      <sheetName val="Steel"/>
      <sheetName val="Formwork and concrete"/>
      <sheetName val="Assumptions"/>
      <sheetName val="Sensitivity"/>
      <sheetName val="Dev Cycle"/>
      <sheetName val="Financing Calcs"/>
      <sheetName val="Phase 1 CF+P&amp;L"/>
      <sheetName val="Phase 2 CF+P&amp;L"/>
      <sheetName val="Combined Cashflow"/>
      <sheetName val="Combined Profit &amp; Loss"/>
      <sheetName val="To Slide"/>
      <sheetName val="PL"/>
      <sheetName val="TB finals"/>
      <sheetName val="TB hardclose"/>
      <sheetName val="GB100"/>
      <sheetName val="GD100"/>
      <sheetName val="GD100.1"/>
      <sheetName val="GE100"/>
      <sheetName val="GE100.1"/>
      <sheetName val="GE104"/>
      <sheetName val="GE105"/>
      <sheetName val="GE106"/>
      <sheetName val="GF100"/>
      <sheetName val="GH100"/>
      <sheetName val="GH100.1"/>
      <sheetName val="GH102"/>
      <sheetName val="GH102.1"/>
      <sheetName val="GJ100"/>
      <sheetName val="GN100"/>
      <sheetName val="GQ100"/>
      <sheetName val="GQ100.1"/>
      <sheetName val="GQ103"/>
      <sheetName val="GQ104"/>
      <sheetName val="GR100"/>
      <sheetName val="GR101.1"/>
      <sheetName val="GW100"/>
      <sheetName val="GW101"/>
      <sheetName val="GW102"/>
      <sheetName val="GW103"/>
      <sheetName val="GW104"/>
      <sheetName val="GW204.1"/>
      <sheetName val="GW107"/>
      <sheetName val="GWA100"/>
      <sheetName val="GWA100.1"/>
      <sheetName val="GWA101"/>
      <sheetName val="GWB100"/>
      <sheetName val="GWB100.1"/>
      <sheetName val="GX100"/>
      <sheetName val="GX100a"/>
      <sheetName val="GX101"/>
      <sheetName val="GX102"/>
      <sheetName val="finishing"/>
      <sheetName val="D+W"/>
      <sheetName val="External paint"/>
      <sheetName val="Glass"/>
      <sheetName val="wall-Huy "/>
      <sheetName val="Bảng giá"/>
      <sheetName val="PTDGTH"/>
      <sheetName val="PTDGDT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Testing"/>
      <sheetName val="Project General"/>
      <sheetName val="Maintenance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Balance sheet"/>
      <sheetName val="Investments"/>
      <sheetName val="Cash flow"/>
      <sheetName val="PAC"/>
      <sheetName val="database"/>
      <sheetName val="forex"/>
      <sheetName val="Errors"/>
      <sheetName val="1. Index"/>
      <sheetName val="1a. Information"/>
      <sheetName val="2. Balance sheet"/>
      <sheetName val="3. Profit and loss"/>
      <sheetName val="3A. InterCo"/>
      <sheetName val="4. Cash flow"/>
      <sheetName val="5. Balance sheet analysis"/>
      <sheetName val="6. Share capital, MI &amp; reserves"/>
      <sheetName val="7. Treasury"/>
      <sheetName val="7A. External Credit"/>
      <sheetName val="7A. Notes"/>
      <sheetName val="8. FX Exposure"/>
      <sheetName val="9A. Tax Summary"/>
      <sheetName val="9B. Current Tax - UK and Non-UK"/>
      <sheetName val="10. Deferred Tax"/>
      <sheetName val="11. Tax Rec"/>
      <sheetName val="12. Tax on Exceptionals"/>
      <sheetName val="13. Tax Losses"/>
      <sheetName val="14. Creditors"/>
      <sheetName val="15. Provisions"/>
      <sheetName val="16. Fixed assets"/>
      <sheetName val="17. Fixed assets (2)"/>
      <sheetName val="18. Shares in subs"/>
      <sheetName val="19. Investments in JVs"/>
      <sheetName val="20. Stocks"/>
      <sheetName val="21. Debtors"/>
      <sheetName val="22. Profit analysis"/>
      <sheetName val="23. Turnover analysis"/>
      <sheetName val="24. COS"/>
      <sheetName val="25. Exceptionals"/>
      <sheetName val="26. Sundry"/>
      <sheetName val="27. Acquisitions"/>
      <sheetName val="28. US GAAP Intangibles"/>
      <sheetName val="29. US GAAP PL rec"/>
      <sheetName val="Inputs"/>
      <sheetName val="Ref"/>
      <sheetName val="RefH"/>
      <sheetName val="BS details"/>
      <sheetName val="Sheet5"/>
      <sheetName val="Sheet6"/>
      <sheetName val="IntDec00TespM&amp;B"/>
      <sheetName val="Age311299TESP"/>
      <sheetName val="P4DDBFTESP"/>
      <sheetName val="SV_supporting info"/>
      <sheetName val="DataDBSRGrp"/>
      <sheetName val="Data DBSR Pte Ltd"/>
      <sheetName val="Data DBSR"/>
      <sheetName val="Data-DBSR Typical new project"/>
      <sheetName val="1new project"/>
      <sheetName val="Data Sea View"/>
      <sheetName val="Data Lloyd"/>
      <sheetName val="Data DBSR Imperial"/>
      <sheetName val="Data Tmart"/>
      <sheetName val="Data ANA"/>
      <sheetName val="Data DBSR Guillemard"/>
      <sheetName val="Data DBSR Balmoral"/>
      <sheetName val="Data DBSR Farrer"/>
      <sheetName val="Data DBSR Casabella"/>
      <sheetName val="Data DBSR Palm"/>
      <sheetName val="Data DBSR Sunhaven"/>
      <sheetName val="DataHolland"/>
      <sheetName val="Data Jurong"/>
      <sheetName val="Data Ladyhill"/>
      <sheetName val="Data Topaz"/>
      <sheetName val="Data KR"/>
      <sheetName val="Data HILL GROVE"/>
      <sheetName val="DataLaguna"/>
      <sheetName val="Data-SimsVille"/>
      <sheetName val="BS-DBSR"/>
      <sheetName val="DBSR Corporate + Ashley- nEW"/>
      <sheetName val="DataDBSR Aspen"/>
      <sheetName val="DataDBSR Melrose"/>
      <sheetName val="PL-DBSR"/>
      <sheetName val="DBSR-REAL ESTATE details"/>
      <sheetName val="PL-HOLLAND"/>
      <sheetName val="BS-Holland"/>
      <sheetName val="BS-Jurong"/>
      <sheetName val="PL-JURONG"/>
      <sheetName val="PL-Ladyhill"/>
      <sheetName val="BS-Ladyhill"/>
      <sheetName val="BS-Topaz"/>
      <sheetName val="PL-Topaz"/>
      <sheetName val="PL-Richmond"/>
      <sheetName val="BS-Richmond"/>
      <sheetName val="PL-KR"/>
      <sheetName val="BS-KR"/>
      <sheetName val="PL-WPPL"/>
      <sheetName val="BS-WPPL"/>
      <sheetName val="BS-HILL GROVE"/>
      <sheetName val="PL-HILL GROVE"/>
      <sheetName val="PL-Laguna"/>
      <sheetName val="BS-Laguna"/>
      <sheetName val="SimsBalance sheet-Mgt accts"/>
      <sheetName val="SV-supporting info"/>
      <sheetName val="1.0"/>
      <sheetName val="ATT A"/>
      <sheetName val="2.0"/>
      <sheetName val="3.0A"/>
      <sheetName val="ATT B"/>
      <sheetName val="3.0B"/>
      <sheetName val="3.0C"/>
      <sheetName val="1.Quality Plan"/>
      <sheetName val="2.Budget"/>
      <sheetName val="3.System Review"/>
      <sheetName val="4.Minutes of Meeting"/>
      <sheetName val="5.Project Lists"/>
      <sheetName val="6.Key Reviews "/>
      <sheetName val="5.Sample (Productivity)"/>
      <sheetName val="3a-CPARS and CPAR Log"/>
      <sheetName val="0.IA Scope"/>
      <sheetName val="1c-RVOs Summary"/>
      <sheetName val="1e.RFARFI OVerall(%)"/>
      <sheetName val="1e.RFI(%)"/>
      <sheetName val="1e.RFA(%)"/>
      <sheetName val="1e.RFM(%)"/>
      <sheetName val="1k.1 By Projects"/>
      <sheetName val="1o. Detailed Project Findings"/>
      <sheetName val="1q.Insurances"/>
      <sheetName val="6-Proj Schedule "/>
      <sheetName val="9-PM Checklist (1)"/>
      <sheetName val="9-PM Checklist (2)"/>
      <sheetName val="9a-Site Checklist"/>
      <sheetName val="9b-LMCM Site Checklist"/>
      <sheetName val="6.1 Cleaning"/>
      <sheetName val="6.2 Security"/>
      <sheetName val="6.3 Ins Claims"/>
      <sheetName val="6.4 Car Park"/>
      <sheetName val="6.4 Car Park r1"/>
      <sheetName val="6.4.3 Incoming Traffic"/>
      <sheetName val="6.4.4 Carpark Collection"/>
      <sheetName val="6.4.5 Parking Load Rpt"/>
      <sheetName val="6.5 Tenancy Works"/>
      <sheetName val="6.6.1 Pre Main Sch"/>
      <sheetName val="6.6.2 Summary of TC"/>
      <sheetName val="6.6.4 Capex Schedule"/>
      <sheetName val="6.7 Elect Con"/>
      <sheetName val="6.8 (1) Licences"/>
      <sheetName val="6.8 (3) Licences"/>
      <sheetName val="CashFlow"/>
      <sheetName val="Rental"/>
      <sheetName val="Exp Comp"/>
      <sheetName val="Scenarios"/>
      <sheetName val="6.1.2 Water  (2)"/>
      <sheetName val="6.1.1 Elect "/>
      <sheetName val="Load"/>
      <sheetName val="Case_multi_Y"/>
      <sheetName val="Case_multi_X"/>
      <sheetName val="Case_Simp_Y"/>
      <sheetName val="Case_Cantil_Y"/>
      <sheetName val="Case_Cantil_X"/>
      <sheetName val="Rebar"/>
      <sheetName val="HV_Ped"/>
      <sheetName val="VV_Ped"/>
      <sheetName val="Cantil_Ped"/>
      <sheetName val="Data_ST"/>
      <sheetName val="Data_Vert"/>
      <sheetName val="Data_Hori"/>
      <sheetName val="Result"/>
      <sheetName val="Drawing"/>
      <sheetName val="FIRE FIGHTING"/>
      <sheetName val="CBD-PRICE"/>
      <sheetName val="MECHANICAL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Lead Schedule"/>
      <sheetName val="N1.1"/>
      <sheetName val="N1.3"/>
      <sheetName val="N1.6"/>
      <sheetName val="N.2.13"/>
      <sheetName val="N1.8"/>
      <sheetName val="E.1"/>
      <sheetName val="E.2"/>
      <sheetName val="E.3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Schedule"/>
      <sheetName val="Annexure"/>
      <sheetName val="Trial Balance"/>
      <sheetName val="Capital work in Progress"/>
      <sheetName val="CAPTLISATION OF INTEREST"/>
      <sheetName val="Consolidation Cash Flow"/>
      <sheetName val="Capital Commitment"/>
      <sheetName val="depreciation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alary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Area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Overheads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FINAL"/>
      <sheetName val="COMPARIS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CF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Misc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Profitability"/>
      <sheetName val="Dummy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Sheet1 (2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adjust"/>
      <sheetName val="Creditor Ageing"/>
      <sheetName val="reqt"/>
      <sheetName val="unsec Loan"/>
      <sheetName val="Advances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QMM-Graph"/>
      <sheetName val="CONSOLIDATED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Bill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page 1 of 2"/>
      <sheetName val="page 2 of 2"/>
      <sheetName val="Explanation"/>
      <sheetName val="More Exp."/>
      <sheetName val="E-Core version"/>
      <sheetName val="Laptop Loan Req Form"/>
      <sheetName val="Laptop Release Form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WIP"/>
      <sheetName val="FLOP+ Other Add On"/>
      <sheetName val="Missl"/>
      <sheetName val="Summary (2)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p&amp;M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Top-sheet "/>
      <sheetName val="con-99"/>
      <sheetName val="P&amp;L-6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RP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Grouping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Budget"/>
      <sheetName val="Labour"/>
      <sheetName val="Labour Chart"/>
      <sheetName val="Subcon - JAN 05"/>
      <sheetName val="Subcon"/>
      <sheetName val="Plant"/>
      <sheetName val="Notes - Plant"/>
      <sheetName val="Payment Summary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Abstract"/>
      <sheetName val="P &amp; L"/>
      <sheetName val="SCH 1-5"/>
      <sheetName val="SCH  6-7"/>
      <sheetName val="Details"/>
      <sheetName val="Trial 31.03.10"/>
      <sheetName val="Interest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Comp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Cover Letter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Income Statement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Service tax"/>
      <sheetName val="comparision with sec 90-ANEX1"/>
      <sheetName val="BOQ SBM"/>
      <sheetName val="SA"/>
      <sheetName val="Stru. Backup sheet"/>
      <sheetName val="BUA A-Y"/>
      <sheetName val="CONSU qty 26-05-2009"/>
      <sheetName val="Stru. Coeff  CONSU "/>
      <sheetName val="Tower A (Rev 11_06)"/>
      <sheetName val="DSR DELHI MAR,08"/>
      <sheetName val="SHORT ANALYSIS"/>
      <sheetName val="PRW-DEC,08 "/>
      <sheetName val="BASIS -DEC 08"/>
      <sheetName val="SHUTTERING"/>
      <sheetName val="Wastage"/>
      <sheetName val="FINISHING BOQ"/>
      <sheetName val="Tower _ A"/>
      <sheetName val="Tower _ B"/>
      <sheetName val="Tower _ C"/>
      <sheetName val="Tower _ D"/>
      <sheetName val="Tower _ E"/>
      <sheetName val="FinDSR JAN'09"/>
      <sheetName val="FinRate Analysis"/>
      <sheetName val="FinMaterial analysis"/>
      <sheetName val="FinPRW analysis"/>
      <sheetName val="plumbing &amp; fire"/>
      <sheetName val="Unit wise"/>
      <sheetName val="CHINAWARE &amp; CP"/>
      <sheetName val="FLUSHING"/>
      <sheetName val="Water Supply"/>
      <sheetName val="Pumping Equipment"/>
      <sheetName val="Soil Waste Rain"/>
      <sheetName val="Balcony Drain"/>
      <sheetName val="FIRE Basement "/>
      <sheetName val="Fire Tower"/>
      <sheetName val="Hot water Supply"/>
      <sheetName val="EXT Water Supply &amp; Yard Hydrant"/>
      <sheetName val="Deluge Sys"/>
      <sheetName val="Disposal of storm &amp; Sewer"/>
      <sheetName val="EXT Storm, Sewer, RWH"/>
      <sheetName val="execa. diff."/>
      <sheetName val="Fire Pump"/>
      <sheetName val="BOQ SBM (2)"/>
      <sheetName val="CVF SHEET"/>
      <sheetName val="Test"/>
      <sheetName val="Electricity- Begur"/>
      <sheetName val="A302003R"/>
      <sheetName val="A302001revised"/>
      <sheetName val="POCM entries -Begur"/>
      <sheetName val="Customer- Begur Sep 2010"/>
      <sheetName val="POCM- Begur"/>
      <sheetName val="Summary-  Begur"/>
      <sheetName val="Bngl -Const"/>
      <sheetName val="Begur -others"/>
      <sheetName val="POCM-WorkingJune10"/>
      <sheetName val="POCM-Working- March 2010"/>
      <sheetName val="Sales return - Dec2010"/>
      <sheetName val="MSData-march "/>
      <sheetName val="A302001-worked"/>
      <sheetName val="A302001-OMR"/>
      <sheetName val="A302001-Begur"/>
      <sheetName val="A302001-Base"/>
      <sheetName val="A302003"/>
      <sheetName val="A302003-Begur"/>
      <sheetName val="A302312"/>
      <sheetName val="APT - POCM- DEC10"/>
      <sheetName val="SHOP POCM AFTER FORMAT 31.12.10"/>
      <sheetName val="Entry OMR"/>
      <sheetName val="OMR-SHOP Customer-Working"/>
      <sheetName val="APT POCM after ch in area_31.3."/>
      <sheetName val="POCM - OMR"/>
      <sheetName val="OMR-inv"/>
      <sheetName val="Chennai- details"/>
      <sheetName val="Begur -details"/>
      <sheetName val="Begur- Inv"/>
      <sheetName val="begur Customer-working"/>
      <sheetName val="WIP - Cons Div"/>
      <sheetName val="Entry"/>
      <sheetName val="BEGUR"/>
      <sheetName val="OMR- Sample Flat"/>
      <sheetName val="Customer"/>
      <sheetName val="0000000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Index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Bitumen"/>
      <sheetName val="Bitumen-Consumption"/>
      <sheetName val="Prime Coat"/>
      <sheetName val="Tack Coat"/>
      <sheetName val="BM"/>
      <sheetName val="DBM"/>
      <sheetName val="Gate Pass"/>
      <sheetName val="Additions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deep"/>
      <sheetName val="Shivaji-Marg"/>
      <sheetName val="Star Tower-Silokhera (2)"/>
      <sheetName val="Crosspoint(galleria2)-Gurgaon"/>
      <sheetName val="Corporate park block 1"/>
      <sheetName val="Corporate Park -4B"/>
      <sheetName val="Corporate Park-4A"/>
      <sheetName val="CITY COURT-Sikanderpur"/>
      <sheetName val="Inner Parts stock"/>
      <sheetName val="Okh"/>
      <sheetName val="JV"/>
      <sheetName val="Ramco Data TB dump"/>
      <sheetName val="Ramco TB dump"/>
      <sheetName val="Trial-Balance"/>
      <sheetName val="B S "/>
      <sheetName val="Sch 1-3"/>
      <sheetName val="Sch-4-15"/>
      <sheetName val="Detail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Summary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INDEX "/>
      <sheetName val="TOP SHEET"/>
      <sheetName val="MOEF Deviation"/>
      <sheetName val="Top-sheet 09.09.09"/>
      <sheetName val="Service tax (red)"/>
      <sheetName val="Reasons wrt SECTOR 90 STR."/>
      <sheetName val="structure boq "/>
      <sheetName val="DSR Chennai Dec 08"/>
      <sheetName val="WORKDONE TILL 06-07-2009"/>
      <sheetName val="PRW-DEC 08 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plumbing &amp; fire (red)"/>
      <sheetName val="SERVICES "/>
      <sheetName val="SERVICES  (RED)"/>
      <sheetName val="builtup area"/>
      <sheetName val="OMR consultanCy"/>
      <sheetName val="Staff"/>
      <sheetName val="budget analysis_tender "/>
      <sheetName val="budget analysis"/>
      <sheetName val="Refs"/>
      <sheetName val="boq_b2b_tender"/>
      <sheetName val="boq_b2b"/>
      <sheetName val="indirect cost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DATA SHEET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PILING"/>
      <sheetName val="Finishing Dec'08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Day Shift"/>
      <sheetName val="Night Shift"/>
      <sheetName val="Contract Day Staff"/>
      <sheetName val="Contract Night Staff"/>
      <sheetName val="XXXXX"/>
      <sheetName val="XXXX0"/>
      <sheetName val="BoQ_DLF (2)"/>
      <sheetName val="BoQ_DLF"/>
      <sheetName val="DESIGN MIX"/>
      <sheetName val="Cost-Sqft"/>
      <sheetName val="Bill of Quantities"/>
      <sheetName val="P&amp;E Dep"/>
      <sheetName val="Staff Schedule"/>
      <sheetName val="Insurance"/>
      <sheetName val="HSE"/>
      <sheetName val="Lab Equp"/>
      <sheetName val="Site facilities"/>
      <sheetName val="Site office &amp; Infra"/>
      <sheetName val="Preisblatt Lot B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Detail Sheet - MP hall"/>
      <sheetName val="Detail Sheet - External"/>
      <sheetName val="2. Estimate Summary"/>
      <sheetName val="3. Elemental Summary"/>
      <sheetName val="Base"/>
      <sheetName val="Stilt"/>
      <sheetName val="Club house"/>
      <sheetName val="Tower 1"/>
      <sheetName val="Tower 2"/>
      <sheetName val="Tower 3"/>
      <sheetName val="Ext Works"/>
      <sheetName val="10. &amp; 11. Rate Code &amp; BQ"/>
      <sheetName val="4a. Trade"/>
      <sheetName val="5. Area &amp; Perimeter Statement"/>
      <sheetName val="12a. CFTable"/>
      <sheetName val="Assumption "/>
      <sheetName val="Civil Chart"/>
      <sheetName val="Overall - Chart"/>
      <sheetName val="Aseet1998"/>
      <sheetName val="Main-Material"/>
      <sheetName val="경비공통"/>
      <sheetName val="BOQ Str"/>
      <sheetName val="Summary-Hardscape"/>
      <sheetName val="summary Septic Tank"/>
      <sheetName val="UPVC Windows"/>
      <sheetName val="Structural Steel"/>
      <sheetName val="Reinforcement Steel"/>
      <sheetName val="Ornamental Plaster"/>
      <sheetName val="BOQ Hardscape"/>
      <sheetName val="BOQ Septic Tank"/>
      <sheetName val="QTY Septic tank"/>
      <sheetName val="Precalculation"/>
      <sheetName val="IDC"/>
      <sheetName val="Misc. points"/>
      <sheetName val="qty abst"/>
      <sheetName val="Programe"/>
      <sheetName val="basic "/>
      <sheetName val="bua"/>
      <sheetName val="topsheet"/>
      <sheetName val="Rate Analysis"/>
      <sheetName val="Iron Steel &amp; handrails"/>
      <sheetName val="Publicbuilding"/>
      <sheetName val="SITE OVERHEADS"/>
      <sheetName val="Scheme wise (2)"/>
      <sheetName val="Projectwise P&amp;L"/>
      <sheetName val="Zonewise P&amp;L"/>
      <sheetName val="P&amp;LSum"/>
      <sheetName val="Land  bkp old pro new cost"/>
      <sheetName val="ass suu old pro new cos"/>
      <sheetName val="Final Sum old pro new cost"/>
      <sheetName val="City Pivold pro new cost"/>
      <sheetName val="INDORAMA Group June 02"/>
      <sheetName val="contrcters"/>
      <sheetName val="BvAAI"/>
      <sheetName val="P1"/>
      <sheetName val="P2"/>
      <sheetName val="P3"/>
      <sheetName val="P4"/>
      <sheetName val="P5"/>
      <sheetName val="P6"/>
      <sheetName val="P7"/>
      <sheetName val="P8"/>
      <sheetName val="P9"/>
      <sheetName val="For Blue Book"/>
      <sheetName val="Avg Cost"/>
      <sheetName val="YTD Revenue"/>
      <sheetName val="Charts"/>
      <sheetName val="Inputs AIR"/>
      <sheetName val="CApex"/>
      <sheetName val="ML DRS"/>
      <sheetName val="Actuals"/>
      <sheetName val="QTD Budget"/>
      <sheetName val="MIS"/>
      <sheetName val="Monthly Budget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LEAD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CFS "/>
      <sheetName val="CF Adj"/>
      <sheetName val="BS(Revised)"/>
      <sheetName val="PL(revised)"/>
      <sheetName val="Note 2."/>
      <sheetName val="Note 4-5-6-7"/>
      <sheetName val="Note 8-9-10-11"/>
      <sheetName val="Note 12-13 FA console "/>
      <sheetName val="FA rental"/>
      <sheetName val="Note 15-16-17-18"/>
      <sheetName val="Note 19-20-21"/>
      <sheetName val="Note 22- 23"/>
      <sheetName val="Note 24 -28"/>
      <sheetName val="Note 25.3"/>
      <sheetName val="Others notes "/>
      <sheetName val="Related party note"/>
      <sheetName val="Related party working "/>
      <sheetName val="Loan summary"/>
      <sheetName val="comparative M-11"/>
      <sheetName val="March  2012 TB "/>
      <sheetName val="March 2011TB "/>
      <sheetName val="FA Register "/>
      <sheetName val="int in IHP"/>
      <sheetName val="Loans details &amp; intt"/>
      <sheetName val="Others details"/>
      <sheetName val="Tax status"/>
      <sheetName val="Deferred Tax New"/>
      <sheetName val="Tax Comp (IHP)"/>
      <sheetName val="Bifurcation of P&amp;L heads"/>
      <sheetName val="computation of deduction"/>
      <sheetName val="Normal provisons "/>
      <sheetName val="Revenue 801A"/>
      <sheetName val="MAT compuation "/>
      <sheetName val="payroll walk"/>
      <sheetName val="14A"/>
      <sheetName val="SEZ PB "/>
      <sheetName val="EPS "/>
      <sheetName val="Others details "/>
      <sheetName val="MD salary "/>
      <sheetName val="LRD loans &amp; Intt rate"/>
      <sheetName val="Intt Rate working - "/>
      <sheetName val="Tax workings"/>
      <sheetName val="GSG"/>
      <sheetName val="Led"/>
      <sheetName val="Cons-RPD"/>
      <sheetName val="RPD"/>
      <sheetName val="BFSL"/>
      <sheetName val="BFSL-11"/>
      <sheetName val="Tax"/>
      <sheetName val="TB-Main"/>
      <sheetName val="TB"/>
      <sheetName val="FC"/>
      <sheetName val="DIL-BS"/>
      <sheetName val="DIL-PL"/>
      <sheetName val="CG"/>
      <sheetName val="Small cos"/>
      <sheetName val="Okhla"/>
      <sheetName val="POCM Cal"/>
      <sheetName val="S-FA"/>
      <sheetName val="Const"/>
      <sheetName val="Cons POCM"/>
      <sheetName val="TB-Cons"/>
      <sheetName val="Cons-Jindal"/>
      <sheetName val="Banjara"/>
      <sheetName val="Intt Inco_exp"/>
      <sheetName val="Jal"/>
      <sheetName val="AR-GL"/>
      <sheetName val="Variance"/>
      <sheetName val="Dep Sch"/>
      <sheetName val="Dep IT"/>
      <sheetName val="DEP"/>
      <sheetName val="Mumbai"/>
      <sheetName val="POCM "/>
      <sheetName val="Vari. Analy"/>
      <sheetName val="Dep. wo"/>
      <sheetName val="POCM-LCK"/>
      <sheetName val="CWIP-R"/>
      <sheetName val="Indo-Tech "/>
      <sheetName val="Intangibles Amort Sched"/>
      <sheetName val="MOR-GAP"/>
      <sheetName val="BSHEET"/>
      <sheetName val="BCOST"/>
      <sheetName val="B COST DETAIL"/>
      <sheetName val="C&amp;B DETAIL"/>
      <sheetName val="ORDERS REPORT"/>
      <sheetName val="EMPLOYMENT"/>
      <sheetName val="AGENDA"/>
      <sheetName val="Task Breakdown"/>
      <sheetName val="Cash-Flow"/>
      <sheetName val="Detailed Costs"/>
      <sheetName val="2 - RTU_HMI Eng"/>
      <sheetName val="3 - Instalation"/>
      <sheetName val="4 - Panels"/>
      <sheetName val="5 - RTU Parts"/>
      <sheetName val="6 - HMI"/>
      <sheetName val="7 - T&amp;L"/>
      <sheetName val="8 - Training"/>
      <sheetName val="9 - Transport"/>
      <sheetName val="10 - Import Taxes and Hedge"/>
      <sheetName val="11 - Spare Parts &amp; Tools"/>
      <sheetName val="12 - Special Development"/>
      <sheetName val="13 - Maintenance Agreement"/>
      <sheetName val="Price - Sheet"/>
      <sheetName val="A - Proposta"/>
      <sheetName val="B - Proposta"/>
      <sheetName val="C - Proposta"/>
      <sheetName val="Tabela de Preços"/>
      <sheetName val="Reduções de preço"/>
      <sheetName val="Cronograma de desembolso"/>
      <sheetName val="Cronograma de desembolso B"/>
      <sheetName val="5.1 - D20 Pricing - nao usar"/>
      <sheetName val="5.2 - D200 Pricing - nao usar"/>
      <sheetName val="5.3 - Redundant D200 nao usar"/>
      <sheetName val="QE31-Mar-10"/>
      <sheetName val="Bal Sheet"/>
      <sheetName val="Sch 1to4"/>
      <sheetName val="FA Sch 5"/>
      <sheetName val="Sch 6 Inv"/>
      <sheetName val="Inv Details"/>
      <sheetName val="Sch 7 CA"/>
      <sheetName val="Sch 7 LA, 8"/>
      <sheetName val="Sch 9,10,11"/>
      <sheetName val="Sch 12,13,14,15"/>
      <sheetName val="Sch 16,17"/>
      <sheetName val="Grp Sch"/>
      <sheetName val="Tax, Def Tax"/>
      <sheetName val="IT Depn"/>
      <sheetName val="Wealth Tax"/>
      <sheetName val="Wealth Tax workings"/>
      <sheetName val="Ratio Analysis"/>
      <sheetName val="Debtors Analysis"/>
      <sheetName val="Provision for bad debts"/>
      <sheetName val="BG Status"/>
      <sheetName val="C-Form status"/>
      <sheetName val="Additions to FA"/>
      <sheetName val="Saidapet asset sale"/>
      <sheetName val="Marco template"/>
      <sheetName val="Walk"/>
      <sheetName val="TY est as of Jan"/>
      <sheetName val="PROFIT AND LOSS (2)"/>
      <sheetName val="Summary Presentation"/>
      <sheetName val="Shari's Estimates"/>
      <sheetName val="Top 25 - External"/>
      <sheetName val="FW 15 External"/>
      <sheetName val="FW15 Internal"/>
      <sheetName val="FW 15 External Workings"/>
      <sheetName val="Top 25 Orders"/>
      <sheetName val="GECARS Open Items Report - Dec"/>
      <sheetName val="Debit bal transfer - BRIO - Dec"/>
      <sheetName val="Brio - not due - Dec"/>
      <sheetName val="CRMPS raw"/>
      <sheetName val="CRMPS Summary"/>
      <sheetName val="December OFA raw"/>
      <sheetName val="December OFA summary"/>
      <sheetName val="All Data"/>
      <sheetName val=" Summary"/>
      <sheetName val="Receivable overview"/>
      <sheetName val="BHA Receivables Overview"/>
      <sheetName val="GEIS Receivables Overview"/>
      <sheetName val="xtab"/>
      <sheetName val="Salient features"/>
      <sheetName val="Cover Sheet"/>
      <sheetName val="Cashflow "/>
      <sheetName val="Cashflow Workings"/>
      <sheetName val="Journals"/>
      <sheetName val="COA"/>
      <sheetName val="ConsSched"/>
      <sheetName val="OP TB April 10"/>
      <sheetName val="OCTOBER PROVISION"/>
      <sheetName val="Expense details"/>
      <sheetName val="contract Labour"/>
      <sheetName val="PF&amp;ESI CONT"/>
      <sheetName val="ROYALTY"/>
      <sheetName val="S2G"/>
      <sheetName val="Reconciliation"/>
      <sheetName val="Press release"/>
      <sheetName val="Sch 7 8 9"/>
      <sheetName val="Sch 10 11 12"/>
      <sheetName val="Sch 13"/>
      <sheetName val="Sch 14,15.16"/>
      <sheetName val="Sch 17"/>
      <sheetName val="TB "/>
      <sheetName val="Accruals"/>
      <sheetName val="IT Depn "/>
      <sheetName val="IT Prov"/>
      <sheetName val="AS 11 "/>
      <sheetName val="Sales Register"/>
      <sheetName val="S 1"/>
      <sheetName val="S3a"/>
      <sheetName val="S 2b"/>
      <sheetName val="S 4"/>
      <sheetName val="S 5"/>
      <sheetName val="S 6 7"/>
      <sheetName val="S 8"/>
      <sheetName val="S 9 "/>
      <sheetName val="S 10"/>
      <sheetName val="S 11"/>
      <sheetName val="S 12"/>
      <sheetName val="S 13"/>
      <sheetName val="S 14"/>
      <sheetName val="s 15"/>
      <sheetName val="s16"/>
      <sheetName val="G.P."/>
      <sheetName val="Def Tax Rev"/>
      <sheetName val="IT-adj"/>
      <sheetName val="Def Tax"/>
      <sheetName val="LOSS"/>
      <sheetName val="TDS-List"/>
      <sheetName val="IIC Deletion (3)"/>
      <sheetName val="MainPage"/>
      <sheetName val="DR"/>
      <sheetName val="DR-Anx"/>
      <sheetName val="CARO"/>
      <sheetName val="CAROApp"/>
      <sheetName val="FundFlow"/>
      <sheetName val="Instructions"/>
      <sheetName val="BSSch"/>
      <sheetName val="FASch"/>
      <sheetName val="PLSch"/>
      <sheetName val="GR-BS"/>
      <sheetName val="GR-PL"/>
      <sheetName val="AS22"/>
      <sheetName val="115JB"/>
      <sheetName val="115JB-Anx"/>
      <sheetName val="3CA"/>
      <sheetName val="3CA-Anx"/>
      <sheetName val="3CD"/>
      <sheetName val="145A-Exclusive"/>
      <sheetName val="145-Incusive"/>
      <sheetName val="3CD-145A-Anx"/>
      <sheetName val="3CD-Dep-Anx"/>
      <sheetName val="3CD-40A(3)-Anx"/>
      <sheetName val="3CD-40A(2)(b)-Anx"/>
      <sheetName val="3CD-269SS-T-Anx"/>
      <sheetName val="3CD-CFLoss-Anx"/>
      <sheetName val="3CD-Ratios-Anx "/>
      <sheetName val="Names"/>
      <sheetName val="IT"/>
      <sheetName val="Masters"/>
      <sheetName val="Balance Sheet "/>
      <sheetName val="BS - Schedules"/>
      <sheetName val="P&amp;L Schedules"/>
      <sheetName val="sub-sch"/>
      <sheetName val="Groupings"/>
      <sheetName val="Fixed Assets"/>
      <sheetName val="Computation"/>
      <sheetName val="Part IV"/>
      <sheetName val="TRIAL-GROUPING"/>
      <sheetName val="FIXED ASSETS FINAL (Rs. lacs)"/>
      <sheetName val="FIXEDASSET-MINERALS-FINAL"/>
      <sheetName val="PRVOSNL FA 0102"/>
      <sheetName val="FA - DEP SCH - ACCTS - 0102 "/>
      <sheetName val="Related Party Disclosure"/>
      <sheetName val="Cash Flow Statement"/>
      <sheetName val="Manual"/>
      <sheetName val="Messages"/>
      <sheetName val="REFERENCES"/>
      <sheetName val="OPERATING ST"/>
      <sheetName val="CASH FLOW ST"/>
      <sheetName val="FINANCIAL SIT"/>
      <sheetName val="1. MACRO AND OS"/>
      <sheetName val="1.1. MACROECONOMIC INFO"/>
      <sheetName val="1.2. OPERATING STATEMENT"/>
      <sheetName val="1.3.A OS BUSINESS BGT"/>
      <sheetName val="1.4 SALES VARIATION BREAKDOWN"/>
      <sheetName val="1.5. MARGIN VARIATION"/>
      <sheetName val="2. VOLUMES &amp; PRICES"/>
      <sheetName val="2.1 SALES &amp; PRODUCTION VOLU"/>
      <sheetName val="2.2 CHANGES SALES PRICE"/>
      <sheetName val="3. COSTS &amp; EXPENSES"/>
      <sheetName val="2.1 SALES &amp; PRODUCTION VOLU (2)"/>
      <sheetName val="2.1 SALES &amp; PRODUCTION VOLU (3)"/>
      <sheetName val="3.1.A PERSONNEL "/>
      <sheetName val="3.1.B Org.chart "/>
      <sheetName val="3.2. PRODUCTION COSTS ALWAR"/>
      <sheetName val="Cost Kg Analisys Alwar Plant"/>
      <sheetName val="3.2. PROD. COSTS DEWAS"/>
      <sheetName val="Cost Kg Analysis Dewas Plant"/>
      <sheetName val="3.2. PROD. COSTS PERUNDURAI"/>
      <sheetName val="Cost Kg Analy Perundurai Plant"/>
      <sheetName val="3.2. PROD. COSTS RANIPET"/>
      <sheetName val="Cost Kg Analysis Ranipet"/>
      <sheetName val="3.2. PROD. COSTS ALL PLANTS"/>
      <sheetName val="3.3. OTHER COSTS"/>
      <sheetName val="3.4. GNRL.PRODUCTION alwar "/>
      <sheetName val="3.4. GNRL.PRODUCTION Dewas"/>
      <sheetName val="3.4. GNRL.PRODUCTION Ranipet "/>
      <sheetName val="3.4. GNRL.PRODUCTION Perund"/>
      <sheetName val="3.4. GNRL.PRODUCTION HO"/>
      <sheetName val="3.5 MArketing &amp; Sales"/>
      <sheetName val="3.5.B. PROM &amp; ADV"/>
      <sheetName val="3.6 Managem &amp; Admin"/>
      <sheetName val="3.7. FINANCIAL EXPENSES"/>
      <sheetName val="3.8 A.R. VALUE ADJUSTMENT "/>
      <sheetName val="3.9 ATYPICAL"/>
      <sheetName val="3.10 TAX"/>
      <sheetName val="4. CASHFLOW "/>
      <sheetName val="4.1 CASHFLOW STATEM. &amp; FIN."/>
      <sheetName val="4.2 Investment Budget"/>
      <sheetName val="4.2.A INVEST BUDGET Alwar"/>
      <sheetName val="4.2.B INVEST BUDGET DEWAS"/>
      <sheetName val="4.2.C INVEST BUDGET Ranipet"/>
      <sheetName val="4.2.D INVEST BUDGET PERUNDURAI"/>
      <sheetName val="4.2.E INVEST BUDGET ALLIED PROD"/>
      <sheetName val="4.2.E INVEST BUDGET HO"/>
      <sheetName val="4.4. Working capital details"/>
      <sheetName val="4.5 WORKING CAPITAL RATIO"/>
      <sheetName val="4.6. ASSETS"/>
      <sheetName val="4.7. EQUITY &amp; LIABILITIES"/>
      <sheetName val="5. ANNEX"/>
      <sheetName val="5. 1 DETAIL INVESTMENTS"/>
      <sheetName val="5. 2 HEADCOUNT DETAIL"/>
      <sheetName val="5.2A YE HEADCOUNT DETAIL"/>
      <sheetName val="ALESSI"/>
      <sheetName val="LIVING"/>
      <sheetName val="PALOMBA"/>
      <sheetName val="FORM"/>
      <sheetName val="CHULETA"/>
      <sheetName val="OPST"/>
      <sheetName val="Capital Expenditure"/>
      <sheetName val="WUPDATA"/>
      <sheetName val="Challan"/>
      <sheetName val="ACTIVO"/>
      <sheetName val="Cash payments _Rs_20_000"/>
      <sheetName val="Franchise Input"/>
      <sheetName val="OC5_Push Diag"/>
      <sheetName val="Settings"/>
      <sheetName val="한계원가"/>
      <sheetName val="유통망계획"/>
      <sheetName val="RELACION REFERENCIAS"/>
      <sheetName val="_____"/>
      <sheetName val="IT_FBT_DDTP"/>
      <sheetName val="Gap Analysis "/>
      <sheetName val="wHist_Data"/>
      <sheetName val="wInit_Frct_Data"/>
      <sheetName val="wFinal_Frct_Data"/>
      <sheetName val="oracleTB"/>
      <sheetName val="Reasons"/>
      <sheetName val="Flash "/>
      <sheetName val="high"/>
      <sheetName val="PL "/>
      <sheetName val="FP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int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s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Stock Statement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Sec 212"/>
      <sheetName val="EPS"/>
      <sheetName val="Tax Computation"/>
      <sheetName val="depre logic"/>
      <sheetName val="far pivot"/>
      <sheetName val="Fareg"/>
      <sheetName val="cap commitment"/>
      <sheetName val="DF"/>
      <sheetName val="DT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July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C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-1"/>
      <sheetName val="N"/>
      <sheetName val="U"/>
      <sheetName val="U-100"/>
      <sheetName val="FF"/>
      <sheetName val="FF-10"/>
      <sheetName val="FF-20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3"/>
      <sheetName val="14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Module1"/>
      <sheetName val="Module2"/>
      <sheetName val="Module3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000000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Statement"/>
      <sheetName val="auditor"/>
      <sheetName val="acs"/>
      <sheetName val="fixed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Cash Flow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"/>
      <sheetName val="E1"/>
      <sheetName val="E3 Recoverability"/>
      <sheetName val="E-1_Recoverability"/>
      <sheetName val="E-2"/>
      <sheetName val="G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DEFERRED TAX"/>
      <sheetName val="P"/>
      <sheetName val="P-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D"/>
      <sheetName val="B "/>
      <sheetName val="B-4"/>
      <sheetName val="U-disc"/>
      <sheetName val="BB-5"/>
      <sheetName val="CC-3"/>
      <sheetName val="20 30"/>
      <sheetName val="70 "/>
      <sheetName val="MCMD95"/>
      <sheetName val="GL --&gt; Interim"/>
      <sheetName val="Top Summary"/>
      <sheetName val="GL Input Validations"/>
      <sheetName val="Scratchpad"/>
      <sheetName val="14 Column"/>
      <sheetName val="7 Column"/>
      <sheetName val="Cover 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Sch A"/>
      <sheetName val="Notes 2"/>
      <sheetName val="cashflowcomp"/>
      <sheetName val="cashflowcomp (2)"/>
      <sheetName val="A2l2"/>
      <sheetName val="Q"/>
      <sheetName val="F"/>
      <sheetName val="H"/>
      <sheetName val="SUMM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S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U2-1"/>
      <sheetName val="U3-1"/>
      <sheetName val="Waterfall"/>
      <sheetName val="Sources&amp;Apps"/>
      <sheetName val="Holdco"/>
      <sheetName val="SPV"/>
      <sheetName val="EMIR"/>
      <sheetName val="Output"/>
      <sheetName val="Consol FY08"/>
      <sheetName val="Consol FY09"/>
      <sheetName val="Prop.Summ"/>
      <sheetName val="Val.Sum"/>
      <sheetName val="Prop.Schedule"/>
      <sheetName val="Adjustments"/>
      <sheetName val="Depn"/>
      <sheetName val="(1) Pacific Dunes"/>
      <sheetName val="(2) Peach Tree"/>
      <sheetName val="(3) St.Andrews"/>
      <sheetName val="(4) Crystal Down"/>
      <sheetName val="(5) Augusta"/>
      <sheetName val="(6) Fairwinds"/>
      <sheetName val="(7-A) BlueBay"/>
      <sheetName val="(7-B) Fountain Head"/>
      <sheetName val="(8) Pine Valley"/>
      <sheetName val="(9) Eagle Ridge"/>
      <sheetName val="(10) Yahoo"/>
      <sheetName val="(11) Sunningdale"/>
      <sheetName val="(12) New Office"/>
      <sheetName val="(13) Cypress Point"/>
      <sheetName val="(14) Pine Hurst"/>
      <sheetName val="(15) Manyata Blk B"/>
      <sheetName val="(16) Manyata Blk D1"/>
      <sheetName val="(17) Manyata Blk D2"/>
      <sheetName val="(18) Manyata Blk D3"/>
      <sheetName val="Mkt.Rent"/>
      <sheetName val="Fitout.I"/>
      <sheetName val="Exist.RR"/>
      <sheetName val="New.RR"/>
      <sheetName val="Carpark.I"/>
      <sheetName val="Terrace.I"/>
      <sheetName val="Maint.I"/>
      <sheetName val="Misc.I"/>
      <sheetName val="Revenue by tenants"/>
      <sheetName val="Depri Rates"/>
      <sheetName val="FA on 31.12.01"/>
      <sheetName val="FA on 31.3.02-Final"/>
      <sheetName val="FA on 31.12.02-Final"/>
      <sheetName val="FA Add 1.4.02 to 31.12.02"/>
      <sheetName val="FA on 31.12.02"/>
      <sheetName val="FA on 31.12.02 v 1.0"/>
      <sheetName val="Status"/>
      <sheetName val="Controls"/>
      <sheetName val="Sal Break up"/>
      <sheetName val="Segment Workings"/>
      <sheetName val="sal cost"/>
      <sheetName val="Deferred Tax "/>
      <sheetName val="Int on TDS Disallowance"/>
      <sheetName val="IT 09-10"/>
      <sheetName val="Debtors Ageing"/>
      <sheetName val="Cash Flow working "/>
      <sheetName val="Schedules"/>
      <sheetName val="CFS Final"/>
      <sheetName val="CF workings - BSR"/>
      <sheetName val="ExistingRangeDetails"/>
      <sheetName val="IEDC"/>
      <sheetName val="FA- Sch"/>
      <sheetName val="Groupings BSR revised"/>
      <sheetName val="FA 2009 - 10"/>
      <sheetName val="IT_DEP "/>
      <sheetName val="Groupings IGAAP"/>
      <sheetName val="Depreciation  fINAL (2)"/>
      <sheetName val="Investments - 2009"/>
      <sheetName val="TB 2010"/>
      <sheetName val="Investments details"/>
      <sheetName val="bs-abs"/>
      <sheetName val="fa 000"/>
      <sheetName val="FA_Sch 07-08 (2)"/>
      <sheetName val="C Flow Final"/>
      <sheetName val="212 (1) (e) (2)"/>
      <sheetName val="217(2A)"/>
      <sheetName val="CF Lead 2010"/>
      <sheetName val="CF Work 2010"/>
      <sheetName val="short term fund"/>
      <sheetName val="Linked TB-3Unit"/>
      <sheetName val="Linked TB-EoU"/>
      <sheetName val="fa rupee"/>
      <sheetName val="Warranty"/>
      <sheetName val="note def tax"/>
      <sheetName val="IT computation 05"/>
      <sheetName val="IT computation 04"/>
      <sheetName val="Dep-28.02.2010"/>
      <sheetName val="Depreciation  fINAL"/>
      <sheetName val="Veh sale"/>
      <sheetName val="Audit entries"/>
      <sheetName val="symphony-08-09"/>
      <sheetName val="IT computaion 03"/>
      <sheetName val="FBT"/>
      <sheetName val="AUDIT ISSUES"/>
      <sheetName val="IT 07-08 Final"/>
      <sheetName val="TB 2005"/>
      <sheetName val="CF Lead 2008"/>
      <sheetName val="CF Work 2008"/>
      <sheetName val="FA_Sch-link to iggap"/>
      <sheetName val="depn schedule"/>
      <sheetName val="sale deed value"/>
      <sheetName val="land cost17000"/>
      <sheetName val="sales details-13808"/>
      <sheetName val="MergerAnalysis"/>
      <sheetName val="Contribution"/>
      <sheetName val="AcqShares"/>
      <sheetName val="TgtShares"/>
      <sheetName val="Acq IS"/>
      <sheetName val="Tgt IS"/>
      <sheetName val="PFIS"/>
      <sheetName val="SumStat"/>
      <sheetName val="BlankPage"/>
      <sheetName val="Counters"/>
      <sheetName val="Alw"/>
      <sheetName val="Dew"/>
      <sheetName val="Prd"/>
      <sheetName val="Otros Costes"/>
      <sheetName val=" GGP Alw"/>
      <sheetName val=" GGP Dew"/>
      <sheetName val=" GGP Prd"/>
      <sheetName val=" GGP Rpt"/>
      <sheetName val="Gastos Comerciales"/>
      <sheetName val="Gastos Generales"/>
      <sheetName val="INDICE "/>
      <sheetName val="OPERATING SIT."/>
      <sheetName val="CASHFLOW SIT."/>
      <sheetName val="FINANCIAL SIT."/>
      <sheetName val="1. MACROECONOMIC &amp; OPERATING ST"/>
      <sheetName val="1.1. MACROEC. INDICATORS"/>
      <sheetName val="MB"/>
      <sheetName val="A.1.3.A RESULTS BY BUS. (BGT)"/>
      <sheetName val="A.1.3.B RESULTS BY BUS.(F'CAST)"/>
      <sheetName val="KALE RESULTS BY BUS.(F'CAST)"/>
      <sheetName val="1.4. COMPAR. SALES ANALYSIS"/>
      <sheetName val="1.5. GROSS MARGIN VARIATION AN."/>
      <sheetName val="2.1. SALES &amp; PRODUCT. UTS"/>
      <sheetName val="3.1.B PERSONNEL - ORG. CHART"/>
      <sheetName val="3.2.A PRODUCTION COSTS RANIPET"/>
      <sheetName val="3.2.B PRODUCTION COSTS ALWAR"/>
      <sheetName val="3.2.C PRODUCTION COSTS DEWAS"/>
      <sheetName val="3.2.D PRODUCTION COSTS PERUND"/>
      <sheetName val="3.2.B. PURCHASED COSTS"/>
      <sheetName val="3.4.A GRAL PROD COSTS RANIPET "/>
      <sheetName val="3.4.B GRAL PROD COSTS ALWAR"/>
      <sheetName val="3.4.C GRAL PROD COSTS DEWAS"/>
      <sheetName val="3.4.D GRAL PROD COSTS PERUND"/>
      <sheetName val="3.5.A MARKETING &amp; SALES"/>
      <sheetName val="3.5.B PROMOTION &amp; ADVERTISING"/>
      <sheetName val="3.6. GNRL &amp; ADMIN."/>
      <sheetName val="3.8 A.R. VALUE ADJUSTMENT"/>
      <sheetName val="3.9 NON OPERAT. INCOME &amp; EXPS"/>
      <sheetName val="3.10 TAXES"/>
      <sheetName val="4. CASHFLOW"/>
      <sheetName val="4.1 CASHFL. STATEM &amp; FIN. SIT."/>
      <sheetName val="4.2.INVESTMENT BUDGET"/>
      <sheetName val="4.3. INVESTMENT F'CAST"/>
      <sheetName val="4.4. WORKING CAPITAL DETAIL"/>
      <sheetName val="4.5.A WORKING CAPITAL RATIOS"/>
      <sheetName val="4.5.2 WORKING CAPITAL BGT"/>
      <sheetName val="4.6 ASSETS"/>
      <sheetName val="4.7.EQUITY &amp; LIABILITIES"/>
      <sheetName val="GM COMMENTS"/>
      <sheetName val="322540-StaffWelfare"/>
      <sheetName val="ARD _ BS"/>
      <sheetName val="RPT 71-VOLUME DATA-PCI "/>
      <sheetName val="BSH"/>
      <sheetName val="sch 1,2,3"/>
      <sheetName val="Interest on i-Tax"/>
      <sheetName val="Cap Ex"/>
      <sheetName val="Interst 30.09.09"/>
      <sheetName val="IO List"/>
      <sheetName val="BMS BOQ"/>
      <sheetName val="Lead splm"/>
      <sheetName val="SLP Data"/>
      <sheetName val="Lead SLPM."/>
      <sheetName val="SLPM Data"/>
      <sheetName val="FORM7"/>
      <sheetName val="INDEX  (2)"/>
      <sheetName val="+ for Belaire"/>
      <sheetName val="variation (2)"/>
      <sheetName val="variation"/>
      <sheetName val="Struc. cheek sheet"/>
      <sheetName val="Structure BOQ (SBM)"/>
      <sheetName val="STRUCTURE MATERIAL SUMMARY"/>
      <sheetName val="STRUCTURE MATERIAL ANALYSIS"/>
      <sheetName val="RMC Analysis Rename"/>
      <sheetName val="Mix Design"/>
      <sheetName val="DSR SBM New delhi"/>
      <sheetName val="BASIS -RATE"/>
      <sheetName val="SBM Variation Fin PH- I &amp; I (2)"/>
      <sheetName val="VARIATION ( Str ) (Final)"/>
      <sheetName val="VARIATION ( Str ) (without fat)"/>
      <sheetName val="VARIATION ( Str )"/>
      <sheetName val="Variation_1 with OH"/>
      <sheetName val="Variation_1"/>
      <sheetName val="Consultant BOQ"/>
      <sheetName val="Comparision working"/>
      <sheetName val="Builtup phase I"/>
      <sheetName val="Stru. Backup Phase III"/>
      <sheetName val="Phase-III"/>
      <sheetName val="PRW-RATE"/>
      <sheetName val="SBM Variation Fin PH- I &amp; II"/>
      <sheetName val="SBM FINISHING BOQ - I &amp; II"/>
      <sheetName val="FinDSR JAN'09 SBM (M+L)"/>
      <sheetName val="FinDSR JAN'09 SBM"/>
      <sheetName val="Finishing Analysis"/>
      <sheetName val="FinRate Analysis SBM"/>
      <sheetName val="FinMaterial analysis SBM"/>
      <sheetName val="FinPRW analysis SBM"/>
      <sheetName val="Plum FF SUMMARY"/>
      <sheetName val="Extract"/>
      <sheetName val="12111001"/>
      <sheetName val="13870000"/>
      <sheetName val="15111501"/>
      <sheetName val="15312001"/>
      <sheetName val="15312002"/>
      <sheetName val="15353000"/>
      <sheetName val="15378000"/>
      <sheetName val="15417000"/>
      <sheetName val="15433508 "/>
      <sheetName val="15513000"/>
      <sheetName val="15570000"/>
      <sheetName val="15570502"/>
      <sheetName val="15570503"/>
      <sheetName val="15570506"/>
      <sheetName val="15618000"/>
      <sheetName val="15722701"/>
      <sheetName val="15892505"/>
      <sheetName val="15892508"/>
      <sheetName val="15892509"/>
      <sheetName val="15892757"/>
      <sheetName val="15923000"/>
      <sheetName val="16155502"/>
      <sheetName val="28483501"/>
      <sheetName val="CH1031"/>
      <sheetName val="PB1035"/>
      <sheetName val="HP1033"/>
      <sheetName val="UT1034"/>
      <sheetName val="DL1041"/>
      <sheetName val="SWLDL4041"/>
      <sheetName val="SWLCH4031"/>
      <sheetName val="SWLUT4034"/>
      <sheetName val="SWLHP4033"/>
      <sheetName val="HLDL2013"/>
      <sheetName val="HLUT2034"/>
      <sheetName val="Sales return after Mar-07"/>
      <sheetName val="Opening Balance"/>
      <sheetName val="FIXASET"/>
      <sheetName val="Details 2"/>
      <sheetName val="PL Depn"/>
      <sheetName val="INTERNAL REPORT"/>
      <sheetName val="DUE DELIGENCE"/>
      <sheetName val="IPO"/>
      <sheetName val="Wdv"/>
      <sheetName val="RFDETAIL"/>
      <sheetName val="C.O."/>
      <sheetName val="pack pnl-99"/>
      <sheetName val="old_serial no."/>
      <sheetName val="tot_ass_9697"/>
      <sheetName val="MSSL-Presentation, Action,  (2)"/>
      <sheetName val="Loan"/>
      <sheetName val="Short term loan"/>
      <sheetName val="Trade Payables"/>
      <sheetName val="FAR"/>
      <sheetName val="Pre paid"/>
      <sheetName val="Contractors for work"/>
      <sheetName val="BRS"/>
      <sheetName val="Unbilled Revenue"/>
      <sheetName val="Delloite"/>
      <sheetName val="BS P&amp;L"/>
      <sheetName val="Schedule 4"/>
      <sheetName val="Schedule5"/>
      <sheetName val="STATEMENT OF INCOME"/>
      <sheetName val="DEPIT31032001"/>
      <sheetName val="80HHC DEDUCTION"/>
      <sheetName val="WORKING FOR EXPORT TRADING"/>
      <sheetName val="DONATION"/>
      <sheetName val="INT.BANK"/>
      <sheetName val="PREV YR EXP ACTD IN AY 01-02"/>
      <sheetName val="DIVIDEND RECEIVED"/>
      <sheetName val="INT ON TAX FREE BONDS"/>
      <sheetName val="INT. ON INST. BONDS"/>
      <sheetName val="DR BAL WOFF"/>
      <sheetName val="TDS CLAIM"/>
      <sheetName val="CAP.GAINS"/>
      <sheetName val="CAP.GAINS (2)"/>
      <sheetName val="Pioneer Conversions"/>
      <sheetName val="Aditya Packaging"/>
      <sheetName val="Dee Aar Packaging"/>
      <sheetName val="Baweja Traders"/>
      <sheetName val="Amar Udyog"/>
      <sheetName val="Brisk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Power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All Accounts Summary"/>
      <sheetName val="Major Account Summ"/>
      <sheetName val="Non-Major Account Summary"/>
      <sheetName val="Major Accounts"/>
      <sheetName val="All Accounts Detail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414000 UPDATED INSURANCE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PROF"/>
      <sheetName val="JUNE   "/>
      <sheetName val="425230 june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425229 apr may 01"/>
      <sheetName val="415030(APR01)"/>
      <sheetName val="410010"/>
      <sheetName val="COVERPAGE"/>
      <sheetName val="HIGHLIGHTS"/>
      <sheetName val="mis - reports"/>
      <sheetName val="p&amp;l  "/>
      <sheetName val="PBIDT-GROUP"/>
      <sheetName val="CONTRACT"/>
      <sheetName val="Trend"/>
      <sheetName val="EMP-LOAN"/>
      <sheetName val="INCENTIVE-1"/>
      <sheetName val="INITIATIVE-SUMM"/>
      <sheetName val="CANTEEN-SUM"/>
      <sheetName val="HIRD_VEH"/>
      <sheetName val="PROFF"/>
      <sheetName val="HRD&amp;GS"/>
      <sheetName val="REBATE"/>
      <sheetName val="W.CAP"/>
      <sheetName val="STK OP.SUPPLIES"/>
      <sheetName val="STK.SPARES"/>
      <sheetName val="STK.SIP"/>
      <sheetName val="DISC.ROLL"/>
      <sheetName val="DR.BAL-HSM"/>
      <sheetName val="DR.BAL-SIP"/>
      <sheetName val="LEFT-EMP "/>
      <sheetName val="FREE ISSUE"/>
      <sheetName val="DRS COM"/>
      <sheetName val="SCHE-12-SIP"/>
      <sheetName val="SCH_12-HSM"/>
      <sheetName val="SCH13HSM"/>
      <sheetName val="SCH13SIP"/>
      <sheetName val="FUND REP"/>
      <sheetName val="IIL-IMIL"/>
      <sheetName val="Emp loan"/>
      <sheetName val="RECOVERY LIST"/>
      <sheetName val="INITIATIVES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NMDC Porf"/>
      <sheetName val="report"/>
      <sheetName val="ByProduct Summary"/>
      <sheetName val="RM Summary"/>
      <sheetName val="FG Summary"/>
      <sheetName val="Allocation of MP"/>
      <sheetName val="Trail Run"/>
      <sheetName val="Pub"/>
      <sheetName val="PL-Print"/>
      <sheetName val="Fund Flow"/>
      <sheetName val="Sch - BS"/>
      <sheetName val="Sch - PL"/>
      <sheetName val="Sch 5"/>
      <sheetName val="Sch - 8"/>
      <sheetName val="Sch 6&amp;7"/>
      <sheetName val="Reclassification"/>
      <sheetName val="Tax Cal."/>
      <sheetName val="PL-CPP"/>
      <sheetName val="DTA"/>
      <sheetName val="PL Approach"/>
      <sheetName val="Cash Flow Working"/>
      <sheetName val="A03.2 SI Cash Flow"/>
      <sheetName val="JVs"/>
      <sheetName val="A03.2b"/>
      <sheetName val="A03.2c"/>
      <sheetName val="REI"/>
      <sheetName val="GP Analysis"/>
      <sheetName val="Obsv"/>
      <sheetName val="codes"/>
      <sheetName val="Analytical"/>
      <sheetName val="Avg Rate"/>
      <sheetName val="CN  Cut-off"/>
      <sheetName val="Cut off"/>
      <sheetName val="Sample-Monthwise"/>
      <sheetName val="Sample-Productwise"/>
      <sheetName val="Excess Calc"/>
      <sheetName val="XREF"/>
      <sheetName val="Tickmarks"/>
      <sheetName val="Threshold Calc"/>
      <sheetName val="18_4_10 pm"/>
      <sheetName val="ADJ_TB"/>
      <sheetName val="Map"/>
      <sheetName val="Pub-res"/>
      <sheetName val="AR-BS"/>
      <sheetName val="AR-P&amp;L"/>
      <sheetName val="related"/>
      <sheetName val="Segment"/>
      <sheetName val="SCH 1_2"/>
      <sheetName val="SCH _3"/>
      <sheetName val="SCH_4"/>
      <sheetName val="SCH 5 (N)"/>
      <sheetName val=" SCH 6_7 "/>
      <sheetName val=" SCH 8 9 10 11"/>
      <sheetName val="SCH121314"/>
      <sheetName val="SCH 1516"/>
      <sheetName val="SCH1718"/>
      <sheetName val="SCH19"/>
      <sheetName val="CFLOW"/>
      <sheetName val="wkg cflo"/>
      <sheetName val="BS Abstract"/>
      <sheetName val="8PSCH66A-NA"/>
      <sheetName val="TRDG PROFIT"/>
      <sheetName val="ratios"/>
      <sheetName val="debt"/>
      <sheetName val="PointNo.5"/>
      <sheetName val="Entity List"/>
      <sheetName val="Agra"/>
      <sheetName val="Udaipur"/>
      <sheetName val="Projections"/>
      <sheetName val="Recon"/>
      <sheetName val="Sales to schenider"/>
      <sheetName val="Sales Regr 2011-12"/>
      <sheetName val="Control Chart"/>
      <sheetName val="U_Instructions CFIAT"/>
      <sheetName val="U-1_SGA BLock Reconciliation"/>
      <sheetName val="U-2_SGA Inventory Tally"/>
      <sheetName val="U-3_Depreciation Reasonability"/>
      <sheetName val="U-4_Investments &amp; FD"/>
      <sheetName val="U-5_Raw Materials Tally"/>
      <sheetName val="U-6_Yield Analysis-RMPM"/>
      <sheetName val="U-7_Finished Goods Tally"/>
      <sheetName val="U-8_Schedule VI-FG Tally &amp; RM"/>
      <sheetName val="U-9_NRV Testing-FG"/>
      <sheetName val="U-10_Container Reconciliation"/>
      <sheetName val="U-11_Finished Goods Excise Duty"/>
      <sheetName val="U-12_Accrued Expenses Turnover"/>
      <sheetName val="U-13_Excise Duty Reasonability"/>
      <sheetName val="U-14_Sales Tax Reconciliation"/>
      <sheetName val="Sales Tax Reco-Working"/>
      <sheetName val="U-15_Sales Tax Incentive"/>
      <sheetName val="U-16_OAR-Balance Sheet"/>
      <sheetName val="U-17_GP Reconciliation"/>
      <sheetName val="U-18_Qty &amp; Rate Variance_GP, NP"/>
      <sheetName val="U-19_NP Reconciliation"/>
      <sheetName val="U-20_Payroll Expense"/>
      <sheetName val="U-21_Power &amp; Fuel Expense"/>
      <sheetName val="U-22_OAR-P&amp;L Account"/>
      <sheetName val="U-23_Contingent Liabilities"/>
      <sheetName val="U-24_Ratios Chart"/>
      <sheetName val="U-25_Balance Sheet_2004"/>
      <sheetName val="U-26_P&amp;L Account_2004"/>
      <sheetName val="U-27_Schedules_2004"/>
      <sheetName val="U-28_Ross TB_2004"/>
      <sheetName val="U-29_FA Schedule_2004"/>
      <sheetName val="U-30_Additional Info_2004"/>
      <sheetName val="U-31_Miscellaneous Info_2004"/>
      <sheetName val="U-32_Inter Unit Sales-FG_2004"/>
      <sheetName val="U-33_Balance Sheet_2003"/>
      <sheetName val="U-34_P&amp;L Account_2003"/>
      <sheetName val="U-35_Schedules_2003"/>
      <sheetName val="U-36_Ross TB_2003"/>
      <sheetName val="U-37_FA Schedule_2003"/>
      <sheetName val="U-38_Additional Info_2003"/>
      <sheetName val="U-39_Miscellaneous Info_2003"/>
      <sheetName val="YS"/>
      <sheetName val="GW"/>
      <sheetName val="Head office"/>
      <sheetName val="Consolidated excl pz&amp;gw"/>
      <sheetName val="1.1 Cashflow analysis"/>
      <sheetName val="1.2 Secured loans"/>
      <sheetName val="1.3 Fixed Assets"/>
      <sheetName val="1.4 Debtors"/>
      <sheetName val="1.5 Loans and advances"/>
      <sheetName val="Shareholders fund"/>
      <sheetName val="Margin analysis"/>
      <sheetName val="Sales mfg"/>
      <sheetName val="Sales Trd"/>
      <sheetName val="3.3 Employee costs"/>
      <sheetName val="1.2 Inventory"/>
      <sheetName val="3.1 Sales mfg"/>
      <sheetName val="3.1 Sales Trd"/>
      <sheetName val="3.1 Other Income"/>
      <sheetName val="3.2 CoM"/>
      <sheetName val="3.4 Other operating expenses"/>
      <sheetName val="Payables"/>
      <sheetName val="Seg P&amp;L"/>
      <sheetName val="Seg BS"/>
      <sheetName val="XCWIP_segment"/>
      <sheetName val="Assets_segmantal"/>
      <sheetName val="PROFIT &amp; LOSS ACCOUNT"/>
      <sheetName val="COMM"/>
      <sheetName val="R&amp;d"/>
      <sheetName val="Cash Flow Workings"/>
      <sheetName val="GR SERVICES"/>
      <sheetName val="GR CAP"/>
      <sheetName val="GR MAT"/>
      <sheetName val="Prov. Others"/>
      <sheetName val="FORM-16"/>
      <sheetName val="MD Office"/>
      <sheetName val="Quality"/>
      <sheetName val="Proface"/>
      <sheetName val="MKt"/>
      <sheetName val="HR"/>
      <sheetName val="Finance"/>
      <sheetName val="Industry"/>
      <sheetName val="Logistics"/>
      <sheetName val="CCC"/>
      <sheetName val="BLD"/>
      <sheetName val="ISC"/>
      <sheetName val="BMS"/>
      <sheetName val="Distri"/>
      <sheetName val="PEC"/>
      <sheetName val="SISC"/>
      <sheetName val="SGBD"/>
      <sheetName val="E&amp;I"/>
      <sheetName val="IT &amp; Bridge"/>
      <sheetName val="Approval Matrix"/>
      <sheetName val="01 T"/>
      <sheetName val="03 "/>
      <sheetName val="WELCOME"/>
      <sheetName val="Q2 YTD OG Sales Analysis"/>
      <sheetName val="ER3"/>
      <sheetName val="ER11_Old"/>
      <sheetName val="ER10_Old"/>
      <sheetName val="Total Expenses"/>
      <sheetName val="DBG SCHEDULE"/>
      <sheetName val="Computer"/>
      <sheetName val="Office Equip"/>
      <sheetName val="F&amp;F"/>
      <sheetName val="Vehicle"/>
      <sheetName val="Sale of Assets"/>
      <sheetName val="FinSchedule"/>
      <sheetName val="9 (2)"/>
      <sheetName val="2A"/>
      <sheetName val="3.1 &amp; 3.11"/>
      <sheetName val="detail3.1&amp;3.11"/>
      <sheetName val="3.3 onwards-"/>
      <sheetName val="3.12"/>
      <sheetName val="3.13"/>
      <sheetName val="3.14"/>
      <sheetName val="3.15"/>
      <sheetName val="3.16"/>
      <sheetName val="3.17"/>
      <sheetName val="3.20"/>
      <sheetName val="3.22"/>
      <sheetName val="3.23"/>
      <sheetName val="3.24"/>
      <sheetName val="3.26"/>
      <sheetName val="3.28"/>
      <sheetName val="3.33"/>
      <sheetName val="3.34"/>
      <sheetName val="3.35"/>
      <sheetName val="3.37"/>
      <sheetName val="3.38"/>
      <sheetName val="3.40"/>
      <sheetName val="3.42"/>
      <sheetName val="3B"/>
      <sheetName val="Clause 15(a)"/>
      <sheetName val="Clause 17(i)"/>
      <sheetName val="9"/>
      <sheetName val="12"/>
      <sheetName val="Sheet3 (2)"/>
      <sheetName val="bonus"/>
      <sheetName val="Clause 40(a)"/>
      <sheetName val="Annex. 1"/>
      <sheetName val="loan-FFSL"/>
      <sheetName val="caln of ratio"/>
      <sheetName val="calnofEMI"/>
      <sheetName val="loan-AEBL&amp;KMPL"/>
      <sheetName val="detail of credit to Preop."/>
      <sheetName val="bonuspayable"/>
      <sheetName val="9-Trash"/>
      <sheetName val="10-trash"/>
      <sheetName val="Results Consolidated"/>
      <sheetName val="Ratio computation"/>
      <sheetName val="PROFITABILITY Final"/>
      <sheetName val="Profitability-revised"/>
      <sheetName val="Sch 1 to 3"/>
      <sheetName val="sch-4"/>
      <sheetName val="Sch 5 to 11"/>
      <sheetName val="Sch 12 to 17"/>
      <sheetName val="SCH#2-3 &amp; 4"/>
      <sheetName val="SCH#6"/>
      <sheetName val="sch#7-9"/>
      <sheetName val="SCH#15-16"/>
      <sheetName val="associates bs"/>
      <sheetName val="associates pl "/>
      <sheetName val="SCH#19 "/>
      <sheetName val="SCH#20"/>
      <sheetName val="WO"/>
      <sheetName val="FA Schedule 02-03"/>
      <sheetName val="FA Schedule"/>
      <sheetName val="O_E"/>
      <sheetName val="Imports-useless sheet"/>
      <sheetName val="hard Furn final"/>
      <sheetName val="hard Furn- useless sheet"/>
      <sheetName val="Fur_Fix"/>
      <sheetName val="Leasehold imp A30"/>
      <sheetName val="LHI A_31"/>
      <sheetName val="LHI A_31 (2)"/>
      <sheetName val="LHI A_31 (3)"/>
      <sheetName val="Software"/>
      <sheetName val="PF Payable"/>
      <sheetName val="PF Exp."/>
      <sheetName val="PF Admn. charges"/>
      <sheetName val=" CL 21(ii)(B)  (2)- Employe (2)"/>
      <sheetName val="Interest on Loan from Director"/>
      <sheetName val="Unsecured  Loan"/>
      <sheetName val="5A Director_s Remuneration"/>
      <sheetName val="5B Director Exp_summ"/>
      <sheetName val="Mobile CMSG"/>
      <sheetName val="Mob LG"/>
      <sheetName val="mobile Product"/>
      <sheetName val="10 Unearned Revenue"/>
      <sheetName val="TDS LG"/>
      <sheetName val="TDS CMSG"/>
      <sheetName val="TDS Product"/>
      <sheetName val="Electricity"/>
      <sheetName val="(Foreign Travelling) (2)"/>
      <sheetName val="(Foreign Travelling)"/>
      <sheetName val="OD Account"/>
      <sheetName val="Prepaid "/>
      <sheetName val="Internet"/>
      <sheetName val="Landline"/>
      <sheetName val="Generator Expenses"/>
      <sheetName val="(Legal and Proff)"/>
      <sheetName val="(Travelling)"/>
      <sheetName val="Travelling CMSG LG"/>
      <sheetName val="Fixed Assets Addition"/>
      <sheetName val="FDRs"/>
      <sheetName val="SALE TAX"/>
      <sheetName val="hwf"/>
      <sheetName val="ESI"/>
      <sheetName val="Provident Fund"/>
      <sheetName val="pf-pii"/>
      <sheetName val="Sales Tax"/>
      <sheetName val="Comm Link (2)"/>
      <sheetName val=".training"/>
      <sheetName val="Training-"/>
      <sheetName val="training srb"/>
      <sheetName val="Office Repairs"/>
      <sheetName val="Comp Leased Acco. SORTED"/>
      <sheetName val="AMC"/>
      <sheetName val="Training "/>
      <sheetName val="Staff Welfare"/>
      <sheetName val="CAR_Maint"/>
      <sheetName val="Legal &amp; Professional"/>
      <sheetName val="Sec format 2"/>
      <sheetName val="Security "/>
      <sheetName val="security SRB"/>
      <sheetName val="Brokerage &amp; Comm"/>
      <sheetName val="Office Repairs1"/>
      <sheetName val="Other repairs"/>
      <sheetName val="Comm Link"/>
      <sheetName val="Comm Link Before prepaird break"/>
      <sheetName val="Business Promotion"/>
      <sheetName val="Staff Rec_Add"/>
      <sheetName val="Recruitment all Location."/>
      <sheetName val="Staff Recruitment ."/>
      <sheetName val="Membership &amp; Subscription "/>
      <sheetName val="Hardware Maintenance "/>
      <sheetName val="Corporate_Advt"/>
      <sheetName val="Conference &amp; Seminar"/>
      <sheetName val="Power Supply"/>
      <sheetName val="Telphone Repaire"/>
      <sheetName val="Software License"/>
      <sheetName val="Property Insurance"/>
      <sheetName val="Insurance others"/>
      <sheetName val="Caters"/>
      <sheetName val="Postage"/>
      <sheetName val="Client Entertain"/>
      <sheetName val="Entertaining Emp."/>
      <sheetName val="AC Repairs"/>
      <sheetName val="Furniture"/>
      <sheetName val="Vehicle Hire "/>
      <sheetName val="Rental Equipment"/>
      <sheetName val="Hosue Keeping Material"/>
      <sheetName val="Relocation"/>
      <sheetName val="rent"/>
      <sheetName val="GH Cost"/>
      <sheetName val="Landscaping"/>
      <sheetName val="IT Consumbales"/>
      <sheetName val="long Service Retirement"/>
      <sheetName val="Emp Reward"/>
      <sheetName val="Comp Leased Acco."/>
      <sheetName val="Notice pay paid"/>
      <sheetName val="Notice pay paid (Cr.)"/>
      <sheetName val="SCHOLARSHIP"/>
      <sheetName val="Office Mobile"/>
      <sheetName val="office tele."/>
      <sheetName val="Rent of Prop."/>
      <sheetName val="Service Chargs"/>
      <sheetName val="Car Insurance"/>
      <sheetName val="Eqipment Repair"/>
      <sheetName val="Imp Goods Clearing &amp; duty "/>
      <sheetName val="Travel Domestic"/>
      <sheetName val="Vehicle Hire1"/>
      <sheetName val="Staff Welfare (2)"/>
      <sheetName val="House Keeping"/>
      <sheetName val="House Keeping (2)"/>
      <sheetName val="Utility"/>
      <sheetName val="VB_Payroll Lead"/>
      <sheetName val="VB1_Salaries, wages and bonus"/>
      <sheetName val="VB1.1_Monthwise Salary"/>
      <sheetName val="VB1.2_Employeewise Salary"/>
      <sheetName val="VB2_Cont. to PF"/>
      <sheetName val="VB2.1_PF"/>
      <sheetName val="VB2.2_ESI"/>
      <sheetName val="VB 3_Staff Welfare"/>
      <sheetName val="Original Profit"/>
      <sheetName val="TB Chennai Plant"/>
      <sheetName val="TB Bawal11"/>
      <sheetName val="TB Chennai Warehouse"/>
      <sheetName val="Inventory adjustment"/>
      <sheetName val="Combined TB (2)"/>
      <sheetName val="Exchange Rate"/>
      <sheetName val="Ad. Entries"/>
      <sheetName val="TBW09"/>
      <sheetName val="TB CP09"/>
      <sheetName val="Schedules1"/>
      <sheetName val="Schedule 4 F.Assets"/>
      <sheetName val="Pviot TB CP 09"/>
      <sheetName val="TBCW09"/>
      <sheetName val="Combined TB"/>
      <sheetName val="BS (2)"/>
      <sheetName val="1-2"/>
      <sheetName val="3-4"/>
      <sheetName val="5-8"/>
      <sheetName val="10-13"/>
      <sheetName val="14-17"/>
      <sheetName val="18-22"/>
      <sheetName val="23-24"/>
      <sheetName val="25-26"/>
      <sheetName val="26_"/>
      <sheetName val="27"/>
      <sheetName val="27-31"/>
      <sheetName val="33-38"/>
      <sheetName val="Detail of Current Assets-CL"/>
      <sheetName val="Old_Detail of Exp. &amp; Oth. Incom"/>
      <sheetName val="Royalty rectification"/>
      <sheetName val="PM TE SAD"/>
      <sheetName val="Annexuer-1"/>
      <sheetName val="AP-2.1"/>
      <sheetName val="AP -3"/>
      <sheetName val="AP-2.2"/>
      <sheetName val="Annexure 2"/>
      <sheetName val="Annexure2.1"/>
      <sheetName val="Annexure2.2"/>
      <sheetName val="Annexure3"/>
      <sheetName val="Annexure3.1"/>
      <sheetName val="annexure-3.2"/>
      <sheetName val="AP-06"/>
      <sheetName val="Annexure-4"/>
      <sheetName val="Annexure-5"/>
      <sheetName val="Annexure-6"/>
      <sheetName val="Annexure7"/>
      <sheetName val="Annexure-8"/>
      <sheetName val="AP-7.1"/>
      <sheetName val="AP-8A"/>
      <sheetName val="AP-8"/>
      <sheetName val="Annexure-"/>
      <sheetName val="Ack"/>
      <sheetName val="Ack (2)"/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Direc"/>
      <sheetName val="Part A General"/>
      <sheetName val="Subsidiary Co Details"/>
      <sheetName val="MD, Dir, Co. secy"/>
      <sheetName val="Beneficial_owners"/>
      <sheetName val="Profit and Loss"/>
      <sheetName val="Other Info"/>
      <sheetName val="Stock details"/>
      <sheetName val="Part B"/>
      <sheetName val="Part C"/>
      <sheetName val="Sch 1 Bus"/>
      <sheetName val="Sch 2 CG"/>
      <sheetName val="Sch 3 Depr"/>
      <sheetName val="Sch 4 HP"/>
      <sheetName val="Sch 5 OS"/>
      <sheetName val="Sch 6 Setoff"/>
      <sheetName val="Sch 7 Bf Setoff"/>
      <sheetName val="Sch 8 Cf Losses"/>
      <sheetName val="Sch 9 Dedns"/>
      <sheetName val="Sch 10 VIA-Sch 11"/>
      <sheetName val="Sch 12-Sch 13"/>
      <sheetName val="Sch 14 88E-Sch 15 115B"/>
      <sheetName val="Sch 16 Div"/>
      <sheetName val="Sch 17 FB"/>
      <sheetName val="Sch 18 Bank"/>
      <sheetName val="Sch 19, 20 Taxes"/>
      <sheetName val="Sch 21 Div Tax"/>
      <sheetName val="Sch 22, 23 FBT"/>
      <sheetName val="Sch 24 TDS"/>
      <sheetName val="Sch 25 TCS"/>
      <sheetName val="Apr-03"/>
      <sheetName val="Apr-03 "/>
      <sheetName val="May-03"/>
      <sheetName val="June-03"/>
      <sheetName val="July-03"/>
      <sheetName val="Aug-03"/>
      <sheetName val="Sept-03"/>
      <sheetName val="Conversion"/>
      <sheetName val="INV verification"/>
      <sheetName val="Oct-04 To Sept-05"/>
      <sheetName val="For STN Pending"/>
      <sheetName val="For E Mail"/>
      <sheetName val="For Detention Chgs"/>
      <sheetName val="Ack 1"/>
      <sheetName val="Sec 349"/>
      <sheetName val="Managerial Remuneration 3 month"/>
      <sheetName val="INVOICE Sep-09  "/>
      <sheetName val="Local Benefit"/>
      <sheetName val="PF calcu"/>
      <sheetName val="rustin"/>
      <sheetName val="Directors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DR"/>
      <sheetName val="STAT"/>
      <sheetName val="Write Offs"/>
      <sheetName val="Expense Summary"/>
      <sheetName val="PRM"/>
      <sheetName val="NI 02SI vs 01ACT"/>
      <sheetName val="NI 02SI vs 02OP"/>
      <sheetName val="NI LRF"/>
      <sheetName val="NI_NEA Walk"/>
      <sheetName val="Cost Walk ACT01 v SI05"/>
      <sheetName val="HCWalk ACT01 v SI05"/>
      <sheetName val="Acquisition"/>
      <sheetName val="ERROR"/>
      <sheetName val="Exp Variance"/>
      <sheetName val="Misc Exp"/>
      <sheetName val="Meeting"/>
      <sheetName val="Advtg, SP &amp; Comm"/>
      <sheetName val="Collection Charges"/>
      <sheetName val="BPOC"/>
      <sheetName val="Portfolio"/>
      <sheetName val="Volumes"/>
      <sheetName val="Notes-COI"/>
      <sheetName val="234C"/>
      <sheetName val="Revised Tax Dep Schedule"/>
      <sheetName val="Workings of Provisions"/>
      <sheetName val="STP P&amp;L"/>
      <sheetName val="FA Final Schedule"/>
      <sheetName val="FA register-copy"/>
      <sheetName val="Retirals"/>
      <sheetName val="Reco-updated"/>
      <sheetName val="Fixed asset register"/>
      <sheetName val="Add. vehicle"/>
      <sheetName val="Add-Pl. &amp; Mach"/>
      <sheetName val="Add-Off Eqp"/>
      <sheetName val="ADD-Comp"/>
      <sheetName val="ADD-Furn."/>
      <sheetName val="FNDWRR (2)"/>
      <sheetName val="changes"/>
      <sheetName val="Payment"/>
      <sheetName val="RT-12(QTY)"/>
      <sheetName val="RT-12(FIRST)"/>
      <sheetName val="RT-12(SECOND)"/>
      <sheetName val="8 (Exportrs)"/>
      <sheetName val="9 &amp;10"/>
      <sheetName val="DSA-SEP"/>
      <sheetName val="list (2)"/>
      <sheetName val="IDTO"/>
      <sheetName val="pay"/>
      <sheetName val="BS-S"/>
      <sheetName val="P&amp;L-S"/>
      <sheetName val="FA_DEC'07"/>
      <sheetName val="Conv"/>
      <sheetName val="ExactBS08"/>
      <sheetName val="ExactPL08"/>
      <sheetName val="ExactBS07"/>
      <sheetName val="ExactPL07"/>
      <sheetName val="ExactBS06"/>
      <sheetName val="ExactPL06"/>
      <sheetName val="Schedule-E06-07A"/>
      <sheetName val="Taxable Income2007"/>
      <sheetName val="Defferred Tax2007"/>
      <sheetName val="IT provn &amp; DTA"/>
      <sheetName val="Entries08"/>
      <sheetName val="RM &amp; Components"/>
      <sheetName val="RMMS"/>
      <sheetName val="S.I.T."/>
      <sheetName val="SIT_mARCH"/>
      <sheetName val="1401S"/>
      <sheetName val="1401"/>
      <sheetName val="1401M"/>
      <sheetName val="1402S"/>
      <sheetName val="1402"/>
      <sheetName val="1402M"/>
      <sheetName val="1403S"/>
      <sheetName val="1403"/>
      <sheetName val="1403M"/>
      <sheetName val="1404S"/>
      <sheetName val="1404"/>
      <sheetName val="1404M"/>
      <sheetName val="1405S"/>
      <sheetName val="1405"/>
      <sheetName val="1405M"/>
      <sheetName val="1406M"/>
      <sheetName val="1407S"/>
      <sheetName val="1407"/>
      <sheetName val="1407M"/>
      <sheetName val="1408S"/>
      <sheetName val="1408"/>
      <sheetName val="1408M"/>
      <sheetName val="1409S"/>
      <sheetName val="1409"/>
      <sheetName val="1409M"/>
      <sheetName val="1410S"/>
      <sheetName val="1410"/>
      <sheetName val="1410M"/>
      <sheetName val="1411M"/>
      <sheetName val="1412S"/>
      <sheetName val="1412"/>
      <sheetName val="1412M"/>
      <sheetName val="1413S"/>
      <sheetName val="1413"/>
      <sheetName val="1413M"/>
      <sheetName val="1414S"/>
      <sheetName val="1414r"/>
      <sheetName val="1414M"/>
      <sheetName val="1415S"/>
      <sheetName val="1415"/>
      <sheetName val="1415M"/>
      <sheetName val="1417S"/>
      <sheetName val="1417"/>
      <sheetName val="1417M"/>
      <sheetName val="1418S"/>
      <sheetName val="1418"/>
      <sheetName val="1418M"/>
      <sheetName val="1419S"/>
      <sheetName val="1419"/>
      <sheetName val="1419M"/>
      <sheetName val="1420S"/>
      <sheetName val="1420"/>
      <sheetName val="1420M"/>
      <sheetName val="1421S"/>
      <sheetName val="1421"/>
      <sheetName val="1421M"/>
      <sheetName val="1422S"/>
      <sheetName val="1422"/>
      <sheetName val="1422M"/>
      <sheetName val="1423S"/>
      <sheetName val="1423"/>
      <sheetName val="1423M"/>
      <sheetName val="1425S"/>
      <sheetName val="1425"/>
      <sheetName val="1425M"/>
      <sheetName val="1427S"/>
      <sheetName val="1427"/>
      <sheetName val="1427M"/>
      <sheetName val="1428S"/>
      <sheetName val="1428"/>
      <sheetName val="1428M"/>
      <sheetName val="1449S"/>
      <sheetName val="1449"/>
      <sheetName val="1449M"/>
      <sheetName val="1450S"/>
      <sheetName val="1450"/>
      <sheetName val="1450M"/>
      <sheetName val="1451S"/>
      <sheetName val="1451"/>
      <sheetName val="1451M"/>
      <sheetName val="1452S"/>
      <sheetName val="1452"/>
      <sheetName val="1452M"/>
      <sheetName val="1601S"/>
      <sheetName val="1601"/>
      <sheetName val="1601M"/>
      <sheetName val="1602S"/>
      <sheetName val="1602"/>
      <sheetName val="1602M"/>
      <sheetName val="1801S"/>
      <sheetName val="1801r"/>
      <sheetName val="1801M"/>
      <sheetName val="Specs"/>
      <sheetName val="ABC-Det"/>
      <sheetName val="ABC-Sum"/>
      <sheetName val="Recovered_Sheet2"/>
      <sheetName val="Comparing Summary "/>
      <sheetName val="new Data-Labor &amp; OH -Joan"/>
      <sheetName val="Process-Gary"/>
      <sheetName val="Quote - Labor &amp; OH &amp; MU"/>
      <sheetName val="Dept Alloc pivot"/>
      <sheetName val="Costing&amp;Quoting Capacity"/>
      <sheetName val="Direct Labor  "/>
      <sheetName val="Support Allocations"/>
      <sheetName val="Support Pivot"/>
      <sheetName val="Drivers"/>
      <sheetName val="Dept Alloc"/>
      <sheetName val="Budgeted Cycle Time"/>
      <sheetName val="FA Kunshan 200911"/>
      <sheetName val="Var and Fixed cost"/>
      <sheetName val="Labor Utilization"/>
      <sheetName val="Labor Rates"/>
      <sheetName val="Data - Materials"/>
      <sheetName val="Dept Alloc pivot (2)"/>
      <sheetName val="Inventory Balance"/>
      <sheetName val="Inventory Balance (2)"/>
      <sheetName val="NVH 存货收发存汇总表"/>
      <sheetName val="Moen 存货收发存汇总表"/>
      <sheetName val="MOen FLoor value for Kingdee"/>
      <sheetName val="NVH Floor Value for Kingdee"/>
      <sheetName val="checklist"/>
      <sheetName val="Saiyang LOC"/>
      <sheetName val="PettyCash"/>
      <sheetName val="CashBanks"/>
      <sheetName val="TradeAR"/>
      <sheetName val="AllowDbtflAcc.Domest"/>
      <sheetName val="OthAcctRec.Tooling"/>
      <sheetName val="OthAcctRec.VATRec"/>
      <sheetName val="OthAcctRec.EmployRec"/>
      <sheetName val="STRec.STNotes"/>
      <sheetName val="NETINV"/>
      <sheetName val="PpdExp.PpdInsurance&amp;Rent&amp;Other"/>
      <sheetName val="PpdExp.OtHPpdExp.Deposits"/>
      <sheetName val="AdvPayVendor"/>
      <sheetName val="FA Depreciation List"/>
      <sheetName val="CIP.Equipment"/>
      <sheetName val="NetCompSoftware.CompSoftware"/>
      <sheetName val="OtherIntang.OtherAssets"/>
      <sheetName val="ToolDies.InProcess"/>
      <sheetName val="ToolDies.NonRecov"/>
      <sheetName val="TradeAP.Domestic"/>
      <sheetName val="TradeAP.RecptNotVouch"/>
      <sheetName val="OtherAP.Other"/>
      <sheetName val="STNotePay.NotePayCur"/>
      <sheetName val="ICPAYABLE"/>
      <sheetName val="AccOthTax.VAT"/>
      <sheetName val="AccOthTax.Duties"/>
      <sheetName val="AccPropTaxReal Property Tax"/>
      <sheetName val="Accrued LiabilitiesInsurance"/>
      <sheetName val="Accrued LiabilitiesRent"/>
      <sheetName val="AccLiabOthInterest"/>
      <sheetName val="AccLiabOthWarranty &amp; Quality"/>
      <sheetName val="AccLiabOthAudit Fees"/>
      <sheetName val="OthCurLiabDeferredToolingProfit"/>
      <sheetName val="AccLiabOth.Other"/>
      <sheetName val="ICNotes"/>
      <sheetName val="STOCKEQUITY"/>
      <sheetName val="Saiyang GAPLC"/>
      <sheetName val="Saiyang BS LC"/>
      <sheetName val="Saiyang IS LC"/>
      <sheetName val="Summary-Horizontal"/>
      <sheetName val="Summary-Vertical"/>
      <sheetName val="Package-Horizontal"/>
      <sheetName val="Package-Vertical"/>
      <sheetName val="Outbound Cost"/>
      <sheetName val="Process-Full process"/>
      <sheetName val="Process Cost"/>
      <sheetName val="Costed BOM (2)"/>
      <sheetName val="Product Cost Summary"/>
      <sheetName val="Business Case"/>
      <sheetName val="IRR"/>
      <sheetName val="Business Plan"/>
      <sheetName val="BizPlan-1"/>
      <sheetName val="BizPlan-2"/>
      <sheetName val="JIT"/>
      <sheetName val="Removal Capital"/>
      <sheetName val="Labor"/>
      <sheetName val="Roadmap"/>
      <sheetName val="人员配置表"/>
      <sheetName val="PCS-JIT Yantai"/>
      <sheetName val="审计费"/>
      <sheetName val="I_S IC Accounts"/>
      <sheetName val="ADMINISTRATION"/>
      <sheetName val="ENTITY_QUERY"/>
      <sheetName val="Instruction"/>
      <sheetName val="formula"/>
      <sheetName val="Income Stmt"/>
      <sheetName val="Cost&amp;saving"/>
      <sheetName val="Freight"/>
      <sheetName val="Plant efficiency"/>
      <sheetName val="MVP vs prior"/>
      <sheetName val="MVP_Monthly"/>
      <sheetName val="Variable Margin"/>
      <sheetName val="Balance Sht"/>
      <sheetName val="Budget_IS"/>
      <sheetName val="Budget_expenses"/>
      <sheetName val="Unit Cost"/>
      <sheetName val="4Q02 Walk - 1f"/>
      <sheetName val="2002 Walk - 1"/>
      <sheetName val="1Q03 Walk - 2f"/>
      <sheetName val="2003 Walk - 2"/>
      <sheetName val="Fin. Summary - 3"/>
      <sheetName val="Highlights - 5f"/>
      <sheetName val="Highlights - 5"/>
      <sheetName val="Sales - 10f"/>
      <sheetName val="OpMarg - 10"/>
      <sheetName val="?????"/>
      <sheetName val="Final Projections"/>
      <sheetName val="Net Sales"/>
      <sheetName val="Transactions"/>
      <sheetName val="Units"/>
      <sheetName val="Hours"/>
      <sheetName val="Net Sales Per Hour"/>
      <sheetName val="AVG Price per Unit"/>
      <sheetName val="AVG Transaction AMT"/>
      <sheetName val="Store Numbers"/>
      <sheetName val="Income &amp; Services Overview"/>
      <sheetName val="Rent Income 2006"/>
      <sheetName val="Service Charges Income 2006 "/>
      <sheetName val="Budget 2006 Details"/>
      <sheetName val="Budget 2006 Subtotals"/>
      <sheetName val="IP operating result"/>
      <sheetName val="IP Sales &amp; COS"/>
      <sheetName val="B1038-owner's cost"/>
      <sheetName val="Rental &amp; Service Charge Income"/>
      <sheetName val="2006 Short term leases"/>
      <sheetName val="Security 2006- formatka"/>
      <sheetName val="Security Week details"/>
      <sheetName val="cleaning - formatka"/>
      <sheetName val="B620 Failure service"/>
      <sheetName val="water &amp; sewage"/>
      <sheetName val="water &amp; sewage - formatka"/>
      <sheetName val="electricity - formatka"/>
      <sheetName val="heating"/>
      <sheetName val="Budget 2006 Totals"/>
      <sheetName val="Budget 2007 Details"/>
      <sheetName val="Budget 2007 Subtotals "/>
      <sheetName val="IP operating result 2007"/>
      <sheetName val="IP Sales &amp; COS 2007"/>
      <sheetName val="B1038-owner's cost 2007"/>
      <sheetName val="CAPEX 2007"/>
      <sheetName val="Rental &amp; Service Charge Inc2007"/>
      <sheetName val="2007 Short term leases"/>
      <sheetName val="Security 2007- formatka "/>
      <sheetName val="Security Week details 2007"/>
      <sheetName val="cleaning - formatka 2007"/>
      <sheetName val="B620 Failure service 2007"/>
      <sheetName val="water &amp; sewage 2007"/>
      <sheetName val="water &amp; sewage - formatka 2007"/>
      <sheetName val="electricity 2007"/>
      <sheetName val="electricity - formatka 2007"/>
      <sheetName val="heating 2007"/>
      <sheetName val="Budget 2007 Totals "/>
      <sheetName val="2007"/>
      <sheetName val="Budget 2008 Details"/>
      <sheetName val="Budget 2008 Subtotals  "/>
      <sheetName val="IP operating result 2008"/>
      <sheetName val="IP Sales &amp; COS 2008"/>
      <sheetName val="B1038-owner's cost 2008"/>
      <sheetName val="CAPEX 2008"/>
      <sheetName val="Rental &amp; Service Charge Inc "/>
      <sheetName val="2008 Short term leases"/>
      <sheetName val="Security 2008- formatka "/>
      <sheetName val="Security Week details 2008"/>
      <sheetName val="cleaning - formatka 2008"/>
      <sheetName val="B620 Failure service 2008"/>
      <sheetName val="water &amp; sewage 2008"/>
      <sheetName val="water &amp; sewage - formatka 2008 "/>
      <sheetName val="electricity 2008"/>
      <sheetName val="electricity - formatka 2008"/>
      <sheetName val="heating 2008"/>
      <sheetName val="Budget 2008 Totals "/>
      <sheetName val="2008"/>
      <sheetName val="Budget 2009 Details"/>
      <sheetName val="Budget 2009 Subtotals"/>
      <sheetName val="IP operating result 2009"/>
      <sheetName val="IP Sales &amp; COS 2009"/>
      <sheetName val="B1038-owner's cost 2009"/>
      <sheetName val="CAPEX 2009"/>
      <sheetName val="Rental &amp; Service Charge Inc"/>
      <sheetName val="2009 Short term leases"/>
      <sheetName val="Security 2009- formatka"/>
      <sheetName val="Security Week details 2009"/>
      <sheetName val="cleaning - formatka 2009"/>
      <sheetName val="B620 Failure service 2009"/>
      <sheetName val="water &amp; sewage 2009"/>
      <sheetName val="water &amp; sewage - formatka 2009"/>
      <sheetName val="electricity 2009"/>
      <sheetName val="electricity - formatka 2009"/>
      <sheetName val="heating 2009"/>
      <sheetName val="Budget 2009 Totals"/>
      <sheetName val="2009"/>
      <sheetName val="Source"/>
      <sheetName val="AllYrsNOInco"/>
      <sheetName val="FY02NoInco"/>
      <sheetName val="All Yrs"/>
      <sheetName val="FY02"/>
      <sheetName val="FY03"/>
      <sheetName val="FY04"/>
      <sheetName val="FY05"/>
      <sheetName val="FY06"/>
      <sheetName val="FY07"/>
      <sheetName val="FY08"/>
      <sheetName val="FY09"/>
      <sheetName val="FY10"/>
      <sheetName val="FY11"/>
      <sheetName val="Revenue"/>
      <sheetName val="RevConst$"/>
      <sheetName val="COGSbyReg 02"/>
      <sheetName val="GP"/>
      <sheetName val="GP%"/>
      <sheetName val="SeedPurch$"/>
      <sheetName val="Inv$"/>
      <sheetName val="InvKg"/>
      <sheetName val="Inv$kg01"/>
      <sheetName val="Inv$02-03"/>
      <sheetName val="InvRoll"/>
      <sheetName val="InvRollByMonth02_03"/>
      <sheetName val="CR"/>
      <sheetName val="DEBT "/>
      <sheetName val="capx"/>
      <sheetName val="FY02-11 Est v10 UBS"/>
      <sheetName val="xchg"/>
      <sheetName val="Local"/>
      <sheetName val="Hoja3"/>
      <sheetName val="Spis treści"/>
      <sheetName val="strony podziału"/>
      <sheetName val="3_1"/>
      <sheetName val="3_2"/>
      <sheetName val="3_3 "/>
      <sheetName val="3_4 "/>
      <sheetName val="3_5"/>
      <sheetName val="3_6"/>
      <sheetName val="3_7"/>
      <sheetName val="Główne Podsumowanie"/>
      <sheetName val="Cost Cutting Opportunities"/>
      <sheetName val="PRECAST lightconc-II"/>
      <sheetName val="PRW"/>
      <sheetName val="PC Master List"/>
      <sheetName val="Insructions"/>
      <sheetName val="Adj"/>
      <sheetName val="Coding"/>
      <sheetName val="D22TRIALCY"/>
      <sheetName val="D22TRIALPY"/>
      <sheetName val="TRIALPYE"/>
      <sheetName val="Group Code"/>
      <sheetName val="15"/>
      <sheetName val="16"/>
      <sheetName val="17"/>
      <sheetName val="18"/>
      <sheetName val="19"/>
      <sheetName val="22"/>
      <sheetName val="23"/>
      <sheetName val="24"/>
      <sheetName val="2627"/>
      <sheetName val="28"/>
      <sheetName val="29"/>
      <sheetName val="33"/>
      <sheetName val="contgn"/>
      <sheetName val="Note output"/>
      <sheetName val="Vs."/>
      <sheetName val="Others discl"/>
      <sheetName val="SCH D 0413"/>
      <sheetName val="SCH D 0412"/>
      <sheetName val="MOP P5"/>
      <sheetName val="ABS P5"/>
      <sheetName val="Measurement Sheet-P1"/>
      <sheetName val="5M. Sheet"/>
      <sheetName val="7MS_Office"/>
      <sheetName val="Design &amp; Drwng"/>
      <sheetName val="Shaft"/>
      <sheetName val="MTBM"/>
      <sheetName val="PIPE SUPPLY"/>
      <sheetName val="JACKING"/>
      <sheetName val="commissioning"/>
      <sheetName val="Measurement Sheet-P6"/>
      <sheetName val="8MS_Drg appd. status"/>
      <sheetName val="shaft construction"/>
      <sheetName val="Detail of Alignment"/>
      <sheetName val="9MS_Shaft Const"/>
      <sheetName val="LKPDATA"/>
      <sheetName val="Hines France - Accrual"/>
      <sheetName val="Hines France - Cash"/>
      <sheetName val="Parameters"/>
      <sheetName val="Profit Center -- Cash"/>
      <sheetName val="Danton C2 - Deal Summary"/>
      <sheetName val="HEVAF Neuilly JATTE- BS "/>
      <sheetName val="Ls_Alert"/>
      <sheetName val="Ls_XLB_WorkbookFile"/>
      <sheetName val="Profit Center -- Accrual"/>
      <sheetName val="PC -- Accural (by Project)"/>
      <sheetName val="Accrual to Cash Reconciliation"/>
      <sheetName val="Predevelopment and Land Carry"/>
      <sheetName val="BSPJ"/>
      <sheetName val="PC -- Cash (by Project)"/>
      <sheetName val="Proj Balance Sheet(HF)"/>
      <sheetName val="Trial Balance(HF)"/>
      <sheetName val="PC -- Accrual (by Project)"/>
      <sheetName val="Hines France Variances"/>
      <sheetName val="Accrual to Cash Variances"/>
      <sheetName val="Hines France Break - Cash "/>
      <sheetName val="Hines France - Balance Sheet"/>
      <sheetName val="Hines France - Trial Balance"/>
      <sheetName val="Hines France - BS Notes"/>
      <sheetName val="HLD - Balance Sheet"/>
      <sheetName val="HLD - Balance Sheet Notes"/>
      <sheetName val="2005 Liquidity Forecast"/>
      <sheetName val="2006 Liquidity Forecast"/>
      <sheetName val="Business Commentary"/>
      <sheetName val="PB6 - Project Cash Flow"/>
      <sheetName val="PB6 - Project Notes"/>
      <sheetName val="PB6 - Balance Sheet "/>
      <sheetName val="PB6 - Balance Sheet Notes"/>
      <sheetName val="CB16 - Project Cash Flow"/>
      <sheetName val="CB16 - Project Notes"/>
      <sheetName val="CB16 - Balance Sheet"/>
      <sheetName val="CB16 - Balance Sheet Notes"/>
      <sheetName val="Suresnes - Project Cash Flow"/>
      <sheetName val="Suresnes - Project Notes"/>
      <sheetName val="Le Gauguin Balance Sheet "/>
      <sheetName val="Le Gauguin Balance Sheet Notes"/>
      <sheetName val="Danton C2 - Project Cash Flow"/>
      <sheetName val="Danton C2 - Project Notes"/>
      <sheetName val="Hines Danton LLC - BS"/>
      <sheetName val="Hines Danton LLC - BS Notes"/>
      <sheetName val="Danton Devt - Balance Sheet"/>
      <sheetName val="Danton Devt - BS Notes"/>
      <sheetName val="Danton C2 - Balance Sheet"/>
      <sheetName val="Hines Danton C2-Balance Sheet "/>
      <sheetName val="Hines Danton C2 - BS Notes"/>
      <sheetName val="Hines Danton B - Balance Sheet"/>
      <sheetName val="Hines Danton B - BS Notes"/>
      <sheetName val="Danton C1 - Project Cash Flow"/>
      <sheetName val="Danton C1 - Deal Summary"/>
      <sheetName val="Renault - Project Cash Flow"/>
      <sheetName val="Renault - Project Notes"/>
      <sheetName val="Block A1 - Project Cash Flow"/>
      <sheetName val="Block D2 - Project Cash Flow"/>
      <sheetName val="Block B3 - Project Cash Flow"/>
      <sheetName val="Block C1 - Project Cash Flow"/>
      <sheetName val="HEDF Office D2 - Balance Sheet"/>
      <sheetName val="HEDF Office A1 - Balance Sheet"/>
      <sheetName val="HEDF Resid.I - Balance Sheet"/>
      <sheetName val="HEDF Resid. II - Balance Sheet "/>
      <sheetName val="HEDF Soc.Housing -Balance Sheet"/>
      <sheetName val="HEDF Office B3 - Balance Sheet"/>
      <sheetName val="HEDF Global - Balance Sheet"/>
      <sheetName val="HEDF SPVs - BS Notes"/>
      <sheetName val="Hines Boulogne - Balance Sheet "/>
      <sheetName val="Hines DMA - Balance Sheet"/>
      <sheetName val="Hines DMA &amp; Boulogne - BS Notes"/>
      <sheetName val="Renault - Deal Summary"/>
      <sheetName val="Block EE - Project Cash Flow"/>
      <sheetName val="Block EE - Project Notes"/>
      <sheetName val="Hines Prelude - Balance Sheet"/>
      <sheetName val="Hines Prelude - BS Notes"/>
      <sheetName val="Block EE - Deal Summary "/>
      <sheetName val="Meudon - Project Cash Flow"/>
      <sheetName val="Meudon - Project Notes"/>
      <sheetName val="Hines Meudon - Balance sheet"/>
      <sheetName val="Hines Meudon - BS Notes"/>
      <sheetName val="Deal Summary - Meudon"/>
      <sheetName val="Neuilly - Project Cash Flow"/>
      <sheetName val="HEVAF Neuilly Sablons - BS"/>
      <sheetName val="HEVAF Neuilly Sablons-BS Notes"/>
      <sheetName val="HEVAF Sablons - Balance sheet"/>
      <sheetName val="HEVAF Sablons - BS Notes"/>
      <sheetName val="Deal Summary - Neuilly"/>
      <sheetName val="Project to Profit Ctr Rec"/>
      <sheetName val="PB6 - Guarantees"/>
      <sheetName val="CB16 - Guarantees"/>
      <sheetName val="Suresnes - Guarantees"/>
      <sheetName val="Danton - Guarantees"/>
      <sheetName val="Renault - Guarantees"/>
      <sheetName val="Renault Block EE - Guarantees"/>
      <sheetName val="Meudon - Guarantees"/>
      <sheetName val="Debt Maturities"/>
      <sheetName val="Tier Entities"/>
      <sheetName val="HEVAF Neuilly Sablon - BS Notes"/>
      <sheetName val="Tax worksheet"/>
      <sheetName val="Preference"/>
      <sheetName val="SUMMARY Euro"/>
      <sheetName val="Summary table (S1)"/>
      <sheetName val="Summary table (S2)"/>
      <sheetName val="CF LAND euro"/>
      <sheetName val="CF VEFA C2 euro"/>
      <sheetName val="CF SHARES C2 euro"/>
      <sheetName val="CF VEFA B euro"/>
      <sheetName val="Budget Terrain"/>
      <sheetName val="CF Terrain"/>
      <sheetName val="BILAN VEFA C2"/>
      <sheetName val="TRESO VEFA C2"/>
      <sheetName val="BILAN VEFA B"/>
      <sheetName val="TRESO VEFA B"/>
      <sheetName val="INFOS VEFA B"/>
      <sheetName val="BILAN SHARES C2"/>
      <sheetName val="TRESO SHARES C2"/>
      <sheetName val="Receivables Detail"/>
      <sheetName val="Deal Prices"/>
      <sheetName val="Cash &amp; Loan"/>
      <sheetName val=" INFO VEFA C2"/>
      <sheetName val="Hyp"/>
      <sheetName val="Graph Data"/>
      <sheetName val="Graph1"/>
      <sheetName val="Hines Cash S1"/>
      <sheetName val="Hines Cash S2"/>
      <sheetName val="Guarantees S1"/>
      <sheetName val="Guarantees S2"/>
      <sheetName val="Guarantee S2 BIS"/>
      <sheetName val="Risk-Reward Analysis"/>
      <sheetName val="Rents"/>
      <sheetName val="Average Occupancy"/>
      <sheetName val="Misc. Income"/>
      <sheetName val="Tenancy Schedule"/>
      <sheetName val="Rent Roll"/>
      <sheetName val="Stacking Plan"/>
      <sheetName val="Chart"/>
      <sheetName val="Recoveries"/>
      <sheetName val="Resumen - do not print"/>
      <sheetName val="Initial Fund"/>
      <sheetName val="Recoverable Expenses 2007-2008"/>
      <sheetName val="61-Por"/>
      <sheetName val="61"/>
      <sheetName val="62-Por"/>
      <sheetName val="62 "/>
      <sheetName val="63-Por"/>
      <sheetName val="63"/>
      <sheetName val="64-Por"/>
      <sheetName val="64"/>
      <sheetName val="65-Por"/>
      <sheetName val="65"/>
      <sheetName val="66-Por"/>
      <sheetName val="66"/>
      <sheetName val="72-Por"/>
      <sheetName val="72"/>
      <sheetName val="Cap-Por"/>
      <sheetName val="Capital Expenditures"/>
      <sheetName val="Argus 2009 Annual"/>
      <sheetName val="2009 value"/>
      <sheetName val="Debt - Consolidated"/>
      <sheetName val="Debt2"/>
      <sheetName val="Cash Flow Input"/>
      <sheetName val="Step-out analysis"/>
      <sheetName val="Going Forward Leveraged IRR"/>
      <sheetName val="IRR Since Inception - Qtr"/>
      <sheetName val="HoldSell-Leveraged-Unleveraged"/>
      <sheetName val="Promote - 08 - old"/>
      <sheetName val="Promote - 08"/>
      <sheetName val="Promote -9"/>
      <sheetName val="Promote -10"/>
      <sheetName val="Promote -11"/>
      <sheetName val="Promote -12"/>
      <sheetName val="Promote -13 old"/>
      <sheetName val="Promote -13"/>
      <sheetName val="2008 Mo Cap Ex"/>
      <sheetName val="2009 Business Plan"/>
      <sheetName val="2009 BPlan Monthly"/>
      <sheetName val="5 yr plan"/>
      <sheetName val="Cash Flow 11.13"/>
      <sheetName val="TIRefor"/>
      <sheetName val="TI -19 _20_ACR"/>
      <sheetName val="TI-1505_ACR"/>
      <sheetName val="Zelman"/>
      <sheetName val="C&amp;W"/>
      <sheetName val="61.50 5 yr"/>
      <sheetName val="56.50 5 yr"/>
      <sheetName val="retail commis"/>
      <sheetName val="Zaros"/>
      <sheetName val="08 reforecast"/>
      <sheetName val="Sheet Index"/>
      <sheetName val="ENGG"/>
      <sheetName val="420604"/>
      <sheetName val="410112"/>
      <sheetName val="420305"/>
      <sheetName val="420306"/>
      <sheetName val="420322"/>
      <sheetName val="410329"/>
      <sheetName val="410311"/>
      <sheetName val="410302"/>
      <sheetName val="410320"/>
      <sheetName val="410319"/>
      <sheetName val="G.P. Provision - Jan05"/>
      <sheetName val="Summary -Jan05"/>
      <sheetName val="Provision - Dec04"/>
      <sheetName val="Parked Actual"/>
      <sheetName val="Parked Bhawna"/>
      <sheetName val="summary "/>
      <sheetName val="9中ｖｓ基本予算委託研・経費（業務管理BL）"/>
      <sheetName val="Code表"/>
      <sheetName val="☆81連結☆"/>
      <sheetName val="☆82連結☆"/>
      <sheetName val="HM_81ki"/>
      <sheetName val="HM_82ki"/>
      <sheetName val="ASH_82ki"/>
      <sheetName val="TH_82ki"/>
      <sheetName val="ASH_81ki"/>
      <sheetName val="TH_81ki"/>
      <sheetName val="タイ単独元ネタ"/>
      <sheetName val="HVN 04 BrD"/>
      <sheetName val="HVN_2005"/>
      <sheetName val="HVN_2006"/>
      <sheetName val="HVN_2007"/>
      <sheetName val="9MT_ASH_model"/>
      <sheetName val="9MT_ash_PL"/>
      <sheetName val="81Asean配賦"/>
      <sheetName val="81HMまとめ"/>
      <sheetName val="81HM"/>
      <sheetName val="船積台数"/>
      <sheetName val="コスト"/>
      <sheetName val="ﾓﾃﾞﾙ別収益"/>
      <sheetName val="まとめ表"/>
      <sheetName val="枠外・設備・技指料・CBU"/>
      <sheetName val="差異分析"/>
      <sheetName val="差異分析 (3)"/>
      <sheetName val="JM MORGAN -JAN"/>
      <sheetName val="Kotak Liquid-JANM"/>
      <sheetName val="PRUDENTIAL LIQUID-JAN"/>
      <sheetName val="DSP ML LIQUID-JAN"/>
      <sheetName val="Birla Liquid-jan"/>
      <sheetName val="Prudential Floater"/>
      <sheetName val="PP_TOTAL _ ALLIED % increase"/>
      <sheetName val="MANPOWER"/>
      <sheetName val="ALLIED_cash flow"/>
      <sheetName val="ALLIED_WC"/>
      <sheetName val="PP_TOTAL _ ALLIED"/>
      <sheetName val="AHC_PP_FINAL (HO)"/>
      <sheetName val="DGN _ P P"/>
      <sheetName val="RFCL _ PP"/>
      <sheetName val="Barr Laboratories"/>
      <sheetName val="King"/>
      <sheetName val="Pliva USD"/>
      <sheetName val="Pliva - HRK"/>
      <sheetName val="Mylan Labs"/>
      <sheetName val="Watson Pharma"/>
      <sheetName val="Consolidated Sheet"/>
      <sheetName val="Teva"/>
      <sheetName val="c0-1"/>
      <sheetName val="8-9"/>
      <sheetName val="9-0"/>
      <sheetName val="0-1"/>
      <sheetName val="301-2"/>
      <sheetName val="c1-2"/>
      <sheetName val="c2-3"/>
      <sheetName val="2-3"/>
      <sheetName val="NBJ"/>
      <sheetName val="s9-0"/>
      <sheetName val="s0-1"/>
      <sheetName val="s1-2"/>
      <sheetName val="s2-3"/>
      <sheetName val="medical"/>
      <sheetName val="FORM10BA"/>
      <sheetName val="P-1 "/>
      <sheetName val="Cluster Mapping"/>
      <sheetName val="Rate sheet"/>
      <sheetName val="Sales Wipro HCIT"/>
      <sheetName val="COS Wipro HCIT"/>
      <sheetName val="Support cost Wipro HCIT"/>
      <sheetName val="Manpower No. Wipro HCIT"/>
      <sheetName val="Support cost BPO-CPO"/>
      <sheetName val="COS  BPO-CPO"/>
      <sheetName val="Sales  BPO-CPO"/>
      <sheetName val="Support cost DD"/>
      <sheetName val="COS  DD"/>
      <sheetName val="Sales  DD"/>
      <sheetName val="Support cost LS"/>
      <sheetName val="COS LS"/>
      <sheetName val="Sales LS"/>
      <sheetName val="Sales HC"/>
      <sheetName val="COS HC"/>
      <sheetName val="Support cost HC"/>
      <sheetName val="PPT"/>
      <sheetName val="Corp Format"/>
      <sheetName val="P&amp;L HC"/>
      <sheetName val="P&amp;L LS"/>
      <sheetName val="P&amp;L DD"/>
      <sheetName val="P&amp;L BPO-CPO"/>
      <sheetName val="P&amp;L Biomed"/>
      <sheetName val="P&amp;L Cen Sup"/>
      <sheetName val="P&amp;L Wipro HCIT"/>
      <sheetName val="Joydeep"/>
      <sheetName val="Cen Supp Costs"/>
      <sheetName val="Manpower Consol"/>
      <sheetName val="Manpower No. HC"/>
      <sheetName val="Manpower No. LS"/>
      <sheetName val="Manpower No. DD"/>
      <sheetName val="Manpower c Support"/>
      <sheetName val="Manpower No. BPO-CPO"/>
      <sheetName val="HRZ"/>
      <sheetName val="Manpower Cost"/>
      <sheetName val="Geo-Sal inv"/>
      <sheetName val="Rev,MM&amp;Rat sum"/>
      <sheetName val="Cont analy"/>
      <sheetName val="Ver-Geowise mm"/>
      <sheetName val="Ver-Geowise mm sum"/>
      <sheetName val="Business Visa"/>
      <sheetName val="Work Permit"/>
      <sheetName val="Intl cost"/>
      <sheetName val="Reco-KALM"/>
      <sheetName val="vertical"/>
      <sheetName val="Service Function"/>
      <sheetName val="DC"/>
      <sheetName val="Marketing"/>
      <sheetName val="891&amp;salesadj"/>
      <sheetName val="CONTNREPT"/>
      <sheetName val="Contrib-rawdata"/>
      <sheetName val="sales file"/>
      <sheetName val="Sales file $"/>
      <sheetName val="Sales file Rs."/>
      <sheetName val="loading"/>
      <sheetName val="Loading Details"/>
      <sheetName val="Loading Rawdata"/>
      <sheetName val="PDD Nov'01"/>
      <sheetName val="capital charge"/>
      <sheetName val="ME List"/>
      <sheetName val="PBT Reco"/>
      <sheetName val="workings - Assets"/>
      <sheetName val="80IB"/>
      <sheetName val="Computation "/>
      <sheetName val="workings - liabilites"/>
      <sheetName val=" BS"/>
      <sheetName val=" P&amp;L"/>
      <sheetName val="Trail Balance"/>
      <sheetName val="Workings for P &amp; L"/>
      <sheetName val="Schedules to P&amp;L "/>
      <sheetName val="Schedules to BS "/>
      <sheetName val="Closing stock"/>
      <sheetName val="Points to be con for final del."/>
      <sheetName val="groups"/>
      <sheetName val="misc.workings"/>
      <sheetName val="Computation  (2)"/>
      <sheetName val="80 IB"/>
      <sheetName val="Working P &amp; L"/>
      <sheetName val="Curr liab Adv from customers"/>
      <sheetName val="Closing stock (2)"/>
      <sheetName val="Workings Cash flows"/>
      <sheetName val="Trail Balance 07-08"/>
      <sheetName val="Trial Balance 08-09"/>
      <sheetName val="Sh cap"/>
      <sheetName val="Sec"/>
      <sheetName val="Unsec"/>
      <sheetName val="Inventory details"/>
      <sheetName val="Inv"/>
      <sheetName val="Cash &amp; bank"/>
      <sheetName val="Loans &amp; Adv"/>
      <sheetName val="Current Liab &amp; prov "/>
      <sheetName val="Other exps"/>
      <sheetName val="tax year on year"/>
      <sheetName val="BSR"/>
      <sheetName val="BSR (2)"/>
      <sheetName val="Note on Revenue Recognition"/>
      <sheetName val="Sumarry"/>
      <sheetName val="Revenue workings"/>
      <sheetName val="POC"/>
      <sheetName val="TB 31.12.10"/>
      <sheetName val="S3A - Office"/>
      <sheetName val="S3A - Retai"/>
      <sheetName val="S3B"/>
      <sheetName val="Total Pmts.(MRHPL)"/>
      <sheetName val="Lists"/>
      <sheetName val="ExportVar"/>
      <sheetName val="Part A"/>
      <sheetName val="Business_Organisation"/>
      <sheetName val="Subsidiary Companies"/>
      <sheetName val="Beneficial Owners"/>
      <sheetName val="Other Information"/>
      <sheetName val="Principal Item -Trading"/>
      <sheetName val="Principal Item - Raw material"/>
      <sheetName val="Principal Item - Products"/>
      <sheetName val="Schedule TI"/>
      <sheetName val="Bank Accounts"/>
      <sheetName val="Schedule HP"/>
      <sheetName val="Schedule BP"/>
      <sheetName val="Schedule DPM"/>
      <sheetName val="Schedule DOA"/>
      <sheetName val="Schedule DEP"/>
      <sheetName val="Schedule DCG"/>
      <sheetName val="Schedule ESR"/>
      <sheetName val="Schedule CG"/>
      <sheetName val="Schedule OS"/>
      <sheetName val="Schedule CFL"/>
      <sheetName val="Schedule 10"/>
      <sheetName val="Schedule 80G"/>
      <sheetName val="Schedule 80"/>
      <sheetName val="Schedule VIA"/>
      <sheetName val="SCHEDULE STTR"/>
      <sheetName val="Schedule SI"/>
      <sheetName val="Schedule EI"/>
      <sheetName val="Schedule MAT"/>
      <sheetName val="Schedule MATC"/>
      <sheetName val="Schedule DDT"/>
      <sheetName val="Schedule FB"/>
      <sheetName val="Schedule IT - Adv"/>
      <sheetName val="Schedule IT - Self"/>
      <sheetName val="Schedule FBT"/>
      <sheetName val="Schedule DDTP"/>
      <sheetName val="Schedule TDS2"/>
      <sheetName val="Schedule TCS"/>
      <sheetName val="Debentures"/>
      <sheetName val="cash flow (2)"/>
      <sheetName val="Cash flow workings1"/>
      <sheetName val="Inc Tax"/>
      <sheetName val="FA schedule (08-09)"/>
      <sheetName val="P_L Schedules"/>
      <sheetName val="PL Groupings"/>
      <sheetName val="TrialBal"/>
      <sheetName val="EPS workings (2)"/>
      <sheetName val="Interest reco"/>
      <sheetName val="outside entries(Mukul)"/>
      <sheetName val="outside entries"/>
      <sheetName val="Regrouping of pr yr"/>
      <sheetName val="uncertified workings - creditor"/>
      <sheetName val="Audit fees"/>
      <sheetName val="Deferred tax (2)"/>
      <sheetName val="Micr small enterprises"/>
      <sheetName val="Enfield"/>
      <sheetName val="Notes changes"/>
      <sheetName val="FA Schedule (09-10)"/>
      <sheetName val="PrintManagerCode"/>
      <sheetName val="ReportManagerCode"/>
      <sheetName val="AdditionalPrintCode"/>
      <sheetName val="MainPrintCode"/>
      <sheetName val="__FDSCACHE__"/>
      <sheetName val="G to N"/>
      <sheetName val="LCIP"/>
      <sheetName val="LCIP Output"/>
      <sheetName val="Aggregate"/>
      <sheetName val="Crossover"/>
      <sheetName val="CJ Analysis"/>
      <sheetName val="IV Sen"/>
      <sheetName val="G to N Sens"/>
      <sheetName val="PWM Case"/>
      <sheetName val="Comp Cases"/>
      <sheetName val="Comp Sens"/>
      <sheetName val="MS Comp"/>
      <sheetName val="German"/>
      <sheetName val="Draper"/>
      <sheetName val="Scenario Analysis"/>
      <sheetName val="Tim's Proposal"/>
      <sheetName val="Hugh's Analysis"/>
      <sheetName val="Gross to Net- Majors"/>
      <sheetName val="Gross to Net-No Majors"/>
      <sheetName val="Comp Sens WSIB"/>
      <sheetName val="Non-Major"/>
      <sheetName val="CalPERS"/>
      <sheetName val="G to N CalPERS"/>
      <sheetName val="GM"/>
      <sheetName val="G to N for GM"/>
      <sheetName val="German Output"/>
      <sheetName val="German Sens"/>
      <sheetName val="CalSTRS"/>
      <sheetName val="US_Analysis Breakout"/>
      <sheetName val="US_Analysis"/>
      <sheetName val="Revised U.S. Fund"/>
      <sheetName val="U.S. Fund"/>
      <sheetName val="Model Guidance"/>
      <sheetName val="PL, BS, Cash Flow"/>
      <sheetName val="consorev"/>
      <sheetName val="delhi"/>
      <sheetName val="Personnel Exps &amp; Debt"/>
      <sheetName val="Detailed Rev Break up"/>
      <sheetName val="Prcost"/>
      <sheetName val="HopVizFin"/>
      <sheetName val="Expenses-personnel"/>
      <sheetName val="Bedcapplan"/>
      <sheetName val="Bang-Rev"/>
      <sheetName val="Mumbai-rev"/>
      <sheetName val="Delhi-rev"/>
      <sheetName val="PROFIT_LOSS"/>
      <sheetName val="GENERAL2"/>
      <sheetName val="BS Print"/>
      <sheetName val="Balancesheet"/>
      <sheetName val="Summary P&amp;L"/>
      <sheetName val="Detailed P&amp;L"/>
      <sheetName val="Export Mixed"/>
      <sheetName val="Export WH"/>
      <sheetName val="Export LWC"/>
      <sheetName val="Export OCC"/>
      <sheetName val="Export PL"/>
      <sheetName val="PMaterial"/>
      <sheetName val="W&amp;S"/>
      <sheetName val="Distribution"/>
      <sheetName val="Presentation sheet"/>
      <sheetName val="Plant Summary "/>
      <sheetName val="YTD Comparison"/>
      <sheetName val="Prior Year PDFs"/>
      <sheetName val="PDF Summary"/>
      <sheetName val="Paul Maint"/>
      <sheetName val="Sales Estimate 03-04"/>
      <sheetName val="Distribution Cost Savings"/>
      <sheetName val="Dist"/>
      <sheetName val="Chemical Cost Savings"/>
      <sheetName val="Sundries Cost Savings"/>
      <sheetName val="Mill Mix"/>
      <sheetName val="Production Estimate 03-04"/>
      <sheetName val="Grade Cost"/>
      <sheetName val="Grade Cost - Monthly"/>
      <sheetName val="Grade Cost - Monthly Detail"/>
      <sheetName val="Sales - Tonnes - VP3"/>
      <sheetName val="Sales - Tonnes - VP6"/>
      <sheetName val="Sales - Prices"/>
      <sheetName val="Sales - Value - VP3"/>
      <sheetName val="Sales - Value - VP6"/>
      <sheetName val="Sales - Revenue"/>
      <sheetName val="Production - VP3"/>
      <sheetName val="Production - VP6"/>
      <sheetName val="Production Assumptions - VP3"/>
      <sheetName val="Production Assumptions - VP6"/>
      <sheetName val="Raw Materials"/>
      <sheetName val="R Mat - BOM"/>
      <sheetName val="Other Materials"/>
      <sheetName val="Other Materials - BOM"/>
      <sheetName val="Other Materials - Consumption"/>
      <sheetName val="Energy"/>
      <sheetName val="Wages"/>
      <sheetName val="Wages Summary"/>
      <sheetName val="R&amp;M Timming"/>
      <sheetName val="R+M Summ - AccNo"/>
      <sheetName val="FTE"/>
      <sheetName val="Grade Cost Monthly - DATA"/>
      <sheetName val="G Cost Mthly - DATA Detail"/>
      <sheetName val="Sales-Prod Mix"/>
      <sheetName val="PDF Summary with Sales detail"/>
      <sheetName val="Grade Cost - Grade"/>
      <sheetName val="Grade Cost - PBL Group"/>
      <sheetName val="Sales - Tonnes"/>
      <sheetName val="Sales - Value"/>
      <sheetName val="PBL Tons &amp; Price"/>
      <sheetName val="Production Assumptions"/>
      <sheetName val="Prod Assumptions - PBL"/>
      <sheetName val="R Mat - Bom Sept - Jun"/>
      <sheetName val="R Mat -S.C. BOM "/>
      <sheetName val="R Mat - PBL BOM Jul - Aug"/>
      <sheetName val="R MAt - PBL bom Sept - Jun"/>
      <sheetName val="Other Mats - BOM Jul-Dec"/>
      <sheetName val="OM - PBL BOM Jul-Dec"/>
      <sheetName val="Other Mats - BOM Jan-Jun"/>
      <sheetName val="OM - PBL BOM Jan-Jun"/>
      <sheetName val="Other Mats - BOM Mar-Jun03"/>
      <sheetName val="OM - PBL BOM Mar-Jun03"/>
      <sheetName val="Dist - PBL Consol"/>
      <sheetName val="Dist - BoralAust"/>
      <sheetName val="Dist - CSR"/>
      <sheetName val="Dist - BGC"/>
      <sheetName val="Dist - LafBoralAsia"/>
      <sheetName val="Dist - ABS Turkey"/>
      <sheetName val="Dist - BPB Asia"/>
      <sheetName val="Dist - Winstone"/>
      <sheetName val="Audit data"/>
      <sheetName val="Power Point Data"/>
      <sheetName val="Data_History"/>
      <sheetName val="YTD PDF Summary"/>
      <sheetName val="Graph - VPC Prod. TPM"/>
      <sheetName val="Rebate Calc"/>
      <sheetName val="Raw Materials - BOM"/>
      <sheetName val="Other Mats - BOM"/>
      <sheetName val="Graph  Other Materials Analysis"/>
      <sheetName val="Other Mat Calcs"/>
      <sheetName val="PC114"/>
      <sheetName val="PPAK219"/>
      <sheetName val="HBAK412"/>
      <sheetName val="UHBAK702"/>
      <sheetName val="WaxAK505"/>
      <sheetName val="TCHG310"/>
      <sheetName val="Capacity VPC"/>
      <sheetName val="Potential VPC"/>
      <sheetName val="USA Chart"/>
      <sheetName val="India_Asia Chart"/>
      <sheetName val="Germany Chart"/>
      <sheetName val="Internal Integration Chart"/>
      <sheetName val="Base Paper PDF Summary"/>
      <sheetName val="Graph - Base Paper Cont. to PDF"/>
      <sheetName val="Reference Data"/>
      <sheetName val="KEMI Analysis Data"/>
      <sheetName val="KEMI Analysis Graphs"/>
      <sheetName val="Alterations"/>
      <sheetName val="BS-ARP"/>
      <sheetName val=" -P&amp;L -ARP"/>
      <sheetName val="P&amp;L-ARP"/>
      <sheetName val="Deprn -reasonability"/>
      <sheetName val="Sub-Schedules"/>
      <sheetName val="TB Dec 2003"/>
      <sheetName val="TB Dec 2002"/>
      <sheetName val="IS-BS-FF-FY09"/>
      <sheetName val="IS-BS-FF -FY10"/>
      <sheetName val="IS-DIvwise"/>
      <sheetName val="Cash flow for Apr to Jul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Flash_"/>
      <sheetName val="P_&amp;_L"/>
      <sheetName val="PL_"/>
      <sheetName val="VARIANCE_ANALYSIS"/>
      <sheetName val="VAR_-_ACT_VS_BUD"/>
      <sheetName val="_ACT_VS_BUD_WORKINGS(YTD)_"/>
      <sheetName val="_ACT_VS_PR_YEA_WORKINGS(MONTH)_"/>
      <sheetName val="_ACT_VS_BUD_WORKINGS(MONTH)_"/>
      <sheetName val="VAR_-_ACT_VS_BUD_WORKINGS"/>
      <sheetName val="VAR_-_PREV_YR_VS_ACT"/>
      <sheetName val="VAR_-_WORKINGS_PREV_YR_VS_ACT"/>
      <sheetName val="exp_"/>
      <sheetName val="grist_comp"/>
      <sheetName val="RM_CONS"/>
      <sheetName val="RM_CONS_YTD"/>
      <sheetName val="CHEM_CONS"/>
      <sheetName val="CHEM_CONS_YTD"/>
      <sheetName val="PM_CONS"/>
      <sheetName val="PM_CONS_YTD"/>
      <sheetName val="consumption_1_2003"/>
      <sheetName val="WIP_workings"/>
      <sheetName val="SALES_-monthly"/>
      <sheetName val="OTHER_INCOME"/>
      <sheetName val="Creditor_s"/>
      <sheetName val="Debtors_(2)"/>
      <sheetName val="_Creditors"/>
      <sheetName val="cost_sheet_based_on_brew"/>
      <sheetName val="COST_SHEET"/>
      <sheetName val="Cost_sheet_based_on_brews_YTD"/>
      <sheetName val="CL_STOCK"/>
      <sheetName val="COST_SHEET_YTD"/>
      <sheetName val="monthly_exp_"/>
      <sheetName val="monthly__pl_01-02"/>
      <sheetName val="Monthly_pl"/>
      <sheetName val="DEC_WAGES_"/>
      <sheetName val="DEC__EXP_"/>
      <sheetName val="Cash_Flow"/>
      <sheetName val="Creditors_"/>
      <sheetName val="Stock_Statement"/>
      <sheetName val="ytd_adj"/>
      <sheetName val="Reco_YTD_SEPT_02"/>
      <sheetName val="Exp-YTD_SEPT__02"/>
      <sheetName val="Int,Salary_YTD_SEPT__02"/>
      <sheetName val="TRIAL_BALANCE"/>
      <sheetName val="Flash_1"/>
      <sheetName val="P_&amp;_L1"/>
      <sheetName val="PL_1"/>
      <sheetName val="VARIANCE_ANALYSIS1"/>
      <sheetName val="VAR_-_ACT_VS_BUD1"/>
      <sheetName val="_ACT_VS_BUD_WORKINGS(YTD)_1"/>
      <sheetName val="_ACT_VS_PR_YEA_WORKINGS(MONTH)1"/>
      <sheetName val="_ACT_VS_BUD_WORKINGS(MONTH)_1"/>
      <sheetName val="VAR_-_ACT_VS_BUD_WORKINGS1"/>
      <sheetName val="VAR_-_PREV_YR_VS_ACT1"/>
      <sheetName val="VAR_-_WORKINGS_PREV_YR_VS_ACT1"/>
      <sheetName val="exp_1"/>
      <sheetName val="grist_comp1"/>
      <sheetName val="RM_CONS1"/>
      <sheetName val="RM_CONS_YTD1"/>
      <sheetName val="CHEM_CONS1"/>
      <sheetName val="CHEM_CONS_YTD1"/>
      <sheetName val="PM_CONS1"/>
      <sheetName val="PM_CONS_YTD1"/>
      <sheetName val="consumption_1_20031"/>
      <sheetName val="WIP_workings1"/>
      <sheetName val="SALES_-monthly1"/>
      <sheetName val="OTHER_INCOME1"/>
      <sheetName val="Creditor_s1"/>
      <sheetName val="Debtors_(2)1"/>
      <sheetName val="_Creditors1"/>
      <sheetName val="cost_sheet_based_on_brew1"/>
      <sheetName val="COST_SHEET1"/>
      <sheetName val="Cost_sheet_based_on_brews_YTD1"/>
      <sheetName val="CL_STOCK1"/>
      <sheetName val="COST_SHEET_YTD1"/>
      <sheetName val="monthly_exp_1"/>
      <sheetName val="monthly__pl_01-021"/>
      <sheetName val="Monthly_pl1"/>
      <sheetName val="DEC_WAGES_1"/>
      <sheetName val="DEC__EXP_1"/>
      <sheetName val="Cash_Flow1"/>
      <sheetName val="Creditors_1"/>
      <sheetName val="Stock_Statement1"/>
      <sheetName val="ytd_adj1"/>
      <sheetName val="Reco_YTD_SEPT_021"/>
      <sheetName val="Exp-YTD_SEPT__021"/>
      <sheetName val="Int,Salary_YTD_SEPT__021"/>
      <sheetName val="TRIAL_BALANCE1"/>
      <sheetName val="Ack "/>
      <sheetName val="Page8 "/>
      <sheetName val="Page10 "/>
      <sheetName val="Re_grouped"/>
      <sheetName val="Original_format"/>
      <sheetName val="Re_grouped_(2)"/>
      <sheetName val="Re_grouped1"/>
      <sheetName val="Original_format1"/>
      <sheetName val="Re_grouped_(2)1"/>
      <sheetName val="Re grouped"/>
      <sheetName val="Original format"/>
      <sheetName val="Re grouped (2)"/>
      <sheetName val="Page1-New"/>
      <sheetName val="SubSchedules"/>
      <sheetName val="Cons&amp;_Cl_Stk"/>
      <sheetName val="Drs_&amp;_Crs"/>
      <sheetName val="DepotTB"/>
      <sheetName val="Cons&amp;_Cl_Stk1"/>
      <sheetName val="Drs_&amp;_Crs1"/>
      <sheetName val="Cons&amp; Cl Stk"/>
      <sheetName val="Drs &amp; Crs"/>
      <sheetName val="FA Register"/>
      <sheetName val="depreciation Summary"/>
      <sheetName val="FA Register (2)"/>
      <sheetName val="indus"/>
      <sheetName val="Veh (Alto)"/>
      <sheetName val="Motor Cycle"/>
      <sheetName val="Veh (WR)"/>
      <sheetName val="Veh (Zen)"/>
      <sheetName val="Veh (Esteem)"/>
      <sheetName val="Veh (M 800) 1"/>
      <sheetName val="Veh (M 800) 2"/>
      <sheetName val="Veh (SX4)"/>
      <sheetName val="Veh (DZire)"/>
      <sheetName val="Veh (AStar)"/>
      <sheetName val="EECO"/>
      <sheetName val="RITZ"/>
      <sheetName val="VERSA (MSV)"/>
      <sheetName val="Swift"/>
      <sheetName val="Veh (MOS)"/>
      <sheetName val="UPS"/>
      <sheetName val="Tools"/>
      <sheetName val="Sign Board"/>
      <sheetName val="Elec Equip"/>
      <sheetName val="Generator"/>
      <sheetName val="Bldgs"/>
      <sheetName val="Digi Cam"/>
      <sheetName val="Low Temp Drier"/>
      <sheetName val="Auto Lift"/>
      <sheetName val="Display Board"/>
      <sheetName val="Paint Booth"/>
      <sheetName val="Water Cooler"/>
      <sheetName val="Remarks"/>
      <sheetName val="Offer"/>
      <sheetName val="OVER HEADS"/>
      <sheetName val="Product Costing Format"/>
      <sheetName val="931Mh based"/>
      <sheetName val="CS14"/>
      <sheetName val="933Mh based"/>
      <sheetName val="936Mh based"/>
      <sheetName val="BS Schdl-3-Fixed Assets"/>
      <sheetName val="MAINT,QP,COMM"/>
      <sheetName val="SUPPORTING"/>
      <sheetName val="PLGroupings"/>
      <sheetName val="PLAN 01-02"/>
      <sheetName val="Price updates"/>
      <sheetName val="LANGUAGE"/>
      <sheetName val="PART_DISCOUNT"/>
      <sheetName val="7470 MSP (1)"/>
      <sheetName val="7470 MSP (2)"/>
      <sheetName val="7470 MSP (3)"/>
      <sheetName val="7470 MSP (4)"/>
      <sheetName val="7470 MSP (5)"/>
      <sheetName val="7470 MSP (6)"/>
      <sheetName val="7470 MSP (7)"/>
      <sheetName val="7470 MSP (8)"/>
      <sheetName val="7470 MSP (9)"/>
      <sheetName val="7470 MSP (10)"/>
      <sheetName val="7470 MSP (11)"/>
      <sheetName val="7470 MSP (12)"/>
      <sheetName val="7470 MSP (13)"/>
      <sheetName val="7470 MSP (14)"/>
      <sheetName val="7470 MSP (15)"/>
      <sheetName val="7470 MSP (16)"/>
      <sheetName val="7470 MSP (17)"/>
      <sheetName val="7470 MSP (18)"/>
      <sheetName val="7470 MSP (19)"/>
      <sheetName val="7470 MSP (20)"/>
      <sheetName val="7470 MSP Matrix"/>
      <sheetName val="CATEGORY_DISCOUNT"/>
      <sheetName val="Graphs"/>
      <sheetName val="Data Graph"/>
      <sheetName val="MIS-PL"/>
      <sheetName val="gn-div"/>
      <sheetName val="UB-p&amp;L"/>
      <sheetName val="ub"/>
      <sheetName val="cogs"/>
      <sheetName val="prestn"/>
      <sheetName val="Data File"/>
      <sheetName val="publi"/>
      <sheetName val="Inc Dec - Stock"/>
      <sheetName val="MIS-OH"/>
      <sheetName val="C-COHs"/>
      <sheetName val="ub-BS"/>
      <sheetName val="C-Misc Income"/>
      <sheetName val="Presnt-2"/>
      <sheetName val="Raw TB"/>
      <sheetName val="consTB"/>
      <sheetName val="TBrow"/>
      <sheetName val="PC "/>
      <sheetName val="Ratio"/>
      <sheetName val="progrs"/>
      <sheetName val="LLCMIS"/>
      <sheetName val="Q03-04"/>
      <sheetName val="c f Final"/>
      <sheetName val="Q04-05"/>
      <sheetName val="mainBS"/>
      <sheetName val="sc3,4,5 (New)"/>
      <sheetName val="sch-21-mbi1"/>
      <sheetName val="sch-21-mbi2"/>
      <sheetName val="SC-21(1)"/>
      <sheetName val="SC21(2)"/>
      <sheetName val="sc1,2"/>
      <sheetName val="sc3,4"/>
      <sheetName val="sc5"/>
      <sheetName val="sc6,7,8,9"/>
      <sheetName val="sc10,11,12"/>
      <sheetName val="sc13,14,15"/>
      <sheetName val="sc16,17,18,19"/>
      <sheetName val="pwc-cash flow"/>
      <sheetName val="Dep-CON"/>
      <sheetName val="dep-GN"/>
      <sheetName val="dep-A164"/>
      <sheetName val="dep-RTDM"/>
      <sheetName val="dep-HO"/>
      <sheetName val="dep-NEPZ"/>
      <sheetName val="dep-AV"/>
      <sheetName val="dep-B17"/>
      <sheetName val="dep-TR"/>
      <sheetName val="dep-B4"/>
      <sheetName val="dep-MET"/>
      <sheetName val="a164"/>
      <sheetName val="gn"/>
      <sheetName val="av"/>
      <sheetName val="ho"/>
      <sheetName val="rtd"/>
      <sheetName val="nepz"/>
      <sheetName val="b4"/>
      <sheetName val="met"/>
      <sheetName val="tr"/>
      <sheetName val="In-De GN"/>
      <sheetName val="IU"/>
      <sheetName val="Q02-03"/>
      <sheetName val="PreQs"/>
      <sheetName val="working03-04"/>
      <sheetName val="Cons-working03-04"/>
      <sheetName val="Optical PL-04-05"/>
      <sheetName val="Eurooptic05-06 PL"/>
      <sheetName val="Eurooptic05-06BS"/>
      <sheetName val="Eurooptic OpticalBS-04-05"/>
      <sheetName val="GDM 0506"/>
      <sheetName val="GDM 0405"/>
      <sheetName val="MBPVL-BS"/>
      <sheetName val="P&amp;L (2)"/>
      <sheetName val="GDM Reco AM"/>
      <sheetName val="ConsBS"/>
      <sheetName val="ConsP&amp;L"/>
      <sheetName val="Conssc1,2"/>
      <sheetName val="Conssc3,4"/>
      <sheetName val="Conssc5"/>
      <sheetName val="Conssc6,7,8,9"/>
      <sheetName val="Conssc10,11,12"/>
      <sheetName val="Conssc13,14,15"/>
      <sheetName val="Conssc16,17,18"/>
      <sheetName val="Cons-pwc-cash flow"/>
      <sheetName val="Cons-Working"/>
      <sheetName val="GDM0405"/>
      <sheetName val="trial balance 30092003"/>
      <sheetName val="Old Sep-03TB"/>
      <sheetName val="Yen Loan-Original"/>
      <sheetName val="_REF"/>
      <sheetName val="Monthwise sale"/>
      <sheetName val="LTA PROVISON AUGUST'10"/>
      <sheetName val="Med. AUGUST'10"/>
      <sheetName val="Transmittal Front Page"/>
      <sheetName val="valn"/>
      <sheetName val="#"/>
      <sheetName val="new summary"/>
      <sheetName val="Pilotage"/>
      <sheetName val="Agency BS"/>
      <sheetName val="MENO"/>
      <sheetName val="Dep 01-02 (2)"/>
      <sheetName val="DEP AS PER I.TAX"/>
      <sheetName val="DEP-BUILD-ADMN"/>
      <sheetName val="Dep 02-03"/>
      <sheetName val="Dep 03-04"/>
      <sheetName val="Add  03-04"/>
      <sheetName val="deletion 03-04"/>
      <sheetName val="deletion"/>
      <sheetName val="Add  02-03"/>
      <sheetName val="Linked.BS"/>
      <sheetName val="Linked.P&amp;L"/>
      <sheetName val="Linked.Schedules"/>
      <sheetName val="sub schedules"/>
      <sheetName val="def tax (2)"/>
      <sheetName val="PFT"/>
      <sheetName val="234 B C INT 06"/>
      <sheetName val="234 B C INT 06 _Final"/>
      <sheetName val="付属明細書"/>
      <sheetName val="情報通信設備"/>
      <sheetName val="TI.TOCheck"/>
      <sheetName val="INST COST"/>
      <sheetName val="FINAL REPORT含ORACLE"/>
      <sheetName val="FINAL REPORT"/>
      <sheetName val="FY0233&amp;89YTD_17Y 最終"/>
      <sheetName val="FY0233&amp;89YTD_18Y 最終"/>
      <sheetName val="CATEGORY"/>
      <sheetName val="FY0233&amp;89YTD_17Y_2"/>
      <sheetName val="FY0233&amp;89YTD_18Y_2"/>
      <sheetName val="FY0233&amp;89YTD_17Y"/>
      <sheetName val="FY0233&amp;89YTD_18Y"/>
      <sheetName val="FINAL REPORT_AGL"/>
      <sheetName val="LEGACY TB"/>
      <sheetName val="ORACLE TB"/>
      <sheetName val="33&amp;89_17最終"/>
      <sheetName val="33&amp;89_18最終"/>
      <sheetName val="33&amp;89_17"/>
      <sheetName val="33&amp;89_18"/>
      <sheetName val="加工"/>
      <sheetName val="ADDRESS"/>
      <sheetName val="FY00 AGILENT OFFICE"/>
      <sheetName val="貸出先3位ﾘｽﾄ"/>
      <sheetName val="FAWS"/>
      <sheetName val="10INTRA 残 JV"/>
      <sheetName val="11eiffel"/>
      <sheetName val="11 EIFFEL"/>
      <sheetName val="11_eiffel　"/>
      <sheetName val="11_eiffel　加工"/>
      <sheetName val="11_eiffel intra"/>
      <sheetName val="11_eiffel_JV"/>
      <sheetName val="10_eiffel　INTRA CLEAR"/>
      <sheetName val="10INTRA "/>
      <sheetName val="10EIFFEL shoho"/>
      <sheetName val="PIM"/>
      <sheetName val="10 FAWS"/>
      <sheetName val="4412&amp;4413 "/>
      <sheetName val="4414&amp;4415  "/>
      <sheetName val="441_LL"/>
      <sheetName val="4423"/>
      <sheetName val="4424"/>
      <sheetName val="442LL"/>
      <sheetName val="Jul-02 tb"/>
      <sheetName val="table"/>
      <sheetName val="Trial Balance - Sum4412-4417 "/>
      <sheetName val="Trial Balance - Sum441LL"/>
      <sheetName val="Trial Balance - Sum4422-4427"/>
      <sheetName val="Trial Balance - Sum442LL"/>
      <sheetName val="EIFFEL"/>
      <sheetName val="204eiffel"/>
      <sheetName val="04YACCS"/>
      <sheetName val="04 INTRA CLEAR"/>
      <sheetName val="04 INTRA "/>
      <sheetName val="CREDIT INV2 TO BZ"/>
      <sheetName val="YACCS"/>
      <sheetName val="INTRA CLEAR"/>
      <sheetName val="EIFFEL903"/>
      <sheetName val="YACCS903"/>
      <sheetName val="05 EIFEL"/>
      <sheetName val="05YACCS"/>
      <sheetName val="05 INTRA "/>
      <sheetName val="04  INTRA clear "/>
      <sheetName val="04CREDIT INV"/>
      <sheetName val="CREDIT INV2 TO BZ (2)"/>
      <sheetName val="10eiffel"/>
      <sheetName val="10YACCS"/>
      <sheetName val="10 INTRA "/>
      <sheetName val="09  INTRA CLEAR"/>
      <sheetName val="CREDIT INV1"/>
      <sheetName val="Temp1"/>
      <sheetName val="CREDIT INV TO BZ"/>
      <sheetName val="10 INTRA  期末処理"/>
      <sheetName val="SCSTBL"/>
      <sheetName val="0007"/>
      <sheetName val="0008"/>
      <sheetName val="0009"/>
      <sheetName val="0011"/>
      <sheetName val="0012"/>
      <sheetName val="0101"/>
      <sheetName val="0102"/>
      <sheetName val="0103"/>
      <sheetName val="0104"/>
      <sheetName val="0105"/>
      <sheetName val="0106"/>
      <sheetName val="0107"/>
      <sheetName val="0108"/>
      <sheetName val="0109"/>
      <sheetName val="0110"/>
      <sheetName val="0111"/>
      <sheetName val="0112"/>
      <sheetName val="0201"/>
      <sheetName val="0202"/>
      <sheetName val="0203"/>
      <sheetName val="0204"/>
      <sheetName val="0205"/>
      <sheetName val="0206"/>
      <sheetName val="0207"/>
      <sheetName val="0208"/>
      <sheetName val="0209"/>
      <sheetName val="0210"/>
      <sheetName val="0210YAN"/>
      <sheetName val="0211"/>
      <sheetName val="0211YAN"/>
      <sheetName val="9911"/>
      <sheetName val="0001"/>
      <sheetName val="0002"/>
      <sheetName val="0003"/>
      <sheetName val="0004"/>
      <sheetName val="0006"/>
      <sheetName val="ICMARS vs GL"/>
      <sheetName val="MARS"/>
      <sheetName val="TBAL"/>
      <sheetName val="TBvsMARS  (3)"/>
      <sheetName val="AC DETAIL"/>
      <sheetName val="AC DETAIL-HP"/>
      <sheetName val="AC DETAIL-AGI"/>
      <sheetName val="DTL"/>
      <sheetName val="T_B"/>
      <sheetName val="商法決済仕訳"/>
      <sheetName val="未着品BALANCE"/>
      <sheetName val="建仮１"/>
      <sheetName val="建仮2"/>
      <sheetName val="A (2)"/>
      <sheetName val="Data Entry"/>
      <sheetName val="Data Lists"/>
      <sheetName val="Monthly Return"/>
      <sheetName val="Age Analysis"/>
      <sheetName val="Bad Debts"/>
      <sheetName val="run"/>
      <sheetName val="Generate Mail-file"/>
      <sheetName val="Header"/>
      <sheetName val="Snapshot"/>
      <sheetName val="Rings Inventory"/>
      <sheetName val="Rings Working Capital"/>
      <sheetName val="Rings Headcount"/>
      <sheetName val="Rings CAPEX"/>
      <sheetName val="Rings Cash Flow"/>
      <sheetName val="Parameter"/>
      <sheetName val="StratPlan 2004_mathematics"/>
      <sheetName val="StratPlan 2004_variances"/>
      <sheetName val="StratPlan 2004_variances_€"/>
      <sheetName val="Comp to prior Strat"/>
      <sheetName val="StratPlan 2003"/>
      <sheetName val="Strat Plan "/>
      <sheetName val="StratPlan 2003_€"/>
      <sheetName val="Overview_SF"/>
      <sheetName val="prod-rest"/>
      <sheetName val="Productivity Graph"/>
      <sheetName val="Sales_HypStruktur_adj for IC"/>
      <sheetName val="Country Information"/>
      <sheetName val="Variance Analysis_2005_€"/>
      <sheetName val="Variance Analysis_extrapol_€"/>
      <sheetName val="Variance Analysis_2005_$"/>
      <sheetName val="ROHA"/>
      <sheetName val="Fixed Assets Check"/>
      <sheetName val="HC- Sal_Hour"/>
      <sheetName val="RING_EUR $"/>
      <sheetName val="RING_EUR €"/>
      <sheetName val="GEAUTOR_2005 by country"/>
      <sheetName val="Earnings Reconc LC"/>
      <sheetName val="FMTPEUR"/>
      <sheetName val="GEAUTRA"/>
      <sheetName val="FMTPTRA"/>
      <sheetName val="GEMACH"/>
      <sheetName val="GEGZIND"/>
      <sheetName val="GEGTRAD"/>
      <sheetName val="GARENOM"/>
      <sheetName val="GARENTR"/>
      <sheetName val="DESENZR"/>
      <sheetName val="SAPANRL"/>
      <sheetName val="SAPAEG"/>
      <sheetName val="FTLE"/>
      <sheetName val="RINSALE"/>
      <sheetName val="RINEUADJ"/>
      <sheetName val="ATCRING"/>
      <sheetName val="GARETS"/>
      <sheetName val="xxx4"/>
      <sheetName val="Capital Summary by Category"/>
      <sheetName val="xxx5"/>
      <sheetName val="GEAUTOR"/>
      <sheetName val="Overall Parameters"/>
      <sheetName val="Roll to 2001"/>
      <sheetName val="Roll to 2002"/>
      <sheetName val="Beyond 2002"/>
      <sheetName val="FAS Asset Roll"/>
      <sheetName val="sec 1"/>
      <sheetName val="sec 2"/>
      <sheetName val="sec 3"/>
      <sheetName val="sec 4"/>
      <sheetName val="sec 5"/>
      <sheetName val="Title"/>
      <sheetName val="Schedule 1"/>
      <sheetName val="Schedule 2"/>
      <sheetName val="Schedule 3"/>
      <sheetName val="Schedule 5"/>
      <sheetName val="Balance Confirmation"/>
      <sheetName val="Direction"/>
      <sheetName val="Vol-MfgRate"/>
      <sheetName val="Overhead"/>
      <sheetName val="DirLabor"/>
      <sheetName val="mcv recon"/>
      <sheetName val="mcv"/>
      <sheetName val="subctor"/>
      <sheetName val="Performance I"/>
      <sheetName val="Performance II"/>
      <sheetName val="brand cost"/>
      <sheetName val="Effy Restate"/>
      <sheetName val="mod3_a"/>
      <sheetName val="mod3"/>
      <sheetName val="mod2"/>
      <sheetName val="modified"/>
      <sheetName val="INS"/>
      <sheetName val="COST CTRS"/>
      <sheetName val="INP"/>
      <sheetName val="MSUM"/>
      <sheetName val="SAL_CHC"/>
      <sheetName val="T&amp;T"/>
      <sheetName val="SW"/>
      <sheetName val="HW"/>
      <sheetName val="PUR_SVC"/>
      <sheetName val="PRF_SVC"/>
      <sheetName val="TEL_COM"/>
      <sheetName val="OTH"/>
      <sheetName val="DA&amp;IC"/>
      <sheetName val="Additional"/>
      <sheetName val="Sept Exit"/>
      <sheetName val="Sept Fresh"/>
      <sheetName val="Operations"/>
      <sheetName val="A1- EBITDA Roll"/>
      <sheetName val="A2 - Pension"/>
      <sheetName val="A3 - NNB"/>
      <sheetName val="A4 - NonSourcing"/>
      <sheetName val="A5-Sourcing"/>
      <sheetName val="B1-Cash Flow"/>
      <sheetName val="B2 - Debt"/>
      <sheetName val="B3 -  Debt Detail"/>
      <sheetName val="Term 1"/>
      <sheetName val="Term 2"/>
      <sheetName val="Term 3"/>
      <sheetName val="Term 4"/>
      <sheetName val="B4 - Ratios"/>
      <sheetName val="C1-OP Cash"/>
      <sheetName val="C2-Working Capital"/>
      <sheetName val="C3 - Cap Ex"/>
      <sheetName val="BU Scenarios"/>
      <sheetName val="Bolt-on"/>
      <sheetName val="Exit Dates"/>
      <sheetName val="C4-Taxes"/>
      <sheetName val="Bill #1"/>
      <sheetName val="Bill #2"/>
      <sheetName val="C5 -Changes"/>
      <sheetName val="Corp Tracking Schedules"/>
      <sheetName val="HYP Export"/>
      <sheetName val="HYP Summary"/>
      <sheetName val="TB Financials"/>
      <sheetName val="MFG Cost Analysis"/>
      <sheetName val="Pushdown"/>
      <sheetName val="# Summary"/>
      <sheetName val="# Run Rate"/>
      <sheetName val="# Sale Plan Summary"/>
      <sheetName val="# FMG GA Sale"/>
      <sheetName val="# Sale Plan Details"/>
      <sheetName val="# Sale value"/>
      <sheetName val="# Production Plan Summary"/>
      <sheetName val="# Raw Material Cost (SAP)"/>
      <sheetName val="# Material Comparision"/>
      <sheetName val="# Jobbing"/>
      <sheetName val="# Steel Rings"/>
      <sheetName val="# Hump Exp &amp; Coil Spr"/>
      <sheetName val="# Power Cost"/>
      <sheetName val="# Production Plan Details"/>
      <sheetName val="# Inter_Activity Trfr."/>
      <sheetName val="# Capacity"/>
      <sheetName val="# Raw Material _ Local Supply"/>
      <sheetName val="# Raw Material Rate_Domestic"/>
      <sheetName val="# Raw Material Rate_Imported"/>
      <sheetName val="# Primary Packing"/>
      <sheetName val="# Secondary Packing"/>
      <sheetName val="# Consumable-Foundry"/>
      <sheetName val="# Consumable-M-Shop"/>
      <sheetName val="# Consumable -Common"/>
      <sheetName val="# Inter-plant Receipt"/>
      <sheetName val="# Inter-plant Transfer"/>
      <sheetName val="# Inventory"/>
      <sheetName val="US Engg"/>
      <sheetName val="US"/>
      <sheetName val="Merlin"/>
      <sheetName val="nMR"/>
      <sheetName val="Horizon"/>
      <sheetName val="C&amp;B"/>
      <sheetName val="T&amp;L"/>
      <sheetName val="Exchange"/>
      <sheetName val="Julie's Request Form"/>
      <sheetName val="SCR L_E 2002"/>
      <sheetName val="BIMP 13th August"/>
      <sheetName val="LOCAL XRAY (2)"/>
      <sheetName val="CARM"/>
      <sheetName val="LOCAL XRAY"/>
      <sheetName val="Apr.99"/>
      <sheetName val="C.Pdn"/>
      <sheetName val="C. Mill R.HRS"/>
      <sheetName val="CLINKER PRODN"/>
      <sheetName val="RAW MEAL PRODN "/>
      <sheetName val="R. MTRLS. RECPT &amp; CONSN."/>
      <sheetName val="Comp. R.Hrs"/>
      <sheetName val="Ele. &amp; Fuel"/>
      <sheetName val="Sen.analysis"/>
      <sheetName val="Helping Hand"/>
      <sheetName val="03.01.2002"/>
      <sheetName val="Limestone"/>
      <sheetName val="Earth moving eq."/>
      <sheetName val="Other raw materials"/>
      <sheetName val="F.usage"/>
      <sheetName val="F.Rec&amp;Cons"/>
      <sheetName val="F.Cost"/>
      <sheetName val="F.Value"/>
      <sheetName val="LS wrkg"/>
      <sheetName val="EM Depn"/>
      <sheetName val="Electricity-consn.workings"/>
      <sheetName val="Per unit cost"/>
      <sheetName val="Total Elec.chrgs.-Fy,Clny&amp;Ntm."/>
      <sheetName val="Monthwise power cost"/>
      <sheetName val="G.Media"/>
      <sheetName val="Other var exp"/>
      <sheetName val="Factor"/>
      <sheetName val="Ele.per MT"/>
      <sheetName val="Ele.per MT-Actual"/>
      <sheetName val="VCost-Pr.file"/>
      <sheetName val="Sheet2 (2)"/>
      <sheetName val="Sheet1 (3)"/>
      <sheetName val="G media"/>
      <sheetName val="G-Aid"/>
      <sheetName val="Fuel mix economics"/>
      <sheetName val="Others"/>
      <sheetName val="Wind power gen."/>
      <sheetName val="VCost-Pr.file (2)"/>
      <sheetName val="Basic Assumptions"/>
      <sheetName val="Incentives"/>
      <sheetName val="Jawahar Sugar P&amp;L"/>
      <sheetName val="nig_sugar_ P&amp;L"/>
      <sheetName val="Jawahar Cogen P&amp;L"/>
      <sheetName val="nigohi cogen P&amp;L"/>
      <sheetName val="nigohi cogen base P&amp;L"/>
      <sheetName val="Consolidated Profitability "/>
      <sheetName val="Projected Balance Sheet"/>
      <sheetName val="Projected Cash Flow"/>
      <sheetName val="Project Cost"/>
      <sheetName val="XIRR"/>
      <sheetName val="Depreciation "/>
      <sheetName val="IT Computations"/>
      <sheetName val="Basic Assumptions - Year-wise"/>
      <sheetName val="Loan Schedule-FI-Sugar"/>
      <sheetName val="Loan Schedule-SDF-Sugar"/>
      <sheetName val="Loan Schedule-FI-Power"/>
      <sheetName val="Loan Schedule-SDF-Power"/>
      <sheetName val="Interest Schedule"/>
      <sheetName val="Cane Allocation"/>
      <sheetName val="Ramnagar Sugar P&amp;L"/>
      <sheetName val="Ramnagar Cogen P&amp;L"/>
      <sheetName val="distillery"/>
      <sheetName val="incin cogen"/>
      <sheetName val="rcm cogen p&amp;l"/>
      <sheetName val="scenario"/>
      <sheetName val="rcm expansion"/>
      <sheetName val="ramnagar"/>
      <sheetName val="khalilabad"/>
      <sheetName val="cogen new "/>
      <sheetName val="cogen khalilabad"/>
      <sheetName val="Depreciation - Sugar"/>
      <sheetName val="DSCR"/>
      <sheetName val="Profitability Statement - Sugar"/>
      <sheetName val="Production &amp; Revenue - Power"/>
      <sheetName val="Profitability Statement - Power"/>
      <sheetName val="Working Capital"/>
      <sheetName val="Depreciation - Power"/>
      <sheetName val="Tube Details"/>
      <sheetName val="Comparative"/>
      <sheetName val="Revised Estimates"/>
      <sheetName val="XIRR (100% Own Funding)"/>
      <sheetName val="Production &amp; Revenue - Sugar"/>
      <sheetName val="Cane Cost"/>
      <sheetName val="EBITDA"/>
      <sheetName val="Loan Schedule-FI"/>
      <sheetName val="Loan Schedule-SDF"/>
      <sheetName val="Exportable Power"/>
      <sheetName val="Steam Requirement"/>
      <sheetName val="Summary Sheet"/>
      <sheetName val="Allocated Cost "/>
      <sheetName val="Repayment Interest Schedule-FI "/>
      <sheetName val="Repayment Interest Schedule-SDF"/>
      <sheetName val="Production &amp; Sales"/>
      <sheetName val="Profitability Statement"/>
      <sheetName val="XIRR1"/>
      <sheetName val="XIRR2 "/>
      <sheetName val="Fibrizor Drive"/>
      <sheetName val="Bought-out Bagasse"/>
      <sheetName val="13.02.13"/>
      <sheetName val="12.02.13"/>
      <sheetName val="11.02.13"/>
      <sheetName val="10.02.13"/>
      <sheetName val="09.02.13"/>
      <sheetName val="08.02.13"/>
      <sheetName val="07.02.13"/>
      <sheetName val="06.02.13"/>
      <sheetName val="05.02.13"/>
      <sheetName val="04.02.13"/>
      <sheetName val="02.02.13"/>
      <sheetName val="01.02.13"/>
      <sheetName val="31.01.13"/>
      <sheetName val="30.01.13"/>
      <sheetName val="29.01.13"/>
      <sheetName val="28.01.13"/>
      <sheetName val="25.01.13"/>
      <sheetName val="24.01.13"/>
      <sheetName val="23.01.13 "/>
      <sheetName val="22.01.13"/>
      <sheetName val="21.01.13"/>
      <sheetName val="20.01.13"/>
      <sheetName val="concast-castable salary"/>
      <sheetName val="miscellaneous parameters"/>
      <sheetName val="qry exps"/>
      <sheetName val="vrs-03-04"/>
      <sheetName val="Working 2"/>
      <sheetName val="Working 1 (Pr)"/>
      <sheetName val="Working 1"/>
      <sheetName val="Page 4"/>
      <sheetName val="Page 3 (Pr)"/>
      <sheetName val="Page 3"/>
      <sheetName val="Page 2"/>
      <sheetName val="Page 1"/>
      <sheetName val="Page 1 (Pr)"/>
      <sheetName val="rev contrib"/>
      <sheetName val="bep_conc_castb"/>
      <sheetName val="DPR 30.11.11"/>
      <sheetName val="30.11.11"/>
      <sheetName val="DPR 29.11.11"/>
      <sheetName val="29.11.11"/>
      <sheetName val="DPR 28.11.11"/>
      <sheetName val="28.11.11"/>
      <sheetName val="DPR 27.11.11"/>
      <sheetName val="27.11.11"/>
      <sheetName val="DPR 26.11.11"/>
      <sheetName val="26.11.11"/>
      <sheetName val="DPR 25.11.11"/>
      <sheetName val="25.11.11"/>
      <sheetName val="DPR 24.11.11"/>
      <sheetName val="24.11.11"/>
      <sheetName val="DPR 23.11.11"/>
      <sheetName val="23.11.11"/>
      <sheetName val="DPR 22.11.11"/>
      <sheetName val="22.11.11"/>
      <sheetName val="DPR 21.11.11"/>
      <sheetName val="21.11.11"/>
      <sheetName val="DPR 20.11.11"/>
      <sheetName val="20.11.11"/>
      <sheetName val="DPR19.11.11"/>
      <sheetName val="19.11.11"/>
      <sheetName val="DPR 18.11.11"/>
      <sheetName val="18.11.11"/>
      <sheetName val="DPR 17.11.11"/>
      <sheetName val="17.11.11"/>
      <sheetName val="16.11.11"/>
      <sheetName val="15.11.11"/>
      <sheetName val="02.11.11"/>
      <sheetName val="01.11.11"/>
      <sheetName val="Nov.11"/>
      <sheetName val="Energy 16.05.11"/>
      <sheetName val="DPR 16.05.11"/>
      <sheetName val="16.05.11"/>
      <sheetName val="Energy 15.05.11"/>
      <sheetName val="DPR 15.05.11"/>
      <sheetName val="15.05.11"/>
      <sheetName val="Energy 14.05.11"/>
      <sheetName val="DPR 14.05.11"/>
      <sheetName val="14.05.11"/>
      <sheetName val="Energy 13.05.11"/>
      <sheetName val="DPR 13.05.11"/>
      <sheetName val="13.05.11"/>
      <sheetName val="Energy 12.05.11"/>
      <sheetName val="DPR 12.05.11"/>
      <sheetName val="12.05.11"/>
      <sheetName val="Energy 11.05.11"/>
      <sheetName val="DPR 11.05.11"/>
      <sheetName val="11.05.11"/>
      <sheetName val="Energy 10.05.11"/>
      <sheetName val="DPR 10.05.11"/>
      <sheetName val="10.05.11"/>
      <sheetName val="Energy 09.05.11"/>
      <sheetName val="DPR 09.05.11"/>
      <sheetName val="09.05.11"/>
      <sheetName val="Energy 08.05.11"/>
      <sheetName val="DPR 08.05.11"/>
      <sheetName val="08.05.11"/>
      <sheetName val="Energy 07.05.11"/>
      <sheetName val="DPR 07.05.11"/>
      <sheetName val="07.05.11"/>
      <sheetName val="Energy 06.05.11"/>
      <sheetName val="DPR 06.05.11"/>
      <sheetName val="06.05.11"/>
      <sheetName val="Energy 05.05.11"/>
      <sheetName val="DPR 05.05.11"/>
      <sheetName val="05.05.11"/>
      <sheetName val="Energy 04.05.11"/>
      <sheetName val="DPR 04.05.11"/>
      <sheetName val="04.05.11"/>
      <sheetName val="Energy 03.05.11"/>
      <sheetName val="DPR 03.05.11"/>
      <sheetName val="03.05.11"/>
      <sheetName val="Energy 02.05.11"/>
      <sheetName val="DPR 02.05.11"/>
      <sheetName val="02.05.11"/>
      <sheetName val="Energy 01.05.11"/>
      <sheetName val="DPR 01.05.11"/>
      <sheetName val="01.05.11"/>
      <sheetName val="May 11"/>
      <sheetName val="Energy 30.04.11"/>
      <sheetName val="DPR 30.04.11"/>
      <sheetName val="30.04.11"/>
      <sheetName val="Energy 29.04.11"/>
      <sheetName val="DPR 29.04.11"/>
      <sheetName val="29.04.11"/>
      <sheetName val="Energy 28.04.11"/>
      <sheetName val="DPR 28.04.11"/>
      <sheetName val="28.04.11"/>
      <sheetName val="Energy 27.04.11"/>
      <sheetName val="DPR 27.04.11"/>
      <sheetName val="27.04.11"/>
      <sheetName val="Energy 26.04.11"/>
      <sheetName val="DPR 26.04.11"/>
      <sheetName val="26.04.11"/>
      <sheetName val="Energy 25.04.11"/>
      <sheetName val="DPR 25.04.11"/>
      <sheetName val="25.04.11"/>
      <sheetName val="Energy 24.04.11"/>
      <sheetName val="DPR 24.04.11"/>
      <sheetName val="24.04.11"/>
      <sheetName val="Energy 23.04.11"/>
      <sheetName val="DPR 23.04.11"/>
      <sheetName val="23.04.11"/>
      <sheetName val="Energy 22.04.11"/>
      <sheetName val="DPR 22.04.11"/>
      <sheetName val="22.04.11"/>
      <sheetName val="Energy 21.04.11"/>
      <sheetName val="DPR 21.04.11"/>
      <sheetName val="21.04.11"/>
      <sheetName val="Energy 20.04.11"/>
      <sheetName val="DPR 20.04.11"/>
      <sheetName val="20.04.11"/>
      <sheetName val="Energy 19.04.11"/>
      <sheetName val="DPR19.04.11"/>
      <sheetName val="19.04.11"/>
      <sheetName val="Energy 18.04.11"/>
      <sheetName val="DPR 18.0411"/>
      <sheetName val="18.04.11"/>
      <sheetName val="Energy 17.04.11"/>
      <sheetName val="DPR 17.04.11"/>
      <sheetName val="17.04.11"/>
      <sheetName val="Energy 16.04.11"/>
      <sheetName val="DPR 16.04.11"/>
      <sheetName val="16.04.11"/>
      <sheetName val="Energy 15.04.11"/>
      <sheetName val="DPR 15.04.11"/>
      <sheetName val="15.04.11"/>
      <sheetName val="Energy 14.04.11"/>
      <sheetName val="DPR 14.04.11"/>
      <sheetName val="14.04.11"/>
      <sheetName val="Energy 13.04.11"/>
      <sheetName val="DPR 13.04.11"/>
      <sheetName val="13.04.11"/>
      <sheetName val="Energy 12.04.11"/>
      <sheetName val="DPR 12.04.11"/>
      <sheetName val="12.04.11"/>
      <sheetName val="Energy 11.04.11 "/>
      <sheetName val="DPR 11.04.11"/>
      <sheetName val="11.04.11"/>
      <sheetName val="Energy 10.04.11"/>
      <sheetName val="DPR 10.04.11"/>
      <sheetName val="10.04.11"/>
      <sheetName val="Energy 09.04.11"/>
      <sheetName val="DPR 09.04.11"/>
      <sheetName val="09.04.11"/>
      <sheetName val="Energy 08.04.11"/>
      <sheetName val="DPR 08.04.11"/>
      <sheetName val="08.04.11"/>
      <sheetName val="Energy 07.04.11"/>
      <sheetName val="DPR 07.04.11"/>
      <sheetName val="07.04.11"/>
      <sheetName val="Energy 06.04.11"/>
      <sheetName val="DPR 06.04.11"/>
      <sheetName val="06.04.11"/>
      <sheetName val="Energy 05.04.11"/>
      <sheetName val="DPR 05.04.11"/>
      <sheetName val="05.04.11"/>
      <sheetName val="Energy 04.04.11"/>
      <sheetName val="DPR 04.04.11"/>
      <sheetName val="04.04.11"/>
      <sheetName val="Energy 03.04.11"/>
      <sheetName val="DPR 03.04.11"/>
      <sheetName val="03.04.11"/>
      <sheetName val="Energy 02.04.11"/>
      <sheetName val="DPR 02.04.11"/>
      <sheetName val="02.04.11"/>
      <sheetName val="Energy 01.04.11"/>
      <sheetName val="DPR 01.04.11"/>
      <sheetName val="01.04.11"/>
      <sheetName val="Apr 11"/>
      <sheetName val="DPR 10.12.11"/>
      <sheetName val="10.12.11"/>
      <sheetName val="DPR 09.12.11"/>
      <sheetName val="09.12.11"/>
      <sheetName val="DPR 08.12.11"/>
      <sheetName val="08.12.11"/>
      <sheetName val="DPR 07.12.11"/>
      <sheetName val="07.12.11"/>
      <sheetName val="DPR 06.12.11"/>
      <sheetName val="06.12.11"/>
      <sheetName val="DPR 05.12.11"/>
      <sheetName val="05.12.11"/>
      <sheetName val="DPR 04.12.11"/>
      <sheetName val="04.12.11"/>
      <sheetName val="DPR 03.12.11"/>
      <sheetName val="03.12.11"/>
      <sheetName val="DPR 02.12.11"/>
      <sheetName val="02.12.11"/>
      <sheetName val="DPR 01.12.11"/>
      <sheetName val="01.12.11"/>
      <sheetName val="December-11"/>
      <sheetName val="17.12.11"/>
      <sheetName val="DPR 16.12.11"/>
      <sheetName val="16.12.11"/>
      <sheetName val="DPR 15.12.11"/>
      <sheetName val="15.12.11"/>
      <sheetName val="DPR 14.12.11"/>
      <sheetName val="14.12.11"/>
      <sheetName val="DPR 13.12.11"/>
      <sheetName val="13.12.11"/>
      <sheetName val="DPR 12.12.11"/>
      <sheetName val="12.12.11"/>
      <sheetName val="DPR 11.12.11"/>
      <sheetName val="11.12.11"/>
      <sheetName val="DPR 20.12.11"/>
      <sheetName val="20.12.11"/>
      <sheetName val="DPR19.12.11"/>
      <sheetName val="19.12.11"/>
      <sheetName val="DPR 18.12.11"/>
      <sheetName val="18.12.11"/>
      <sheetName val="DPR 17.12.11"/>
      <sheetName val="inputondt"/>
      <sheetName val="MTD-DEC 11"/>
      <sheetName val="MTD-NOV 11"/>
      <sheetName val="YTD 2011 "/>
      <sheetName val="STD"/>
      <sheetName val="DPR"/>
      <sheetName val="Nov-11"/>
      <sheetName val="Dec-11"/>
      <sheetName val="Jan-10"/>
      <sheetName val="Feb-10"/>
      <sheetName val="Mar10"/>
      <sheetName val="Power Export -Cons."/>
      <sheetName val="Bagasse Saved"/>
      <sheetName val="Poss pow "/>
      <sheetName val="CERs"/>
      <sheetName val="Steam Power &amp; Crush"/>
      <sheetName val="Stoppages"/>
      <sheetName val="Av Gen 20 MW"/>
      <sheetName val="Banking"/>
      <sheetName val="YEAR"/>
      <sheetName val="SAPBEXqueries"/>
      <sheetName val="SAPBEXfilters"/>
      <sheetName val="BS PL"/>
      <sheetName val="dEPR"/>
      <sheetName val="Vendor Branches"/>
      <sheetName val="stock valuation"/>
      <sheetName val="Current ac"/>
      <sheetName val="operation BC"/>
      <sheetName val="Advance"/>
      <sheetName val="TB Dec-09-10"/>
      <sheetName val="ADVANCES CASH IN KIND (3)"/>
      <sheetName val="ADVANCES CASH IN KIND (2)"/>
      <sheetName val="ADVANCES CASH IN KIND"/>
      <sheetName val="memo WROK summary  (2)"/>
      <sheetName val="81"/>
      <sheetName val="Correction Require "/>
      <sheetName val="Debtor summary"/>
      <sheetName val="BS Detail Sheet"/>
      <sheetName val="INT SEC 18 "/>
      <sheetName val="BS PL "/>
      <sheetName val="memo  summary OTHER THAN IOT"/>
      <sheetName val="CWIP SECHUDELE"/>
      <sheetName val="cAPITAL adv &amp; cRS"/>
      <sheetName val="SUMMARY MEMO IOT"/>
      <sheetName val="PL Detail Sheet JSLO"/>
      <sheetName val="47"/>
      <sheetName val="Debit  1 loans"/>
      <sheetName val="DEP Sec 5 BS "/>
      <sheetName val="PL FOR HO "/>
      <sheetName val="PL Interest Paid"/>
      <sheetName val="PL SAP TB "/>
      <sheetName val="BS SAP TB "/>
      <sheetName val="P-Admin"/>
      <sheetName val="Final MEMO"/>
      <sheetName val="PL.Schedules"/>
      <sheetName val="Power Plant"/>
      <sheetName val="Exch Fluct"/>
      <sheetName val="other expens"/>
      <sheetName val="P-Sales"/>
      <sheetName val="Selling Exp "/>
      <sheetName val="Project power"/>
      <sheetName val="Contractor"/>
      <sheetName val="Raw mat cons"/>
      <sheetName val="buyers credit"/>
      <sheetName val="FREIGHT INWARD INDIGENOUS"/>
      <sheetName val="P List 870"/>
      <sheetName val="Final BS PL March 11 "/>
      <sheetName val="dEPR 10-11"/>
      <sheetName val="Fin BS Detail Sheet MARCH 11"/>
      <sheetName val="Capital  Vendor  Final"/>
      <sheetName val="Acceptance"/>
      <sheetName val="Exch Flucat"/>
      <sheetName val="IUT"/>
      <sheetName val="Trail  Pr 11.05.11 "/>
      <sheetName val="Capital Advance "/>
      <sheetName val="Stock 31.03.11"/>
      <sheetName val="Opeartion BC"/>
      <sheetName val="Trail 11.05.11"/>
      <sheetName val="Final BS PL Dec  qUATERWISD"/>
      <sheetName val="Reconciliation 4th Quarter"/>
      <sheetName val="Nov FITL Intt"/>
      <sheetName val="ECB Interest"/>
      <sheetName val="FCCB Interest Calculation "/>
      <sheetName val="P&amp;L up to Nov 10"/>
      <sheetName val="DEP "/>
      <sheetName val="Ph I Int Term Loan &amp; ECB"/>
      <sheetName val="DPS Power"/>
      <sheetName val="Selling Exp"/>
      <sheetName val="Sales Reco with TB"/>
      <sheetName val="other manufct exp"/>
      <sheetName val="Transport"/>
      <sheetName val="wroking capital "/>
      <sheetName val="Exch Fluct "/>
      <sheetName val="Jan 08.Trial"/>
      <sheetName val="TB 30.11.10"/>
      <sheetName val="Consum Chrome Friable"/>
      <sheetName val="Memo Entry"/>
      <sheetName val="wrok rough "/>
      <sheetName val="Nov Consu"/>
      <sheetName val="Raw mat cons Nov"/>
      <sheetName val="Dep. &amp; Intt."/>
      <sheetName val="Prov Dec-09"/>
      <sheetName val="Tally"/>
      <sheetName val="Trial. Dec 07"/>
      <sheetName val="Ope_Trial"/>
      <sheetName val="FG Val"/>
      <sheetName val="SFG val"/>
      <sheetName val="Rm-TISCo"/>
      <sheetName val="material detail Indonesia"/>
      <sheetName val="PIVOT-MATERIAL INDIA"/>
      <sheetName val="Material Detail- india"/>
      <sheetName val="Material Summary"/>
      <sheetName val="Money Summary"/>
      <sheetName val="QUALITY COM"/>
      <sheetName val="Monthly P&amp;L"/>
      <sheetName val="July 03"/>
      <sheetName val="Aug 03"/>
      <sheetName val="Sep 03"/>
      <sheetName val="Oct 03"/>
      <sheetName val="Nov 03"/>
      <sheetName val="CDR Ratios "/>
      <sheetName val="Other Ratios"/>
      <sheetName val="Net Worth"/>
      <sheetName val="TOL CDR"/>
      <sheetName val="Secured Borrowings"/>
      <sheetName val="Current Ratio"/>
      <sheetName val="Interface"/>
      <sheetName val="IRR 1 year"/>
      <sheetName val="IRR with 2 years"/>
      <sheetName val="R&amp;C"/>
      <sheetName val="2008-09"/>
      <sheetName val="Qtr debt profile"/>
      <sheetName val="CONS(F)-Final"/>
      <sheetName val="Overall Summary"/>
      <sheetName val="Debt profile"/>
      <sheetName val="Debt 31.03.10"/>
      <sheetName val="Monthly repayments"/>
      <sheetName val="Sacrifice"/>
      <sheetName val="Existing loan sch"/>
      <sheetName val="Lender wise 2"/>
      <sheetName val="Lender-wise"/>
      <sheetName val="Sacrifice backup"/>
      <sheetName val="Rs Crore-JSL Ratios"/>
      <sheetName val="Presentation slides"/>
      <sheetName val="try"/>
      <sheetName val="sbicap"/>
      <sheetName val="JSL - Financials"/>
      <sheetName val="phase II"/>
      <sheetName val="Consolidated (Try)"/>
      <sheetName val="OSL - Financials"/>
      <sheetName val="Inv. Sch."/>
      <sheetName val="CONS(F)"/>
      <sheetName val="Capacity &amp; Cost"/>
      <sheetName val="consolidated IT Cal"/>
      <sheetName val="CMA (rough)"/>
      <sheetName val="Old DP"/>
      <sheetName val="Selling Prices"/>
      <sheetName val="Sales Mix"/>
      <sheetName val="Raw Material Costs"/>
      <sheetName val="Consolidated Qtr"/>
      <sheetName val="Valuation"/>
      <sheetName val="Spec. Consumptions"/>
      <sheetName val="ProcessYields"/>
      <sheetName val="Chemistry"/>
      <sheetName val="Utilization"/>
      <sheetName val="R&amp;C Impact"/>
      <sheetName val="Capital Cost"/>
      <sheetName val="addon4"/>
      <sheetName val="addon3"/>
      <sheetName val="addon2"/>
      <sheetName val="addon1"/>
      <sheetName val="Ration"/>
      <sheetName val="JSS-STOCK TALLY"/>
      <sheetName val="JSW-STOCK TALLY"/>
      <sheetName val="B. Sheet Abstract "/>
      <sheetName val="JSN-STOCK TALLY"/>
      <sheetName val="B. S. 2009-2010 "/>
      <sheetName val="JSN-Ageing"/>
      <sheetName val="JSW-Ageing"/>
      <sheetName val="JSS-Cust-Ageing"/>
      <sheetName val="JSS-FG Valuation"/>
      <sheetName val="JSS-Scrap"/>
      <sheetName val="(JSS) Inc-Dec. "/>
      <sheetName val="JSN-WIP Valuation"/>
      <sheetName val="JSN-Scrap Valuation"/>
      <sheetName val="JSN INC-DEC WORKING"/>
      <sheetName val="Notes to ac part B"/>
      <sheetName val="Gratuity P.no 12"/>
      <sheetName val="B. S. 09-10"/>
      <sheetName val="Ann B"/>
      <sheetName val="F.Assets Consolidated"/>
      <sheetName val="Working Cash flow"/>
      <sheetName val="Cap. Commitment"/>
      <sheetName val="CIF VALUE DETAIL"/>
      <sheetName val="JSN- Vendor"/>
      <sheetName val="JSW-Vendor"/>
      <sheetName val="JSS-VENDOR"/>
      <sheetName val="Schedule-5(Consolidated)"/>
      <sheetName val="JSN-DEP"/>
      <sheetName val="JSW-DEP"/>
      <sheetName val="JSS-DEP"/>
      <sheetName val="JSSS_Dep"/>
      <sheetName val="TB Chennai"/>
      <sheetName val="TB Mumbai"/>
      <sheetName val="TB Gurgaon"/>
      <sheetName val="D. Tax Liability Cal. 09-10"/>
      <sheetName val="I. Tax Prov. 09-10"/>
      <sheetName val="JSN-Cons. Sheet"/>
      <sheetName val="JSW-Cons. Sheet"/>
      <sheetName val="JSS-Cons. Sheet"/>
      <sheetName val="JSN-FG Valuation"/>
      <sheetName val="JSN-Sales Return"/>
      <sheetName val="JSW-FG (31.03.10)"/>
      <sheetName val="JSW-Scrap(31.03.10)"/>
      <sheetName val="JSW-Sales Return"/>
      <sheetName val="JSS-Sales Return"/>
      <sheetName val="INT RECD. JSW"/>
      <sheetName val="JSW-Inc-Dec. Working"/>
      <sheetName val="JSN-Interest Received Detail"/>
      <sheetName val="I T Provision 08"/>
      <sheetName val="UNAUDITED RESULTS MONTHWISE"/>
      <sheetName val="UNAUDITED RESULTS QTR. WISE"/>
      <sheetName val="CONSOLIDATED 300908"/>
      <sheetName val="Fin. Result upto July"/>
      <sheetName val="UNAUDITED RESULT 300908"/>
      <sheetName val="Bird View"/>
      <sheetName val="Figure in Lacs"/>
      <sheetName val="Figure in Millions"/>
      <sheetName val="Unaudited Result 2008-09"/>
      <sheetName val="JULY JSN 2008 (2)"/>
      <sheetName val="FG 301108"/>
      <sheetName val="SCRAP 301108"/>
      <sheetName val="FG 311008"/>
      <sheetName val="SCRAP 311008"/>
      <sheetName val="FG 300908"/>
      <sheetName val="SCRAP 300908"/>
      <sheetName val="SCRAP 310808"/>
      <sheetName val="SCRAP 310708"/>
      <sheetName val="SCRAP 300608"/>
      <sheetName val="FG 310808"/>
      <sheetName val="FG 310708"/>
      <sheetName val="FG 30.06.08"/>
      <sheetName val="TRIAL BALANCE 31.03.2008 "/>
      <sheetName val="TRIAL BALANCE 31.12.2007"/>
      <sheetName val="STOCK VALUATION SHEET"/>
      <sheetName val="Unaudited 30.09.07"/>
      <sheetName val="Unaudited 31.08.07JSL"/>
      <sheetName val="Unaudited 31.03.08(New Format)"/>
      <sheetName val="F.Statement31.03.2008"/>
      <sheetName val="GRADE WISE"/>
      <sheetName val="Monthly WC Requirement"/>
      <sheetName val="Sales vs Purchase MIS"/>
      <sheetName val="JSSL RESULT UPTO JAN-09"/>
      <sheetName val="UNAUDITED RESULT JAN.09 (2)"/>
      <sheetName val="REVENUE EXP. ANALYSIS %"/>
      <sheetName val="Break even"/>
      <sheetName val="Financial Summay (Qtr. Wise)"/>
      <sheetName val="JSSL Result (Sept.-2009)"/>
      <sheetName val="Unaudited Result (30.09.09)"/>
      <sheetName val="FG (31.08.09)&amp;(30.09.09)"/>
      <sheetName val="SCRAP(31.08.2009)&amp;(30.09.09)"/>
      <sheetName val="(Increase-Decrease Stock)"/>
      <sheetName val="FG Valuation(31.07.09)"/>
      <sheetName val="FG Valuation(310709"/>
      <sheetName val="Scrap Valuation (31.07.2009)"/>
      <sheetName val="ADDITIONAL  WIP VALUATION "/>
      <sheetName val="Grade Wise(WIP)"/>
      <sheetName val="FG Valuation (June)"/>
      <sheetName val="FG Valuation (April)"/>
      <sheetName val="Scrap Valuation (april)"/>
      <sheetName val="Qtr. Wise Highlights"/>
      <sheetName val="Qtr. Result 2008-09 (3)"/>
      <sheetName val="Qtr. Result 2008-09"/>
      <sheetName val="UNAUDITED RESULT MARCH 09"/>
      <sheetName val="Service Centre Wise Sales Repor"/>
      <sheetName val="Revenue Figure 2009-10"/>
      <sheetName val="Distribution Activicty"/>
      <sheetName val="Job Work 4(6) Activicty"/>
      <sheetName val="Job Work 4(5) Activcty"/>
      <sheetName val="Miscellanous Sales"/>
      <sheetName val="Balance Sheet Mar 09"/>
      <sheetName val="Associate JSS Steel italia"/>
      <sheetName val="Balance Sheet Abstract"/>
      <sheetName val="Consolidated Balance Sheet08-09"/>
      <sheetName val="Unit Wise Balance Sheet"/>
      <sheetName val="Consolidated Schecule V"/>
      <sheetName val="Deferred Tax Liability Cal.  09"/>
      <sheetName val="Income Tax Provision 09"/>
      <sheetName val="Details of Schedules Gurgaon"/>
      <sheetName val="Details of Schedules Mumbai"/>
      <sheetName val="CUST JSN 31.03.09"/>
      <sheetName val="CUST JSW 31.03.09"/>
      <sheetName val="Vendor Gurgaon"/>
      <sheetName val="Vendor Detail JSW"/>
      <sheetName val="chennai unit"/>
      <sheetName val="VADODARA UNIT"/>
      <sheetName val="trail 9 june JSN"/>
      <sheetName val="trail 9 june JSW"/>
      <sheetName val="tb jss 6 june"/>
      <sheetName val="FG VALUATION (31.03.09)-JSN (2)"/>
      <sheetName val="FG VALUATION (31.03.09)-JSW"/>
      <sheetName val="WIP VALUATION (2008-09)"/>
      <sheetName val="SCRAP VALUATION JSW"/>
      <sheetName val="SCRAP VALUATION JSN"/>
      <sheetName val="WIP VALUATION (2008-09) JSN"/>
      <sheetName val="STOCK TALLY (GURGAON)"/>
      <sheetName val="STOCK TALLY (MUMBAI)"/>
      <sheetName val="MOVING PRICE (CR DIV.)"/>
      <sheetName val="MOVING PRICE (HR DIV.)"/>
      <sheetName val="Summary stock tally"/>
      <sheetName val="Trial Balance vadodra"/>
      <sheetName val="SCHEDULE FIVE Vadodara"/>
      <sheetName val="SCHEDULE FIVE GURGAON"/>
      <sheetName val="SCHEDULE FIVE MUMBAI"/>
      <sheetName val="SCHEDULE FIVE CHENNAI"/>
      <sheetName val="CONSOLIDATE DEP. IT(31.03.09)"/>
      <sheetName val="Sheet17"/>
      <sheetName val="TB JSSL"/>
      <sheetName val="Sheet25"/>
      <sheetName val="FG VALUATION"/>
      <sheetName val="SCRAP"/>
      <sheetName val="Unaudited 31.12.07(New Format)"/>
      <sheetName val="JSSL Result (Qtr.-1)Exe."/>
      <sheetName val="JSSL Result (Qtr.-1)"/>
      <sheetName val="F.Statement31.06.2008"/>
      <sheetName val="SCRAP VALUATION"/>
      <sheetName val="FG VALUATION GURGAON"/>
      <sheetName val="SALES RETURN"/>
      <sheetName val="FG"/>
      <sheetName val="RG-1 Register"/>
      <sheetName val="CLOSING FG OWN "/>
      <sheetName val="WIP Valuation"/>
      <sheetName val="4(6) "/>
      <sheetName val="STOCK TALLY (FORMAT)"/>
      <sheetName val="4(5)a Desp"/>
      <sheetName val="4(5)a Party wise clos"/>
      <sheetName val="4(5)a receipt"/>
      <sheetName val="COSTING FOR CR"/>
      <sheetName val="FG SHEET"/>
      <sheetName val="RM SHEET"/>
      <sheetName val="Closing Stock Scrap Mumbai"/>
      <sheetName val="Scrap Valuation JSSL Chennai"/>
      <sheetName val="stock tally"/>
      <sheetName val="closing stock "/>
      <sheetName val="ram material"/>
      <sheetName val="Finish Goods"/>
      <sheetName val="sales  return"/>
      <sheetName val="consumptionvs production"/>
      <sheetName val="rm "/>
      <sheetName val="STOCK TALLY  consol"/>
      <sheetName val="STOCK TALLY  Gurgaon "/>
      <sheetName val="STOCK TALLY Chennai"/>
      <sheetName val="POP Sch."/>
      <sheetName val="HSBC"/>
      <sheetName val="DHS"/>
      <sheetName val="DB"/>
      <sheetName val="DBD"/>
      <sheetName val="STC"/>
      <sheetName val="DSTC"/>
      <sheetName val="AWB"/>
      <sheetName val="TAB"/>
      <sheetName val="KEN"/>
      <sheetName val="DDNM"/>
      <sheetName val="DNM"/>
      <sheetName val="MG"/>
      <sheetName val="FMG"/>
      <sheetName val="Scenario-Summary"/>
      <sheetName val="Global Steel prod"/>
      <sheetName val="Presentation"/>
      <sheetName val="Operational cost"/>
      <sheetName val="Scenarios buildup"/>
      <sheetName val="Capital cost sch"/>
      <sheetName val="Yearly sum"/>
      <sheetName val="Assumption1"/>
      <sheetName val="Assumption2"/>
      <sheetName val="power utility Co."/>
      <sheetName val="Water Utility Co."/>
      <sheetName val="Govt Revenue"/>
      <sheetName val="operation -PP"/>
      <sheetName val="Financials - PP"/>
      <sheetName val="Project Cost-old"/>
      <sheetName val="Key Assumptions"/>
      <sheetName val="Orissa PhII revised"/>
      <sheetName val="Capex flexibility"/>
      <sheetName val="Mecon"/>
      <sheetName val="2008 BS"/>
      <sheetName val="EBIDAT reco"/>
      <sheetName val="SBI-1"/>
      <sheetName val="SBI-2"/>
      <sheetName val="SBI-3"/>
      <sheetName val="Capital Cost - PP"/>
      <sheetName val="D-E Yearly"/>
      <sheetName val="D-E Summary"/>
      <sheetName val="D-E Required"/>
      <sheetName val="Esic Reconicaltions"/>
      <sheetName val="ESIC GOA"/>
      <sheetName val="Dewas"/>
      <sheetName val="352403_ESIC PAYBALE"/>
      <sheetName val="K SWARUP"/>
      <sheetName val="Raw Sheet"/>
      <sheetName val="PHYSICAL"/>
      <sheetName val="Consol FA sch"/>
      <sheetName val="SYS &amp; LAPTOP SALE"/>
      <sheetName val="Con-Dep"/>
      <sheetName val="Sale P&amp;LQ1-Q2-Q3-Q4 "/>
      <sheetName val="Veh"/>
      <sheetName val="S-w"/>
      <sheetName val="Helicopter"/>
      <sheetName val="Com"/>
      <sheetName val="Fur"/>
      <sheetName val="Con-Cost"/>
      <sheetName val="Off"/>
      <sheetName val="LAND"/>
      <sheetName val="FA SH5-6 "/>
      <sheetName val="EXTRA"/>
      <sheetName val="Trans to"/>
      <sheetName val="detail "/>
      <sheetName val="Con-Dep without wm"/>
      <sheetName val="Con-Cost without wm"/>
      <sheetName val="Annexure G"/>
      <sheetName val="CMA-II"/>
      <sheetName val="CMA"/>
      <sheetName val="ITW"/>
      <sheetName val="Store data Dec-07"/>
      <sheetName val="line wise"/>
      <sheetName val="INTERLEAVING PAP"/>
      <sheetName val="PIVOT MILL WISE"/>
      <sheetName val="PIVOT ALL LINE WISE"/>
      <sheetName val="Indiirect store"/>
      <sheetName val="MONTHWISE ID"/>
      <sheetName val="ALLOCATION ID "/>
      <sheetName val="REPAIR Data"/>
      <sheetName val="Gen Repair Allocation"/>
      <sheetName val="LINE PRODUCTION"/>
      <sheetName val="PIVOT LINE WISE CRD1"/>
      <sheetName val="C Norms (Others)"/>
      <sheetName val="C Norms (Main)"/>
      <sheetName val="crd1 mis"/>
      <sheetName val="PIVOT LINE WISE CRD2"/>
      <sheetName val="crd 2 mis"/>
      <sheetName val="PIVOT LINE WISE SPD"/>
      <sheetName val="spd"/>
      <sheetName val="PIVOT LINE WISE AP4"/>
      <sheetName val="AP4"/>
      <sheetName val="PIVOT LINE WISE Z4"/>
      <sheetName val="Z4"/>
      <sheetName val="Coin Blanking"/>
      <sheetName val="PIVOT LINE COIN BLANKING"/>
      <sheetName val="Store Consumption Dec-2007"/>
      <sheetName val="Final Refund Summary"/>
      <sheetName val="FORM3-FF"/>
      <sheetName val="FORM3 - MAIN-OLD"/>
      <sheetName val="FROM2"/>
      <sheetName val="Form2 - letter"/>
      <sheetName val="Form3 - letter"/>
      <sheetName val="CMA-REGISTER"/>
      <sheetName val="FORM-I"/>
      <sheetName val="jan'04"/>
      <sheetName val="234 -C"/>
      <sheetName val="Cost working"/>
      <sheetName val="OP"/>
      <sheetName val="Intt Allocation"/>
      <sheetName val="COS "/>
      <sheetName val="CFS Grouping"/>
      <sheetName val="FA as per IT"/>
      <sheetName val="Computation A.Y.2009-10"/>
      <sheetName val="CFS (2)"/>
      <sheetName val="Trial - City"/>
      <sheetName val="Trial - VL"/>
      <sheetName val="Trial - Space"/>
      <sheetName val="Sub Grouping"/>
      <sheetName val="Vatika Debtors"/>
      <sheetName val="Buzz"/>
      <sheetName val="June 30 , 09"/>
      <sheetName val="Income Act"/>
      <sheetName val="SSI"/>
      <sheetName val="Preops."/>
      <sheetName val="Machine Rate"/>
      <sheetName val="Plan"/>
      <sheetName val="Pers."/>
      <sheetName val="Cost Allocation"/>
      <sheetName val="-"/>
      <sheetName val="Equip."/>
      <sheetName val="Purch."/>
      <sheetName val="Mixing Plant"/>
      <sheetName val="zus. Artikel"/>
      <sheetName val="Prices"/>
      <sheetName val="Quant Raw M"/>
      <sheetName val="Market Data"/>
      <sheetName val="Detailed COP"/>
      <sheetName val="Raw Material"/>
      <sheetName val="Installed capacity"/>
      <sheetName val="Capacity Utilization"/>
      <sheetName val="Consumables"/>
      <sheetName val="R&amp;M"/>
      <sheetName val="Funds Flow"/>
      <sheetName val="Depreciation-IT"/>
      <sheetName val="TermLoan"/>
      <sheetName val="Hire-purchase"/>
      <sheetName val="1000"/>
      <sheetName val="2000"/>
      <sheetName val="3000"/>
      <sheetName val="Intermix"/>
      <sheetName val="Blender"/>
      <sheetName val="TST"/>
      <sheetName val="CV"/>
      <sheetName val="AA2"/>
      <sheetName val="newexpected"/>
      <sheetName val="Summary-mixing"/>
      <sheetName val="SUMMARYline"/>
      <sheetName val="COMPOUNDING"/>
      <sheetName val="prod3(val)"/>
      <sheetName val="Renault"/>
      <sheetName val="CVtrend"/>
      <sheetName val="OCT06"/>
      <sheetName val="SALE7C"/>
      <sheetName val="Coversheet"/>
      <sheetName val="Sales Customer (CCI)"/>
      <sheetName val="Gap Analysis (CCI)"/>
      <sheetName val="P&amp;L Sub"/>
      <sheetName val="DCF(CCI)"/>
      <sheetName val="WACC (CCI)"/>
      <sheetName val="BETA(CCI)"/>
      <sheetName val="CFS (CCI)"/>
      <sheetName val="IL&amp;FS"/>
      <sheetName val="P&amp;L (CCI)"/>
      <sheetName val="BS (CCI)"/>
      <sheetName val="Revised Logistics (2)"/>
      <sheetName val="Revised Logistics"/>
      <sheetName val="Logistics (CCI)"/>
      <sheetName val="Assumption (CCI)"/>
      <sheetName val="FF Business (CCI)"/>
      <sheetName val="Deprn FF (CCI)"/>
      <sheetName val="Loan Schedule (CCI)"/>
      <sheetName val="Deprn Logistics (CCI)"/>
      <sheetName val="Future Income (2)"/>
      <sheetName val="UILP Sales FY11"/>
      <sheetName val="UILP Expense FY11"/>
      <sheetName val="Warehouse (CCI)"/>
      <sheetName val="Oper Exps"/>
      <sheetName val="GP from Audited Nos"/>
      <sheetName val="Oper Income"/>
      <sheetName val="Fin Yr 10-11"/>
      <sheetName val="Final GP &amp; Projections (CCI)"/>
      <sheetName val="Fin Yr 09 - 10"/>
      <sheetName val="OT FY10"/>
      <sheetName val="OT R FY10"/>
      <sheetName val="OT FY11"/>
      <sheetName val="OT R FY11"/>
      <sheetName val="Employee Cost"/>
      <sheetName val="S&amp;A Expenses"/>
      <sheetName val="Interest &amp; Finance Charges"/>
      <sheetName val="Taxes (CCI)"/>
      <sheetName val="Investments (CCI)"/>
      <sheetName val="Loans &amp; Advances (CCI)"/>
      <sheetName val="Current Liabilities (CCI)"/>
      <sheetName val="Provision (CCI)"/>
      <sheetName val="Reserve &amp; Surplus (CCI)"/>
      <sheetName val="Secured Loan (CCI)"/>
      <sheetName val="Unsecured Loan (CCI)"/>
      <sheetName val="Proj Freight"/>
      <sheetName val="Depreciation (CCI)"/>
      <sheetName val="Sched"/>
      <sheetName val="FA_Final"/>
      <sheetName val="Groupings-final"/>
      <sheetName val="prov"/>
      <sheetName val="gain.loss"/>
      <sheetName val="sap trial"/>
      <sheetName val="Scheme Area Details_Block__ C2"/>
      <sheetName val="New33KVSS_E3"/>
      <sheetName val="Prop aug of Ex 33KVSS_E3a"/>
      <sheetName val="SIN"/>
      <sheetName val="CREV"/>
      <sheetName val="DREV"/>
      <sheetName val="IDCCALHYD_GOO"/>
      <sheetName val="Degreasing"/>
      <sheetName val="wip-Dec."/>
      <sheetName val="Primer"/>
      <sheetName val="Sandblasting"/>
      <sheetName val="TB Jan-Dec96"/>
      <sheetName val="Managerial Remuneration-Dec96"/>
      <sheetName val="BS&amp;PL_DEC96"/>
      <sheetName val="Diagramm1"/>
      <sheetName val="Daten für Diagramm"/>
      <sheetName val="SAP 01_02 bis 30.04.03"/>
      <sheetName val="Eingabe"/>
      <sheetName val="Print out"/>
      <sheetName val="HGB Bilanz Eingabe"/>
      <sheetName val="Balance Sheet Permira"/>
      <sheetName val="Cash Flow "/>
      <sheetName val="Investitionen"/>
      <sheetName val="Invest DPC"/>
      <sheetName val="Headcount"/>
      <sheetName val="Deckblatt"/>
      <sheetName val="Steuerung"/>
      <sheetName val="Gesamt 2000-03"/>
      <sheetName val="Planung-Ö 2000-03"/>
      <sheetName val="Planung-D 2000-03"/>
      <sheetName val="Zugänge 2000-03"/>
      <sheetName val="Zugänge 2000-2003 Handel"/>
      <sheetName val="list of changes"/>
      <sheetName val="segment split"/>
      <sheetName val="Group NTA 25 Jun 04"/>
      <sheetName val="NTA &amp; NAV &amp; revaluation"/>
      <sheetName val="PPE 25 Jun 04"/>
      <sheetName val="2004 P&amp;L projections"/>
      <sheetName val="IS"/>
      <sheetName val=" CF"/>
      <sheetName val="DepreciationAmor"/>
      <sheetName val="DCF Group"/>
      <sheetName val="DCF Liner"/>
      <sheetName val="DCF Others"/>
      <sheetName val="Firm Value"/>
      <sheetName val="Premium (2)"/>
      <sheetName val="Premium"/>
      <sheetName val="Comps - Gp"/>
      <sheetName val="Comps - SOTP"/>
      <sheetName val="Share price in SGD and USD"/>
      <sheetName val="share px &amp; vol 1993-YTD weekly"/>
      <sheetName val="share px &amp; vol 2003-YTD"/>
      <sheetName val="freight rates - from Nikhil"/>
      <sheetName val="football field - Eqty value"/>
      <sheetName val="freight rates"/>
      <sheetName val="P&amp;L Detail"/>
      <sheetName val="Profit &amp; Loss Statement"/>
      <sheetName val="Income Statements"/>
      <sheetName val="Output Debt"/>
      <sheetName val="Calculation Debt"/>
      <sheetName val="Input Financing Assumptions"/>
      <sheetName val="INPUT Investments-Deprec."/>
      <sheetName val="INPUT KEY PARAMETER SUBSCRIBER"/>
      <sheetName val="SUBSCRIBER TOTAL"/>
      <sheetName val="SUBSCRIBER-DTH"/>
      <sheetName val="SUBSCRIBER-CABLE"/>
      <sheetName val="INPUT PACKAGE PARAMETER"/>
      <sheetName val="OUTPUT PACKAGES "/>
      <sheetName val="PACKAGES FOR PAYMENTS"/>
      <sheetName val="Revenues_Subscription PPC"/>
      <sheetName val="REVENUES PREMIERE PLUS"/>
      <sheetName val="Revenues_Subscription PPV"/>
      <sheetName val="Revenues Sublicencing"/>
      <sheetName val="Revenues_Decoder and others"/>
      <sheetName val=" Revenues Others"/>
      <sheetName val="OVERVIEW PROGRAMM"/>
      <sheetName val="MOVIE CALCULATION"/>
      <sheetName val="INPUT MOVIE SUBS "/>
      <sheetName val="INPUT MINIMUMGARANTEE "/>
      <sheetName val="INPUT ESCALATOR"/>
      <sheetName val="INPUT CPS "/>
      <sheetName val="INPUT MOVIE TITLES"/>
      <sheetName val="INPUT PPV MOVIE"/>
      <sheetName val="OUTPUT SPORT"/>
      <sheetName val="INPUT SPORT LICENCES"/>
      <sheetName val="INPUT SPORT PROD."/>
      <sheetName val="EVENTCALENDER"/>
      <sheetName val="BACKUP BUNDESLIGA"/>
      <sheetName val="INPUT PPV BL"/>
      <sheetName val="INPUT LIBRARY"/>
      <sheetName val="INPUT THIRD PARTY"/>
      <sheetName val="INPUT OTHER PROGRAMME"/>
      <sheetName val="Programming costs royalties"/>
      <sheetName val="Decoder Costs"/>
      <sheetName val="Transmission DTH"/>
      <sheetName val="Transmission Cable"/>
      <sheetName val="PLAY OUT-TRANSPONDER"/>
      <sheetName val="Subscriber Marketing Costs"/>
      <sheetName val="Selling-Costs"/>
      <sheetName val="G&amp;A"/>
      <sheetName val="ÜA"/>
      <sheetName val="Kursübersicht"/>
      <sheetName val="Übersicht(SV)"/>
      <sheetName val="Lizenzen Fiction rollierend"/>
      <sheetName val="Lizenzen Indies rollierend"/>
      <sheetName val="Kabel_Sat rollierend (SV)"/>
      <sheetName val="Kabel_Sat Berech. (SV)"/>
      <sheetName val="Sum. lease commitments 311203"/>
      <sheetName val="Receiver rollierend"/>
      <sheetName val="Berechnung Receiver"/>
      <sheetName val="Sport Prod. roll. (SV)"/>
      <sheetName val="Sport Prod. Berech. (SV)"/>
      <sheetName val="Sport Honorar rollierend (SV)"/>
      <sheetName val="Sport Honorar Berech. (SV)"/>
      <sheetName val="Sport Lizenzen rollierend (SV)"/>
      <sheetName val="Sport Lizenzen Berechnung (SV)"/>
      <sheetName val="Marketing rollierend ÜA "/>
      <sheetName val="Berechnung Marketing ÜA "/>
      <sheetName val="Vertrieb rollierend ÜA "/>
      <sheetName val="Berechnung Vertrieb ÜA"/>
      <sheetName val="Verwaltung rollierend ÜA"/>
      <sheetName val="Berechnung Verwaltung ÜA"/>
      <sheetName val="Buchungen"/>
      <sheetName val="Zuordnung Goodwill u Zinssätze"/>
      <sheetName val="Verprobung Goodwill"/>
      <sheetName val="Tax Amortization Benefit"/>
      <sheetName val="Assembled Workforce"/>
      <sheetName val="UB und Lat. Steuern"/>
      <sheetName val="Markenzeichen"/>
      <sheetName val="Planzahlen"/>
      <sheetName val="Planung PBC"/>
      <sheetName val="Contributory Asset Charges"/>
      <sheetName val="Kundenliste"/>
      <sheetName val="Order Backlog"/>
      <sheetName val="Daily graph"/>
      <sheetName val="Comb daily"/>
      <sheetName val="NOL Chart- weekly"/>
      <sheetName val="Comb weekly"/>
      <sheetName val="PE EV charts"/>
      <sheetName val="intrinsic value field"/>
      <sheetName val="market football field"/>
      <sheetName val="Revalued Fleet"/>
      <sheetName val="Shipping key historic metrics"/>
      <sheetName val="Margin charts"/>
      <sheetName val="football field"/>
      <sheetName val="2003 Margin charts"/>
      <sheetName val="liquidity analysis"/>
      <sheetName val="Comp descriptions"/>
      <sheetName val="Asset Revaluation"/>
      <sheetName val="2004 Margin charts"/>
      <sheetName val="Historical"/>
      <sheetName val="Linked"/>
      <sheetName val="Conservative"/>
      <sheetName val="Aggressive"/>
      <sheetName val="Brand Allocation Template"/>
      <sheetName val="Consolidated Old"/>
      <sheetName val="Allocations"/>
      <sheetName val="HGTV"/>
      <sheetName val="FOOD"/>
      <sheetName val="DIY"/>
      <sheetName val="FL"/>
      <sheetName val="ONLINE"/>
      <sheetName val="VOD"/>
      <sheetName val="HISPANIC"/>
      <sheetName val="BROADBAND"/>
      <sheetName val="SAH"/>
      <sheetName val="HDTV"/>
      <sheetName val="SNU"/>
      <sheetName val="Telval"/>
      <sheetName val="PanEuro"/>
      <sheetName val="New structure"/>
      <sheetName val="SoP"/>
      <sheetName val="Revenue drivers"/>
      <sheetName val="Cost drivers"/>
      <sheetName val="DeleteMe"/>
      <sheetName val="Backsheet"/>
      <sheetName val="Net debt"/>
      <sheetName val="1H"/>
      <sheetName val="EV"/>
      <sheetName val="Turkcell"/>
      <sheetName val="B.S."/>
      <sheetName val="Debt payments"/>
      <sheetName val="interconnection charges"/>
      <sheetName val="legal disputes"/>
      <sheetName val="Qtrly cashflow"/>
      <sheetName val="Result table"/>
      <sheetName val="scenario Mrket share ARPU"/>
      <sheetName val="WACC"/>
      <sheetName val="Valuation comparable"/>
      <sheetName val="Fair values_Scenarios"/>
      <sheetName val="Valuation Custom. Rel. Service"/>
      <sheetName val="Client Customer Rel. Service"/>
      <sheetName val="Bearbeitet_25"/>
      <sheetName val="Pivot25"/>
      <sheetName val="assembled workforce IST"/>
      <sheetName val="Universe"/>
      <sheetName val="HGTV Affil"/>
      <sheetName val="Food Affil"/>
      <sheetName val="DIY Affil"/>
      <sheetName val="FL Affil"/>
      <sheetName val="GAC Affil"/>
      <sheetName val="HGTV Linked"/>
      <sheetName val="Food Linked"/>
      <sheetName val="DIY Linked"/>
      <sheetName val="FL Linked"/>
      <sheetName val="GAC Linked"/>
      <sheetName val="Überleitung Konzern"/>
      <sheetName val="Kabel_Sat rollierend (SV)."/>
      <sheetName val="Kabel_Sat Berech. (SV)."/>
      <sheetName val="Sum. lease commitments 300604"/>
      <sheetName val="Sport Prod. roll. (SV)."/>
      <sheetName val="Sport Prod. Berech. (SV)."/>
      <sheetName val="Sport Honorar rollierend (SV)."/>
      <sheetName val="Sport Honorar Berech. (SV)."/>
      <sheetName val="Sport Lizenzen rollierend (SV)."/>
      <sheetName val="Sport Lizenzen Berechnung (SV)."/>
      <sheetName val="Marketing rollierend ÜA. "/>
      <sheetName val="Berechnung Marketing ÜA. "/>
      <sheetName val="Vertrieb rollierend ÜA. "/>
      <sheetName val="Berechnung Vertrieb ÜA."/>
      <sheetName val="Verwaltung rollierend ÜA."/>
      <sheetName val="Berechnung Verwaltung ÜA."/>
      <sheetName val="sonstige rollierend"/>
      <sheetName val="Berechnung sonstige"/>
      <sheetName val="Capital Purchase Guidelines"/>
      <sheetName val="Menus"/>
      <sheetName val="Capital Worksheet"/>
      <sheetName val="Capital Spending Summary"/>
      <sheetName val="Depreciation Expense - Total"/>
      <sheetName val="Depreciation Expense - All"/>
      <sheetName val="Depreciation Expense - HGTV"/>
      <sheetName val="Depreciation Expense - FOOD"/>
      <sheetName val="Depreciation Expense - DIY"/>
      <sheetName val="Depreciation Expense - FL"/>
      <sheetName val="Depreciation Expense - GAC"/>
      <sheetName val="Depreciation Expense - SP"/>
      <sheetName val="Depreciation Expense - BB"/>
      <sheetName val="Depreciation Expense - VOD"/>
      <sheetName val="Depreciation Expense - HD HGTV"/>
      <sheetName val="Depreciation Expense - HD FOOD"/>
      <sheetName val="Depreciation Expense - SNA"/>
      <sheetName val="R. Johnson_5130"/>
      <sheetName val="T. Killoy"/>
      <sheetName val="D. Metz"/>
      <sheetName val="J. Ajamie"/>
      <sheetName val="R. Johnson_5132"/>
      <sheetName val="R. Feinbaum"/>
      <sheetName val="M. Donovan"/>
      <sheetName val="P. Crowley"/>
      <sheetName val="B. Fails"/>
      <sheetName val="2004 Strat Plan Capital "/>
      <sheetName val="Expense Items"/>
      <sheetName val="Depreciation Expense - HDTV"/>
      <sheetName val="Depreciation Expense - HDTV HG"/>
      <sheetName val="Depreciation Expense - HDTV FD"/>
      <sheetName val="DCF"/>
      <sheetName val="DCFHEMA"/>
      <sheetName val="DCFVD"/>
      <sheetName val="DCFBijenkorf"/>
      <sheetName val="DCFDIY"/>
      <sheetName val="DCFFashion"/>
      <sheetName val="DCFCE"/>
      <sheetName val="DCFSC"/>
      <sheetName val="DCFITS"/>
      <sheetName val="DCFTHoll"/>
      <sheetName val="DCFCFS"/>
      <sheetName val="DCFProperty"/>
      <sheetName val="DCFHolding"/>
      <sheetName val="DCFContingency"/>
      <sheetName val="Hema"/>
      <sheetName val="VD"/>
      <sheetName val="Bijenkorf"/>
      <sheetName val="Praxis"/>
      <sheetName val="Brico"/>
      <sheetName val="Formido"/>
      <sheetName val="Keur"/>
      <sheetName val="LeroyM"/>
      <sheetName val="Fashion"/>
      <sheetName val="ClStr"/>
      <sheetName val="Hunk"/>
      <sheetName val="M&amp;S"/>
      <sheetName val="CE"/>
      <sheetName val="Dixons"/>
      <sheetName val="Impact"/>
      <sheetName val="SchaapCitroen"/>
      <sheetName val="ITServices"/>
      <sheetName val="TechoHolland"/>
      <sheetName val="Property"/>
      <sheetName val="FAInvestments"/>
      <sheetName val="Neptune Assumptions"/>
      <sheetName val="Neptune IS"/>
      <sheetName val="Neptune BS"/>
      <sheetName val="Neptune CF"/>
      <sheetName val="Neptune Debt"/>
      <sheetName val="LBO - Neptune"/>
      <sheetName val="Buyback Analysis"/>
      <sheetName val="Virgo Assumptions"/>
      <sheetName val="Virgo IS"/>
      <sheetName val="Virgo BS"/>
      <sheetName val="Aquarius BS"/>
      <sheetName val="Virgo CF"/>
      <sheetName val="Virgo Debt"/>
      <sheetName val="Merged Assumptions"/>
      <sheetName val="Transaction Terms"/>
      <sheetName val="Merged Debt"/>
      <sheetName val="Merged IS"/>
      <sheetName val="Merged BS"/>
      <sheetName val="Merged CF"/>
      <sheetName val="CSFB - Sensitivity"/>
      <sheetName val="CSFB - EPS Impact"/>
      <sheetName val="CSFB - Transaction"/>
      <sheetName val="CSFB - Financials"/>
      <sheetName val="CSFB - Credit Analysis"/>
      <sheetName val="CSFB - Merger Savings"/>
      <sheetName val="Neptune - UFCF"/>
      <sheetName val="Neptune - PVM(EBITDA) 10Y"/>
      <sheetName val="Neptune - PVM(Growth) 10Y"/>
      <sheetName val="Neptune - Valuation Summary"/>
      <sheetName val="Virgo - UFCF"/>
      <sheetName val="Virgo - PVM(EBITDA) 10Y"/>
      <sheetName val="Virgo - PVM(Growth) 10Y"/>
      <sheetName val="Virgo_valuation"/>
      <sheetName val="Neptune_valuation"/>
      <sheetName val="Merged_valuation"/>
      <sheetName val="WACC (CSFB)"/>
      <sheetName val="WACC (OLD)"/>
      <sheetName val="Comps"/>
      <sheetName val="ReturnMeasures"/>
      <sheetName val="RV"/>
      <sheetName val="RV2"/>
      <sheetName val="CreditSummary"/>
      <sheetName val="CreditPresentation"/>
      <sheetName val="Neptune_2003Fleet"/>
      <sheetName val="Virgo Fleet"/>
      <sheetName val="Virgo EPS Impact"/>
      <sheetName val="Godzilla_Fleet - OLD"/>
      <sheetName val="Graph"/>
      <sheetName val="EquityGraphs"/>
      <sheetName val="Acquisition assumptions"/>
      <sheetName val="Acquirer financing"/>
      <sheetName val="Acquirer Input"/>
      <sheetName val="Target Input"/>
      <sheetName val="Target (Acquiror FYE)"/>
      <sheetName val="Target proforma"/>
      <sheetName val="Acquirer proforma"/>
      <sheetName val="Ratings"/>
      <sheetName val="Debt finance schedule"/>
      <sheetName val="Opl adjustment"/>
      <sheetName val="Anleitung"/>
      <sheetName val="wp_HGB"/>
      <sheetName val="wp_IAS"/>
      <sheetName val="F-6-1"/>
      <sheetName val="Steuersatz_Berechnung QRC"/>
      <sheetName val="F-15_IAS"/>
      <sheetName val="F-15_1_IAS"/>
      <sheetName val="F-15_2_IAS"/>
      <sheetName val="F-15_3_IAS"/>
      <sheetName val="F-12_IAS"/>
      <sheetName val="FF-51_IAS"/>
      <sheetName val="L-40_IAS"/>
      <sheetName val="L-41_IAS"/>
      <sheetName val="F-32-1_IAS"/>
      <sheetName val="F-32-4_IAS"/>
      <sheetName val="F-121"/>
      <sheetName val="J-4"/>
      <sheetName val="J-5"/>
      <sheetName val="A-15"/>
      <sheetName val="A-16"/>
      <sheetName val="B-20"/>
      <sheetName val="B-21"/>
      <sheetName val="B-22"/>
      <sheetName val="L-10-1-1"/>
      <sheetName val="L-10-1-2"/>
      <sheetName val="L-10-2"/>
      <sheetName val="L-11"/>
      <sheetName val="L-11-1-1"/>
      <sheetName val="L-11-1-2"/>
      <sheetName val="L-11-1-3"/>
      <sheetName val="L-11-1-4"/>
      <sheetName val="L-11-2-1"/>
      <sheetName val="L-11-2-2"/>
      <sheetName val="L-11-2-3"/>
      <sheetName val="L-11-2-4"/>
      <sheetName val="L-13"/>
      <sheetName val="L-20"/>
      <sheetName val="L-30"/>
      <sheetName val="M-28"/>
      <sheetName val="M-29"/>
      <sheetName val="M-31-1"/>
      <sheetName val="N-30"/>
      <sheetName val="N-50"/>
      <sheetName val="N-110_IAS"/>
      <sheetName val="U-80_IAS"/>
      <sheetName val="U-81_IAS"/>
      <sheetName val="U-82_IAS"/>
      <sheetName val="BB-22"/>
      <sheetName val="CC-5_1_IAS"/>
      <sheetName val="CC-5"/>
      <sheetName val="DD-10-1"/>
      <sheetName val="DD-10-2"/>
      <sheetName val="DD-30_IAS"/>
      <sheetName val="FF-50_IAS"/>
      <sheetName val="SS-10"/>
      <sheetName val="SS-10_IAS"/>
      <sheetName val="40-1"/>
      <sheetName val="80"/>
      <sheetName val="90"/>
      <sheetName val="90-1_IAS"/>
      <sheetName val="100"/>
      <sheetName val="100-1"/>
      <sheetName val="110"/>
      <sheetName val="130"/>
      <sheetName val="Eingabe_IAS"/>
      <sheetName val="F-1-FINAL-2001"/>
      <sheetName val="F-2-FINAL-2001"/>
      <sheetName val="F-3-CF-2001"/>
      <sheetName val="F-1-FINAL-2002"/>
      <sheetName val="F-2-FINAL-2002"/>
      <sheetName val="F-3-CF-2002"/>
      <sheetName val="F-1-FINAL-2001-OLD"/>
      <sheetName val="F-2-FINAL-2001-OLD"/>
      <sheetName val="F-1-FINAL-2002-OLD"/>
      <sheetName val="F-2-FINAL-2002-OLD"/>
      <sheetName val="Tabelle5"/>
      <sheetName val="BILANZ-NOTES"/>
      <sheetName val="CHECKSUM"/>
      <sheetName val="NOTES-GuV"/>
      <sheetName val="NOTES-BILANZ"/>
      <sheetName val="NOTES-CF-I"/>
      <sheetName val="NOTES-CF-II"/>
      <sheetName val="NOTES-EK"/>
      <sheetName val="NOTES-EA-Tools"/>
      <sheetName val="wp-EPS"/>
      <sheetName val="KONSO"/>
      <sheetName val="KAPKO"/>
      <sheetName val="AKQUISITION-AEM"/>
      <sheetName val="AKQUISITION"/>
      <sheetName val="AUEKO"/>
      <sheetName val="SCHUKO"/>
      <sheetName val="ZWERG"/>
      <sheetName val="UMGLIEDERUNG"/>
      <sheetName val="wp_CF-I"/>
      <sheetName val="wp_CF"/>
      <sheetName val="BET.ERTRÄGE"/>
      <sheetName val="CASH FLOW 03-08"/>
      <sheetName val="Summary SAP vs Legacy"/>
      <sheetName val="SAP vs Legacy Deails"/>
      <sheetName val="SAP Data 291204"/>
      <sheetName val="As per Legacy"/>
      <sheetName val="Scenrerion Testing Revaluation"/>
      <sheetName val="S C H E M A"/>
      <sheetName val="1 Sites and Lines"/>
      <sheetName val="2 Revenue"/>
      <sheetName val="3 Minutes"/>
      <sheetName val="4 Summary"/>
      <sheetName val="Inputs from PSTN Model"/>
      <sheetName val="All Codes"/>
      <sheetName val=".BS"/>
      <sheetName val="BA_1"/>
      <sheetName val="BA_2"/>
      <sheetName val="BA_3"/>
      <sheetName val="LineMacros"/>
      <sheetName val="Summary Macros"/>
      <sheetName val="General"/>
      <sheetName val="BuildGroup"/>
      <sheetName val="BuildBook"/>
      <sheetName val="GroupMod"/>
      <sheetName val="GBDialog"/>
      <sheetName val="PrintDialog"/>
      <sheetName val="LineDialog"/>
      <sheetName val="PCodeDialog"/>
      <sheetName val="Splash"/>
      <sheetName val="PCs"/>
      <sheetName val="MCL"/>
      <sheetName val="PrintCommands"/>
      <sheetName val="Model"/>
      <sheetName val="Revenue Breakout"/>
      <sheetName val="valn2"/>
      <sheetName val="capex-BWA"/>
      <sheetName val="capex-NWA"/>
      <sheetName val="capex-ISP+CLEC"/>
      <sheetName val="capex-other"/>
      <sheetName val="Inter_Menu"/>
      <sheetName val="interconnect"/>
      <sheetName val="cos"/>
      <sheetName val="opex-it"/>
      <sheetName val="opex-custSvc"/>
      <sheetName val="opex-G&amp;A"/>
      <sheetName val="opex-S&amp;Mktg"/>
      <sheetName val="cos-Urguay"/>
      <sheetName val="deprec"/>
      <sheetName val="by_city"/>
      <sheetName val="rev-BWA"/>
      <sheetName val="rev-BWA (Uruguay)"/>
      <sheetName val="Uruguay"/>
      <sheetName val="rev-NWA"/>
      <sheetName val="rev-ISP+CLEC"/>
      <sheetName val="DSL"/>
      <sheetName val="Int2_2001"/>
      <sheetName val="Int2_traf_2001"/>
      <sheetName val="Int2_tra_2001_2"/>
      <sheetName val="Prices_Interurban"/>
      <sheetName val="C-TM1"/>
      <sheetName val="SendToTM1"/>
      <sheetName val="PeriodFunction"/>
      <sheetName val="auto"/>
      <sheetName val="sOFTWARE 1"/>
      <sheetName val="SOFTWARE 2"/>
      <sheetName val="0405 vs 0506"/>
      <sheetName val="MSSL India"/>
      <sheetName val="MSSL Japan"/>
      <sheetName val="MSSL Thailand"/>
      <sheetName val="MSSL GB"/>
      <sheetName val="MSSL ME"/>
      <sheetName val="MSSL M1A"/>
      <sheetName val="Harness Wise Breakup- India"/>
      <sheetName val="Harness Wise Breakup- Thailand"/>
      <sheetName val="Reduzierter CBD"/>
      <sheetName val="Empfohlener CBD"/>
      <sheetName val="XLS Avg Rev"/>
      <sheetName val="価格一覧表"/>
      <sheetName val="TJC - Total"/>
      <sheetName val="CBD Kolben"/>
      <sheetName val="Brush Assembly"/>
      <sheetName val="HKKalk280100 modifiziert"/>
      <sheetName val="Definitions"/>
      <sheetName val="Opdata (2)"/>
      <sheetName val="207 "/>
      <sheetName val="SAFARI"/>
      <sheetName val="LCV MCV HCV"/>
      <sheetName val="HRD"/>
      <sheetName val="ENGG."/>
      <sheetName val="MARKETING+bonded"/>
      <sheetName val="COMMERCIAL+stores"/>
      <sheetName val="QP&amp;S "/>
      <sheetName val="SUMMARY REPORT"/>
      <sheetName val="Obser. W.C"/>
      <sheetName val="Entries (2)"/>
      <sheetName val="(1)B1PH"/>
      <sheetName val="(1)B2PH"/>
      <sheetName val="(1)B2-1PH"/>
      <sheetName val="(1)B3"/>
      <sheetName val="(1)B5-1PH"/>
      <sheetName val="(1)C7PH"/>
      <sheetName val="(1)C7-1PH"/>
      <sheetName val="A3PH"/>
      <sheetName val="C1PH"/>
      <sheetName val="C1-1PH"/>
      <sheetName val="C3PH"/>
      <sheetName val="E1PH"/>
      <sheetName val="E3PH"/>
      <sheetName val="E3-1PH"/>
      <sheetName val="EA1"/>
      <sheetName val="EA1-1"/>
      <sheetName val="F1PH"/>
      <sheetName val="F3PH"/>
      <sheetName val="F3-1PH"/>
      <sheetName val="F3-2PH"/>
      <sheetName val="F6PH"/>
      <sheetName val="G1PH"/>
      <sheetName val="G2PH"/>
      <sheetName val="G3PH"/>
      <sheetName val="H1PH"/>
      <sheetName val="H6PH"/>
      <sheetName val="H6-1PH"/>
      <sheetName val="I1PH"/>
      <sheetName val="I5PH"/>
      <sheetName val="J1PH"/>
      <sheetName val="J2PH"/>
      <sheetName val="J2.1PH"/>
      <sheetName val="J3PH"/>
      <sheetName val="J3-1PH"/>
      <sheetName val="J3-2PH"/>
      <sheetName val="J6PH"/>
      <sheetName val="J7PH"/>
      <sheetName val="J8PH"/>
      <sheetName val="J8-1PH"/>
      <sheetName val="J8-2PH"/>
      <sheetName val="K101PH"/>
      <sheetName val="M1PH"/>
      <sheetName val="N1PH"/>
      <sheetName val="N2PH"/>
      <sheetName val="N3PH"/>
      <sheetName val="N4PH"/>
      <sheetName val="P1PH"/>
      <sheetName val="P2PH"/>
      <sheetName val="P3PH"/>
      <sheetName val="P3.1PH"/>
      <sheetName val="R1PH"/>
      <sheetName val="R2"/>
      <sheetName val="R3PH"/>
      <sheetName val="R3.1PH"/>
      <sheetName val="R3.1.1PH"/>
      <sheetName val="R3.1.2PH"/>
      <sheetName val="R3.1.3PH"/>
      <sheetName val="R3.1.4PH"/>
      <sheetName val="R3.2"/>
      <sheetName val="R3.3"/>
      <sheetName val="R4PH"/>
      <sheetName val="R4.1PH"/>
      <sheetName val="R4.1-1PH"/>
      <sheetName val="R4.1.2PH"/>
      <sheetName val="R4.1-3PH"/>
      <sheetName val="R4.2"/>
      <sheetName val="R5PH"/>
      <sheetName val="R5-1PH"/>
      <sheetName val="R5-2PH"/>
      <sheetName val="R5.3PH"/>
      <sheetName val="R5.4PH"/>
      <sheetName val="R6PH"/>
      <sheetName val="R7PH"/>
      <sheetName val="R8PH"/>
      <sheetName val="R9PH"/>
      <sheetName val="R10PH"/>
      <sheetName val="R10.1PH"/>
      <sheetName val="V1"/>
      <sheetName val="(1)B1"/>
      <sheetName val="(1)B2"/>
      <sheetName val="(1)B2-1"/>
      <sheetName val="(1)B5-1"/>
      <sheetName val="(1)C7"/>
      <sheetName val="(1)C7-1"/>
      <sheetName val="C1-1"/>
      <sheetName val="C3"/>
      <sheetName val="E3"/>
      <sheetName val="E3-1"/>
      <sheetName val="F3-1"/>
      <sheetName val="F3-2"/>
      <sheetName val="G3"/>
      <sheetName val="H6"/>
      <sheetName val="H6-1"/>
      <sheetName val="J1"/>
      <sheetName val="J2"/>
      <sheetName val="J2.1"/>
      <sheetName val="J3"/>
      <sheetName val="J3-1"/>
      <sheetName val="J3-2"/>
      <sheetName val="J6"/>
      <sheetName val="J7"/>
      <sheetName val="J8"/>
      <sheetName val="J8-1"/>
      <sheetName val="J8-2"/>
      <sheetName val="K101"/>
      <sheetName val="M1"/>
      <sheetName val="N3"/>
      <sheetName val="P3.1"/>
      <sheetName val="R3"/>
      <sheetName val="R3.1"/>
      <sheetName val="R3.1.1"/>
      <sheetName val="R3.1.2"/>
      <sheetName val="R3.1.3"/>
      <sheetName val="R3.1.4"/>
      <sheetName val="R4"/>
      <sheetName val="R4.1"/>
      <sheetName val="R4.1-1"/>
      <sheetName val="R4.1.2"/>
      <sheetName val="R4.1-3"/>
      <sheetName val="R5"/>
      <sheetName val="R5-1"/>
      <sheetName val="R5-2"/>
      <sheetName val="R5.3"/>
      <sheetName val="R5.4"/>
      <sheetName val="R6"/>
      <sheetName val="R7"/>
      <sheetName val="R8"/>
      <sheetName val="R9"/>
      <sheetName val="R10"/>
      <sheetName val="R10.1"/>
      <sheetName val="Freezers"/>
      <sheetName val="Mach &amp; equip"/>
      <sheetName val="Building"/>
      <sheetName val="Comp equip"/>
      <sheetName val="MV"/>
      <sheetName val="FFE"/>
      <sheetName val="DEPN 2002"/>
      <sheetName val="DEPN 2001"/>
      <sheetName val="Imemo"/>
      <sheetName val="I1"/>
      <sheetName val="I1-1"/>
      <sheetName val="I1-2 ARPS"/>
      <sheetName val="I2 Interco review"/>
      <sheetName val="I1 (2)"/>
      <sheetName val="S19A(1)(HP)"/>
      <sheetName val="SCH (2)"/>
      <sheetName val="Int working"/>
      <sheetName val="R24"/>
      <sheetName val="(1)B2-2"/>
      <sheetName val="(1)B5"/>
      <sheetName val="C2"/>
      <sheetName val="C4"/>
      <sheetName val="C5"/>
      <sheetName val="D1"/>
      <sheetName val="D2"/>
      <sheetName val="D2-1"/>
      <sheetName val="E4"/>
      <sheetName val="E5"/>
      <sheetName val="E5-1"/>
      <sheetName val="F2-13"/>
      <sheetName val="F2-14"/>
      <sheetName val="H1-1"/>
      <sheetName val="I2"/>
      <sheetName val="I5"/>
      <sheetName val="J2-4"/>
      <sheetName val="L1"/>
      <sheetName val="M2"/>
      <sheetName val="R5-3"/>
      <sheetName val="R12"/>
      <sheetName val="R13"/>
      <sheetName val="R15"/>
      <sheetName val="R16"/>
      <sheetName val="R19"/>
      <sheetName val="R20"/>
      <sheetName val="R22"/>
      <sheetName val="R23"/>
      <sheetName val="LSPL08"/>
      <sheetName val="LSPL07"/>
      <sheetName val="LSIP08"/>
      <sheetName val="LSIP07"/>
      <sheetName val="LSPL07BS"/>
      <sheetName val="LSIP07BS"/>
      <sheetName val="LSPL06BS"/>
      <sheetName val="LSIP06BS"/>
      <sheetName val="96SGD"/>
      <sheetName val="96PCSGD"/>
      <sheetName val="96AUD"/>
      <sheetName val="96USD"/>
      <sheetName val="Bank Guarantee"/>
      <sheetName val="Deposit"/>
      <sheetName val="Asset"/>
      <sheetName val="A P"/>
      <sheetName val="Leave Prov"/>
      <sheetName val="GST"/>
      <sheetName val="R (2)"/>
      <sheetName val="AJE"/>
      <sheetName val="RJE"/>
      <sheetName val="TOD"/>
      <sheetName val="Proof Def Tax"/>
      <sheetName val="TWDV over NBV"/>
      <sheetName val="Tax Movement"/>
      <sheetName val="Z1-BS"/>
      <sheetName val="Z1-IS"/>
      <sheetName val="Z2-DPL"/>
      <sheetName val="Z3-CJE"/>
      <sheetName val="Z5-MI"/>
      <sheetName val="Z7-FA"/>
      <sheetName val="Z8-NTA"/>
      <sheetName val="Z10-IntercoTscn"/>
      <sheetName val="Z8-NTARisk"/>
      <sheetName val="Z9-Tax"/>
      <sheetName val="Z10-India"/>
      <sheetName val="Z10-CashFlow"/>
      <sheetName val="F15"/>
      <sheetName val="F17"/>
      <sheetName val="F18"/>
      <sheetName val="Ostd"/>
      <sheetName val="WJE"/>
      <sheetName val="(1)B5.1"/>
      <sheetName val="WBS"/>
      <sheetName val="C1.1"/>
      <sheetName val="C1.2"/>
      <sheetName val="F3.1"/>
      <sheetName val="F3.2"/>
      <sheetName val="F7"/>
      <sheetName val="H1.1"/>
      <sheetName val="H2"/>
      <sheetName val="J3.1"/>
      <sheetName val="J3.2"/>
      <sheetName val="J4"/>
      <sheetName val="M2.1"/>
      <sheetName val="RSampling"/>
      <sheetName val="R5.1"/>
      <sheetName val="R5.2"/>
      <sheetName val="Payable"/>
      <sheetName val="Receivable"/>
      <sheetName val="AJE (2)"/>
      <sheetName val="CJE"/>
      <sheetName val="C6"/>
      <sheetName val="D1.2"/>
      <sheetName val="D3"/>
      <sheetName val="D5"/>
      <sheetName val="E3S"/>
      <sheetName val="E3.1"/>
      <sheetName val="EA1-HQ"/>
      <sheetName val="EA1-TG"/>
      <sheetName val="EA3-HQ"/>
      <sheetName val="EA3-TohGuan"/>
      <sheetName val="F2.1"/>
      <sheetName val="F2.2"/>
      <sheetName val="F2.3"/>
      <sheetName val="F3.3"/>
      <sheetName val="F6.1"/>
      <sheetName val="F6.2"/>
      <sheetName val="H2.1"/>
      <sheetName val="H5"/>
      <sheetName val="I2.1"/>
      <sheetName val="I2.2"/>
      <sheetName val="J2A"/>
      <sheetName val="J6.1"/>
      <sheetName val="K102.1"/>
      <sheetName val="K102.2"/>
      <sheetName val="K102.3"/>
      <sheetName val="K102.4"/>
      <sheetName val="K102.5"/>
      <sheetName val="K102.6"/>
      <sheetName val="M2.2"/>
      <sheetName val="P4.1"/>
      <sheetName val="J5"/>
      <sheetName val="Sal"/>
      <sheetName val="TOD-P"/>
      <sheetName val="Difference"/>
      <sheetName val="Dilution of interest"/>
      <sheetName val="Conso BS2002"/>
      <sheetName val="UW - Group CF (2005)"/>
      <sheetName val="AGT"/>
      <sheetName val="Consol BS - UW"/>
      <sheetName val="NTA -PPE"/>
      <sheetName val="TB Links"/>
      <sheetName val="Section 1"/>
      <sheetName val="(2)EA1-1"/>
      <sheetName val="B5"/>
      <sheetName val="Links"/>
      <sheetName val="NTA"/>
      <sheetName val="Conso BS Main"/>
      <sheetName val="PriceList"/>
      <sheetName val="Addresses"/>
      <sheetName val="Conso PL Main"/>
      <sheetName val="Proof of goodwill"/>
      <sheetName val="Cashflow computation"/>
      <sheetName val="Cost of Sales "/>
      <sheetName val="Section 2"/>
      <sheetName val="PPE summary"/>
      <sheetName val="(2)C1"/>
      <sheetName val="Consol PL - UW"/>
      <sheetName val="Consulting"/>
      <sheetName val="(2)R3.2 (2)"/>
      <sheetName val="Advance to GZ"/>
      <sheetName val="(2)R1"/>
      <sheetName val="E101"/>
      <sheetName val="WIP Summary"/>
      <sheetName val="Summary - System"/>
      <sheetName val="A4-1"/>
      <sheetName val="LJE"/>
      <sheetName val="SAD"/>
      <sheetName val="Blank"/>
      <sheetName val="sum-JantoJun'03"/>
      <sheetName val="BS-FOREX"/>
      <sheetName val="PL-FOREX"/>
      <sheetName val="SR"/>
      <sheetName val="SR-FOREX"/>
      <sheetName val="FA-FOREX"/>
      <sheetName val="WCJ"/>
      <sheetName val="JCJ"/>
      <sheetName val="RIES"/>
      <sheetName val="FRS39"/>
      <sheetName val="Key mgmt"/>
      <sheetName val="Cost of Investment"/>
      <sheetName val="Div"/>
      <sheetName val="SR Analysis"/>
      <sheetName val="CAL"/>
      <sheetName val="SUB(01)"/>
      <sheetName val="SUB(02)"/>
      <sheetName val="ExchangeRates"/>
      <sheetName val="A5.101 BS"/>
      <sheetName val="A5.102 PL"/>
      <sheetName val="A5.103 SR"/>
      <sheetName val="A5.104FA"/>
      <sheetName val="A5.105 CAL"/>
      <sheetName val="A5.106 WCJ"/>
      <sheetName val="A5.107 JCJ"/>
      <sheetName val="A5.108 BS-FOREX"/>
      <sheetName val="A5.109 PL-FOREX"/>
      <sheetName val="A5.110 SR-FOREX"/>
      <sheetName val="A5.111 FA-FOREX"/>
      <sheetName val="A5.112 SUB"/>
      <sheetName val="A5.113 Cost of Investment"/>
      <sheetName val="F301-1 FX"/>
      <sheetName val="F301-2 FX"/>
      <sheetName val="F301-3 FX"/>
      <sheetName val="F302-1 FX"/>
      <sheetName val="F302-2 FX"/>
      <sheetName val="F302-3 FX"/>
      <sheetName val="F301-1 ZF"/>
      <sheetName val="F301 - 02 ZF"/>
      <sheetName val="F301-03 ZF"/>
      <sheetName val="F302 -01 ZF"/>
      <sheetName val="F302-02 ZF"/>
      <sheetName val="F302-03 ZF"/>
      <sheetName val="F OSM"/>
      <sheetName val="F101 FC"/>
      <sheetName val="F200 FX (RM)"/>
      <sheetName val="F200 ZF (RM)"/>
      <sheetName val="F201 ZF"/>
      <sheetName val="F204 ZF"/>
      <sheetName val="F704-RM"/>
      <sheetName val="F704-RM(2)"/>
      <sheetName val="F705-RM"/>
      <sheetName val="F705-RM(2)"/>
      <sheetName val="F706-RM"/>
      <sheetName val="F706-RM(2)"/>
      <sheetName val="F606 (01)"/>
      <sheetName val="Business Unit"/>
      <sheetName val="BS-new"/>
      <sheetName val="PL-new"/>
      <sheetName val="S&amp;R"/>
      <sheetName val="S&amp;R-forex"/>
      <sheetName val="CAL-forex"/>
      <sheetName val="A2 Cash flow"/>
      <sheetName val="***00"/>
      <sheetName val="Disclosure"/>
      <sheetName val="TAworkings"/>
      <sheetName val="TA"/>
      <sheetName val="CF-7"/>
      <sheetName val="interbal"/>
      <sheetName val="segmental"/>
      <sheetName val="seg-turnover"/>
      <sheetName val="dato-turnover"/>
      <sheetName val="dato-pbt"/>
      <sheetName val="Assoc_byco"/>
      <sheetName val="consolpl"/>
      <sheetName val="GKTJV"/>
      <sheetName val="protover"/>
      <sheetName val="GESB"/>
      <sheetName val="GMMJV"/>
      <sheetName val="protoMP"/>
      <sheetName val="presegmental"/>
      <sheetName val="kpi"/>
      <sheetName val="Project"/>
      <sheetName val="J-1"/>
      <sheetName val="O_Taxmovement "/>
      <sheetName val="OSM  client"/>
      <sheetName val="Required from the client"/>
      <sheetName val="A2"/>
      <sheetName val="A2 (old)"/>
      <sheetName val="A2-1"/>
      <sheetName val="A2-1l1"/>
      <sheetName val="A2-3"/>
      <sheetName val="A2-4"/>
      <sheetName val="A2-4 (old)"/>
      <sheetName val="A7-40"/>
      <sheetName val="A-4"/>
      <sheetName val="L-1"/>
      <sheetName val="Policy"/>
      <sheetName val="Rationalisation"/>
      <sheetName val="U (2)"/>
      <sheetName val="aje98"/>
      <sheetName val="rje98"/>
      <sheetName val="exch rates"/>
      <sheetName val="purch testing"/>
      <sheetName val="sales testing"/>
      <sheetName val="rcpt testing"/>
      <sheetName val="pymt testing"/>
      <sheetName val="roundsums"/>
      <sheetName val="PBD98"/>
      <sheetName val="PBD981"/>
      <sheetName val="Tax97"/>
      <sheetName val="Draft taxcomp 97"/>
      <sheetName val="Draft taxcomp 98"/>
      <sheetName val="Capital Allowances97"/>
      <sheetName val="CA98"/>
      <sheetName val="Deferred tax97"/>
      <sheetName val="Deferredtax98"/>
      <sheetName val="Handuk Korea"/>
      <sheetName val="Korea acc97"/>
      <sheetName val="Korea Acc98"/>
      <sheetName val="epf97"/>
      <sheetName val="epf98"/>
      <sheetName val="Sales97"/>
      <sheetName val="Sales98"/>
      <sheetName val="Stock-purch97"/>
      <sheetName val="Stock-purch98"/>
      <sheetName val="nrv98"/>
      <sheetName val="nrv97"/>
      <sheetName val="E1 "/>
      <sheetName val="N-final"/>
      <sheetName val="N1-f"/>
      <sheetName val="N1l1-f"/>
      <sheetName val="N2-1-f"/>
      <sheetName val="N-F"/>
      <sheetName val="N1-1"/>
      <sheetName val="N2-F"/>
      <sheetName val="N2-1F"/>
      <sheetName val="Issue"/>
      <sheetName val="WCGW_not used"/>
      <sheetName val="Rev"/>
      <sheetName val="Opex"/>
      <sheetName val="Funding"/>
      <sheetName val="Taxation"/>
      <sheetName val="Depn1"/>
      <sheetName val="DSS1&amp;2"/>
      <sheetName val="JSN (with coupon) 15 yrs"/>
      <sheetName val="JSN (with coupon) 10 yrs"/>
      <sheetName val="New bonds"/>
      <sheetName val="BOND (with coupon)"/>
      <sheetName val="2-6"/>
      <sheetName val="EmployeeDbase"/>
      <sheetName val="Reimbursements"/>
      <sheetName val="Allowance"/>
      <sheetName val="Linked JV"/>
      <sheetName val="Alex"/>
      <sheetName val="Alan"/>
      <sheetName val="Alicia"/>
      <sheetName val="Anna"/>
      <sheetName val="Brian"/>
      <sheetName val="ChenKok"/>
      <sheetName val="ChunKiat"/>
      <sheetName val="Daphne"/>
      <sheetName val="Damien"/>
      <sheetName val="Francis"/>
      <sheetName val="David"/>
      <sheetName val="Eric"/>
      <sheetName val="FuiSuan"/>
      <sheetName val="HuaiNing"/>
      <sheetName val="Huey Shee"/>
      <sheetName val="HuiPeng"/>
      <sheetName val="Ian"/>
      <sheetName val="Jimmy"/>
      <sheetName val="Jezamin"/>
      <sheetName val="JuneHow"/>
      <sheetName val="Kwan"/>
      <sheetName val="Luanne"/>
      <sheetName val="Michelle"/>
      <sheetName val="Naomi"/>
      <sheetName val="Nic"/>
      <sheetName val="Nik"/>
      <sheetName val="Penny"/>
      <sheetName val="PooGeok"/>
      <sheetName val="Saufil"/>
      <sheetName val="Sean"/>
      <sheetName val="ShuErn"/>
      <sheetName val="SuetLI"/>
      <sheetName val="Tan"/>
      <sheetName val="Terrence"/>
      <sheetName val="Tony"/>
      <sheetName val="TzeKhay"/>
      <sheetName val="WoanNing"/>
      <sheetName val="WenSing"/>
      <sheetName val="YinSeong"/>
      <sheetName val="Zaleha"/>
      <sheetName val="F-8"/>
      <sheetName val="AP-110SUP(June)"/>
      <sheetName val="G-4-3."/>
      <sheetName val="G-4-4"/>
      <sheetName val="G-4-5."/>
      <sheetName val="G-4-6"/>
      <sheetName val="FF-2-not used"/>
      <sheetName val="SRM 1"/>
      <sheetName val="SRM 2"/>
      <sheetName val="A3-2"/>
      <sheetName val="E-1"/>
      <sheetName val="FAD"/>
      <sheetName val="M-1"/>
      <sheetName val="N-2"/>
      <sheetName val="Q-1"/>
      <sheetName val="Q-2"/>
      <sheetName val="Q-2-2"/>
      <sheetName val="O-2"/>
      <sheetName val="O-3"/>
      <sheetName val="O-4"/>
      <sheetName val="U-2-1"/>
      <sheetName val="FSA (Attach)"/>
      <sheetName val="BPR."/>
      <sheetName val="P&amp;L1 "/>
      <sheetName val="P&amp;L GHD"/>
      <sheetName val="OPEX1"/>
      <sheetName val="Cashflow1"/>
      <sheetName val="BSheet1"/>
      <sheetName val="p&amp;l 0304"/>
      <sheetName val="p&amp;l 0405"/>
      <sheetName val="p&amp;l 0506"/>
      <sheetName val="Proof of Associate"/>
      <sheetName val="BPR1"/>
      <sheetName val="BPR2"/>
      <sheetName val="OS 1(FOR CLIENT DISTRIBUTION)"/>
      <sheetName val="A3-1-1"/>
      <sheetName val="A3-1-2"/>
      <sheetName val="A3-1-3"/>
      <sheetName val="A2 - 5"/>
      <sheetName val="A2 - 6"/>
      <sheetName val="I-2"/>
      <sheetName val="Inter- Company Reconciliation"/>
      <sheetName val="Outstanding Matters (2)"/>
      <sheetName val="A2 - 5 (2)"/>
      <sheetName val="A8-6 (1)"/>
      <sheetName val="A8-2(1)"/>
      <sheetName val="A3-1-4"/>
      <sheetName val="A3 - 3"/>
      <sheetName val="A3 - 4"/>
      <sheetName val="C "/>
      <sheetName val="10-3"/>
      <sheetName val="BPR summary"/>
      <sheetName val="os client"/>
      <sheetName val="RCD 300"/>
      <sheetName val="FEM(NA)"/>
      <sheetName val="Matters for discussion(NA)"/>
      <sheetName val="FEM APPENDIX 1"/>
      <sheetName val="FEM APPENDIX 2"/>
      <sheetName val="F-1&amp;2 adj"/>
      <sheetName val="F-3 adj"/>
      <sheetName val="10-20"/>
      <sheetName val="F-9-1"/>
      <sheetName val="F-9 SS"/>
      <sheetName val="F-14"/>
      <sheetName val="A-3"/>
      <sheetName val="M|MM"/>
      <sheetName val="U Disclosure"/>
      <sheetName val="U-8"/>
      <sheetName val="U-9"/>
      <sheetName val="U-7"/>
      <sheetName val="DD-3"/>
      <sheetName val="DD-4"/>
      <sheetName val="DD-5"/>
      <sheetName val="FF-1 Tax Comp"/>
      <sheetName val="FF-2 DT"/>
      <sheetName val="FF-3 CA"/>
      <sheetName val="FF-4 Proof"/>
      <sheetName val="FF-6 (2)"/>
      <sheetName val="30-4"/>
      <sheetName val="FSA-Bloom"/>
      <sheetName val="F -4"/>
      <sheetName val="F-25"/>
      <sheetName val="J-70"/>
      <sheetName val="M|MM "/>
      <sheetName val="U-Dis"/>
      <sheetName val="U-20"/>
      <sheetName val="BB-3"/>
      <sheetName val="BB - 7"/>
      <sheetName val="FF - 6"/>
      <sheetName val="AF-Notes"/>
      <sheetName val="Adm97"/>
      <sheetName val="Key Ratios"/>
      <sheetName val="BPR (2)"/>
      <sheetName val="F-1 (2)"/>
      <sheetName val="payroll - to insert 20.11.01"/>
      <sheetName val="00000"/>
      <sheetName val="OS "/>
      <sheetName val="Sales analysis"/>
      <sheetName val="G-4-2"/>
      <sheetName val="J-71"/>
      <sheetName val="J-72"/>
      <sheetName val="J-73"/>
      <sheetName val="AP110(SUP)"/>
      <sheetName val="F-8 (FSL)"/>
      <sheetName val="F-8 (MASB)-Recon"/>
      <sheetName val="C-2"/>
      <sheetName val="M-MM"/>
      <sheetName val="G-35"/>
      <sheetName val="G-35-1"/>
      <sheetName val="G-35-2"/>
      <sheetName val="G-35-3"/>
      <sheetName val="Reminder-IR"/>
      <sheetName val="G-50 -1-IR"/>
      <sheetName val="G-50 -2-IR"/>
      <sheetName val="UB-20-IR"/>
      <sheetName val="UB-21-IR"/>
      <sheetName val="RCD -401-IR"/>
      <sheetName val="RCD-402-IR"/>
      <sheetName val="Materiality-IR"/>
      <sheetName val="Cashflow-IR"/>
      <sheetName val="BPR balance sheet-IR"/>
      <sheetName val="BPR profit &amp; loss-IR"/>
      <sheetName val="BPR BS analysis-IR"/>
      <sheetName val="BPR PL analysis-IR"/>
      <sheetName val="B-1-IR"/>
      <sheetName val="BB-1-IR"/>
      <sheetName val="A8-IR"/>
      <sheetName val="F-4-IR"/>
      <sheetName val="OSM-Prefinal"/>
      <sheetName val="OSM-Feb05"/>
      <sheetName val="B7|1"/>
      <sheetName val="B7|2"/>
      <sheetName val="B10|1"/>
      <sheetName val="B10|2"/>
      <sheetName val="B11|1"/>
      <sheetName val="B11|2"/>
      <sheetName val="F-8(na)"/>
      <sheetName val="E-5"/>
      <sheetName val="E-6"/>
      <sheetName val="E-6|1"/>
      <sheetName val="E - APS Debt"/>
      <sheetName val="I-1"/>
      <sheetName val="Inter Co"/>
      <sheetName val="I-1|1"/>
      <sheetName val="M-2"/>
      <sheetName val="N (IR)"/>
      <sheetName val="N-Note"/>
      <sheetName val="O-5"/>
      <sheetName val="Sum-Proll"/>
      <sheetName val="4000"/>
      <sheetName val="P&amp;L-Co"/>
      <sheetName val="P&amp;L-Gr"/>
      <sheetName val="PRJE"/>
      <sheetName val="PAJE"/>
      <sheetName val="ConF-1"/>
      <sheetName val="ConF-2"/>
      <sheetName val="ConF-3"/>
      <sheetName val="CPAJE"/>
      <sheetName val="WRK"/>
      <sheetName val="A-MEMO"/>
      <sheetName val="C-3"/>
      <sheetName val="N-3"/>
      <sheetName val="N-4"/>
      <sheetName val="N-5"/>
      <sheetName val="U-Gr"/>
      <sheetName val="U-Sh"/>
      <sheetName val="U-ShG"/>
      <sheetName val="U-Aril"/>
      <sheetName val="U-Gen"/>
      <sheetName val="U-Fam"/>
      <sheetName val="Std Tickmarks"/>
      <sheetName val="AP (110)"/>
      <sheetName val="F-1|2"/>
      <sheetName val="Udisc"/>
      <sheetName val="AA-1"/>
      <sheetName val="UTB"/>
      <sheetName val="BIS LIST-C1 21 (2)"/>
      <sheetName val="BIS LIST-C1 20 (2)"/>
      <sheetName val="BIS LIST-C2 18"/>
      <sheetName val="BIS LIST-C2 19"/>
      <sheetName val="BIS LIST-C2 20"/>
      <sheetName val="BIS LIST-C2 21"/>
      <sheetName val="BIS LIST-NTH 18"/>
      <sheetName val="BIS LIST-NTH 19"/>
      <sheetName val="BIS LIST-NTH 20"/>
      <sheetName val="BIS LIST-NTH 21"/>
      <sheetName val="BIS LIST-NTH 19 (2)"/>
      <sheetName val="BIS LIST-NTH 18 (2)"/>
      <sheetName val="BIS LIST-STH 20 (2)"/>
      <sheetName val="BIS LIST-STH 21 (2)"/>
      <sheetName val="BIS LIST-C1 18 (2)"/>
      <sheetName val="BIS LIST-C1 19 (2)"/>
      <sheetName val="BIS LIST-C1 19 (3)"/>
      <sheetName val="BIS LIST-EC 18 (2)"/>
      <sheetName val="BIS LIST-EC 19 (2)"/>
      <sheetName val="BIS LIST-STH 18 (2)"/>
      <sheetName val="BIS LIST-EC 20 (2)"/>
      <sheetName val="BIS LIST-EC 21 (2)"/>
      <sheetName val="GVF"/>
      <sheetName val=" IB-PL-GROUP"/>
      <sheetName val=" IB-PL-YTD VS BGT"/>
      <sheetName val="DCA"/>
      <sheetName val="GFS"/>
      <sheetName val="GFA"/>
      <sheetName val=" IB-PL-MONTH"/>
      <sheetName val=" IB-PL-YTD"/>
      <sheetName val="IBBS"/>
      <sheetName val="inter-co Calculation"/>
      <sheetName val=" IB-PL-4CAST"/>
      <sheetName val="IBBS-4CAST"/>
      <sheetName val="GOPEX"/>
      <sheetName val="GMVF "/>
      <sheetName val="GPS"/>
      <sheetName val="CONSOLFULL"/>
      <sheetName val="inter-co full"/>
      <sheetName val="ITSB"/>
      <sheetName val="ADTRANTZ"/>
      <sheetName val="SPSSB"/>
      <sheetName val="GCF"/>
      <sheetName val="CF BY CO"/>
      <sheetName val="GCF BY CO"/>
      <sheetName val=" IB-PL-YTD IND"/>
      <sheetName val="271101"/>
      <sheetName val="281101"/>
      <sheetName val="Jadual 3"/>
      <sheetName val="Jadual 3A"/>
      <sheetName val="Jadual 3B"/>
      <sheetName val="Jadual 3C"/>
      <sheetName val="A2|1"/>
      <sheetName val="A3|1"/>
      <sheetName val="x"/>
      <sheetName val="F3|1"/>
      <sheetName val="FF1"/>
      <sheetName val="FF2"/>
      <sheetName val="K1-K9"/>
      <sheetName val="M4"/>
      <sheetName val="A3-1&amp;2"/>
      <sheetName val="A3-5"/>
      <sheetName val="A3-71"/>
      <sheetName val="A20"/>
      <sheetName val="K Disclosure"/>
      <sheetName val="K-10"/>
      <sheetName val="U10&amp;20"/>
      <sheetName val="U10-1"/>
      <sheetName val="U30"/>
      <sheetName val="U30-1"/>
      <sheetName val="RE"/>
      <sheetName val="MV of 2001"/>
      <sheetName val="MV of 2002"/>
      <sheetName val="MV of 2003"/>
      <sheetName val="O-6"/>
      <sheetName val="O-7"/>
      <sheetName val="A3-7A"/>
      <sheetName val="A-5"/>
      <sheetName val="O 1(Sche I)"/>
      <sheetName val="O 2(Sche IIa)"/>
      <sheetName val="O 2 (Sche IIb)"/>
      <sheetName val="Schedule IIc"/>
      <sheetName val="O 3(Sche III)"/>
      <sheetName val="O 4 (working)"/>
      <sheetName val="B-11"/>
      <sheetName val="4th cos"/>
      <sheetName val="For 02 tax recon purposes only"/>
      <sheetName val="Schedule I"/>
      <sheetName val="Schedule IIa"/>
      <sheetName val="Schedule IIb"/>
      <sheetName val="Schedule III"/>
      <sheetName val="indx"/>
      <sheetName val="A6-2"/>
      <sheetName val="O|1"/>
      <sheetName val="R1 (2)"/>
      <sheetName val="R1_DT Movement"/>
      <sheetName val="R2_DT Proof"/>
      <sheetName val="R|1"/>
      <sheetName val="R2|1"/>
      <sheetName val="R2|2"/>
      <sheetName val="R2|3"/>
      <sheetName val="A2_1_AJE"/>
      <sheetName val="A2_2_RJE"/>
      <sheetName val="G1|1"/>
      <sheetName val="I1|1 "/>
      <sheetName val="N|1"/>
      <sheetName val="O2"/>
      <sheetName val="P1-1"/>
      <sheetName val="U2|1"/>
      <sheetName val="U3"/>
      <sheetName val="R2R2"/>
      <sheetName val="RR2"/>
      <sheetName val="y"/>
      <sheetName val="graphs (2)"/>
      <sheetName val="graphs (3)"/>
      <sheetName val="graphs (6)"/>
      <sheetName val="graphs (4)"/>
      <sheetName val="graphs (5)"/>
      <sheetName val="FIFO RATE"/>
      <sheetName val="NSEZ STOCK"/>
      <sheetName val="Karigars"/>
      <sheetName val="Export Sales"/>
      <sheetName val="Loading Value"/>
      <sheetName val="FG RW WIP"/>
      <sheetName val="PATNA"/>
      <sheetName val="TB oct"/>
      <sheetName val="COMMONSIZE BS"/>
      <sheetName val="Summary TB (2)"/>
      <sheetName val="COMMONSIZE P&amp;L"/>
      <sheetName val="SSB BS"/>
      <sheetName val="Summary TB"/>
      <sheetName val="cash Flow BS"/>
      <sheetName val="CASH FLOW DIRECT"/>
      <sheetName val="CASH FLOW INDIRECT"/>
      <sheetName val="DTA 08"/>
      <sheetName val="Trial updated"/>
      <sheetName val="Dept WISE Exp"/>
      <sheetName val="IT Depr"/>
      <sheetName val="40 a"/>
      <sheetName val="Revenue &amp; Backlog "/>
      <sheetName val="Sc 3 2008"/>
      <sheetName val="Allocation S&amp;M"/>
      <sheetName val="Def tax in tax jurisdiction 1"/>
      <sheetName val="Def tax in tax juris. 2 (rare) "/>
      <sheetName val="Summary &amp; Additional Disclosure"/>
      <sheetName val="MainModule"/>
      <sheetName val="Internal Data"/>
      <sheetName val="Indian Depreciation NOV"/>
      <sheetName val="Ind. Dep Saj"/>
      <sheetName val="Master List"/>
      <sheetName val="old compare"/>
      <sheetName val="Sc 3 new"/>
      <sheetName val="FOR OPENING"/>
      <sheetName val="RECAP."/>
      <sheetName val="Category wise Summary"/>
      <sheetName val="Year Wise Reconciliation"/>
      <sheetName val="TAX AUDIT "/>
      <sheetName val="ESI - ws and sr"/>
      <sheetName val="Observations"/>
      <sheetName val="Salary Summary-sr"/>
      <sheetName val="books vs computation-sr"/>
      <sheetName val="Salary Summary-ws"/>
      <sheetName val="books vs computation-ws"/>
      <sheetName val="CY"/>
      <sheetName val="PY FA"/>
      <sheetName val="Employee List"/>
      <sheetName val="GROSS PAY"/>
      <sheetName val="L - Insurance"/>
      <sheetName val="M - HR"/>
      <sheetName val="O - Employee Projection"/>
      <sheetName val="Account info"/>
      <sheetName val="Testing traits"/>
      <sheetName val="All"/>
      <sheetName val="Consultants"/>
      <sheetName val="Promotions"/>
      <sheetName val="Revisions"/>
      <sheetName val="Ref. Sheet"/>
      <sheetName val="P&amp;L Account"/>
      <sheetName val="Sch 1 to 2"/>
      <sheetName val="Sch 3"/>
      <sheetName val="Sch 4 to 11 "/>
      <sheetName val="Sch 12 to 16"/>
      <sheetName val="Admin. Exp"/>
      <sheetName val="TRIAL with adjustment"/>
      <sheetName val="adjustment entries"/>
      <sheetName val="SDebtors"/>
      <sheetName val="Cash"/>
      <sheetName val="Loans&amp;Adv"/>
      <sheetName val="O4 Accrued expenses"/>
      <sheetName val="O4.1 PROV"/>
      <sheetName val="O4.1.1 SALE_APR-DEC'04"/>
      <sheetName val="O4.2 travel"/>
      <sheetName val="O4.3 MED FINAL"/>
      <sheetName val="O4.4 LTA FINAL"/>
      <sheetName val="O4.5 Bonus"/>
      <sheetName val="O4.5.1 Resigned emp"/>
      <sheetName val="O4.6 BONUS-MARSHAL"/>
      <sheetName val="O4.6.1 BONUS-SINGH"/>
      <sheetName val="Excise Payable"/>
      <sheetName val="MED FINAL"/>
      <sheetName val="LTA FINAL"/>
      <sheetName val=" Employee Bonus"/>
      <sheetName val="FSE &amp; ASM Travelling"/>
      <sheetName val="Provision FSE &amp; ASM"/>
      <sheetName val="Actual Expense FSE I"/>
      <sheetName val="Actual Expense FSE II"/>
      <sheetName val="Sundry Debtorwith -Mar'10"/>
      <sheetName val="3. Unbilled Debtors"/>
      <sheetName val="2. Sundry Debtorwith -Mar'10"/>
      <sheetName val="Sch3 "/>
      <sheetName val="Sch4 &amp; 5"/>
      <sheetName val="Sch6 &amp; 7"/>
      <sheetName val="Sch8"/>
      <sheetName val="Sch9 &amp; 10"/>
      <sheetName val="Sch11&amp;12"/>
      <sheetName val="TB-15042010"/>
      <sheetName val="Consolidated Lead"/>
      <sheetName val="summary Trial"/>
      <sheetName val="Computation Final"/>
      <sheetName val="10A"/>
      <sheetName val="Reconciliation of Profit"/>
      <sheetName val="Day Book Audit Enteries"/>
      <sheetName val="Audit Enteries"/>
      <sheetName val="Enteries Passed After BS"/>
      <sheetName val="Enteries to be passed"/>
      <sheetName val="Monthly Variance Sheet"/>
      <sheetName val="HRA Analytical"/>
      <sheetName val="staff-welfare"/>
      <sheetName val="Profile"/>
      <sheetName val="Directexp"/>
      <sheetName val="Monthly Reim Var."/>
      <sheetName val="Reason"/>
      <sheetName val="Summ Reim"/>
      <sheetName val="Reim-Dec'08"/>
      <sheetName val="Reim-Jan'09"/>
      <sheetName val="Reim-Feb'09"/>
      <sheetName val="Reimb-Mar'09"/>
      <sheetName val="Smaples for Reimb check"/>
      <sheetName val="Details for making Memo"/>
      <sheetName val="ProfitandLoss"/>
      <sheetName val="1-8"/>
      <sheetName val="9-10"/>
      <sheetName val="for challans"/>
      <sheetName val="Summary Trial Final (2)"/>
      <sheetName val="Pnl"/>
      <sheetName val="Sc 1&amp;2"/>
      <sheetName val="Sc 3"/>
      <sheetName val="SC 4 &amp; 5"/>
      <sheetName val="SC 6,7 , 8 &amp; 9 "/>
      <sheetName val="Debtors 08"/>
      <sheetName val="Computation (2)"/>
      <sheetName val="Sale &amp; Purchase"/>
      <sheetName val="Summary Trial Final"/>
      <sheetName val="FBT 08"/>
      <sheetName val="Cash  WCR"/>
      <sheetName val="Breakeven Data"/>
      <sheetName val="OPPORTUNITIES"/>
      <sheetName val="Order Intake"/>
      <sheetName val="Order Intake Update"/>
      <sheetName val="Orders Graph"/>
      <sheetName val="Key Figures (2)"/>
      <sheetName val="Orders GM"/>
      <sheetName val="OI MATRIX"/>
      <sheetName val="Proposal Register"/>
      <sheetName val="REVENUE CURVE"/>
      <sheetName val="Sales GM"/>
      <sheetName val="Sales Graph"/>
      <sheetName val="Sales GM Graph"/>
      <sheetName val="Sales Breakup"/>
      <sheetName val="Sales GM Breakup"/>
      <sheetName val="Expense Graph"/>
      <sheetName val="Expenses Brealup"/>
      <sheetName val="Graph Detail"/>
      <sheetName val="Sales GM Summary"/>
      <sheetName val="HOSTING CHARGES"/>
      <sheetName val="Key Figures"/>
      <sheetName val="EL- 31-Mar-06"/>
      <sheetName val="PF Admin exp reconciliation"/>
      <sheetName val="PF reconciliation"/>
      <sheetName val="Input Form"/>
      <sheetName val="Memo"/>
      <sheetName val="Cont"/>
      <sheetName val="Jan'08"/>
      <sheetName val="Feb'08"/>
      <sheetName val="Mar'08"/>
      <sheetName val="Apr'08"/>
      <sheetName val="May'08"/>
      <sheetName val="June-final"/>
      <sheetName val="Aug"/>
      <sheetName val="Sep"/>
      <sheetName val="Oct"/>
      <sheetName val="Nov"/>
      <sheetName val="Dec"/>
      <sheetName val="Salary Advance"/>
      <sheetName val="Staff Lunch"/>
      <sheetName val="Referral Bonus"/>
      <sheetName val="Special Allowance"/>
      <sheetName val="Educ. Allow."/>
      <sheetName val="Transport Allow."/>
      <sheetName val="Ex-Gratia"/>
      <sheetName val="EPF"/>
      <sheetName val="Car Maint.Reim."/>
      <sheetName val="GYM Expenses"/>
      <sheetName val="Advance given"/>
      <sheetName val="Amount recoverable"/>
      <sheetName val="Segment Reporting"/>
      <sheetName val="TCF"/>
      <sheetName val="TAAPL"/>
      <sheetName val="service - import"/>
      <sheetName val="KMP remuneration"/>
      <sheetName val="Creditors balances"/>
      <sheetName val="2008-Dec"/>
      <sheetName val="2008-Dec (2)"/>
      <sheetName val="Rendering of Services 07"/>
      <sheetName val="rendering of services"/>
      <sheetName val="DVAT-30"/>
      <sheetName val="Reimburse jan-mar 08"/>
      <sheetName val="Reimburse apr-dec"/>
      <sheetName val="Balance payable 2007"/>
      <sheetName val="CAPEX &amp; amort"/>
      <sheetName val="result FINANCIER &amp; NET"/>
      <sheetName val="DB - Actuals"/>
      <sheetName val="DB - Budget"/>
      <sheetName val="Variables"/>
      <sheetName val="DB - F'cast 06"/>
      <sheetName val="DB - F'cast 12"/>
      <sheetName val="Formating"/>
      <sheetName val="Prevcom"/>
      <sheetName val="OI_Partner"/>
      <sheetName val="OI_Country"/>
      <sheetName val="OI_Family"/>
      <sheetName val="Comments"/>
      <sheetName val="AS"/>
      <sheetName val="1. Work done &amp; Observations"/>
      <sheetName val="2. FBT Summary"/>
      <sheetName val="2. FBT audited"/>
      <sheetName val="3. Master rates for FBT 2008-09"/>
      <sheetName val="5. Not used"/>
      <sheetName val="6. FBT client computation"/>
      <sheetName val="4. Interest calculation"/>
      <sheetName val="previous year"/>
      <sheetName val="IT  DEPRICIATION 08"/>
      <sheetName val="Income Tax Act showroom"/>
      <sheetName val="Income tax Act workshop"/>
      <sheetName val="Tax audit schedule"/>
      <sheetName val="Admin work"/>
      <sheetName val="Admin show"/>
      <sheetName val="EMPLOYER CONT TO PF work"/>
      <sheetName val="Employer Contribution EPF Show"/>
      <sheetName val="LA Inter Branch"/>
      <sheetName val="Sum - Old Struct"/>
      <sheetName val="Sum - New Struct"/>
      <sheetName val="Sum - Thales BGs"/>
      <sheetName val="Sum - Thales BGs (2)"/>
      <sheetName val="Major Orders 03-06 old struct"/>
      <sheetName val="Major Orders 03-06 NEW struc"/>
      <sheetName val="Variances 03-05"/>
      <sheetName val="Variances 03-05 (2)"/>
      <sheetName val="Comparison BU"/>
      <sheetName val="Variance Selling doc"/>
      <sheetName val="Vs Selling doc"/>
      <sheetName val="C4ISR"/>
      <sheetName val="MP"/>
      <sheetName val="SER"/>
      <sheetName val="ORD"/>
      <sheetName val="E&amp;V"/>
      <sheetName val="ELECRONICS &amp; Ae"/>
      <sheetName val="NAVAL"/>
      <sheetName val="SER &amp; SEC"/>
      <sheetName val="LAND - ORD"/>
      <sheetName val="LAND - E&amp;V"/>
      <sheetName val="BGNAV"/>
      <sheetName val="BGCOM"/>
      <sheetName val="BGAD"/>
      <sheetName val="BGAV"/>
      <sheetName val="BGO"/>
      <sheetName val="THINT"/>
      <sheetName val="Intra Thales orders"/>
      <sheetName val="P3 analysis (Ext)"/>
      <sheetName val="P3 analysis (Ext) - New Struct"/>
      <sheetName val="Total orders 03-06"/>
      <sheetName val="Pivot per Country_Region"/>
      <sheetName val="Exports By BU"/>
      <sheetName val="P&amp;L INR (alt)"/>
      <sheetName val="P&amp;L Crores (alt)"/>
      <sheetName val="Vgl 0706 with 1107"/>
      <sheetName val="Vgl Claims Ratio"/>
      <sheetName val="Summary(in crores.)"/>
      <sheetName val="BC Nov_2007"/>
      <sheetName val="Overview products"/>
      <sheetName val="Sensitivities"/>
      <sheetName val="p&amp;l EUR"/>
      <sheetName val="p&amp;l INR"/>
      <sheetName val="Solvency"/>
      <sheetName val="Sales planing "/>
      <sheetName val="assumption sales plan "/>
      <sheetName val="sales plan"/>
      <sheetName val="Technical Result Products "/>
      <sheetName val="G&amp;A costs A-DKV"/>
      <sheetName val="fixed assets A-DKV Comp."/>
      <sheetName val="Security Deposits,Rentals &amp; Tax"/>
      <sheetName val="RO,BO&amp;SO"/>
      <sheetName val="Asset valuation for solvency"/>
      <sheetName val="fixed assets A-DKV Tax"/>
      <sheetName val="salaries+fringe A-DKV "/>
      <sheetName val="salaries+fringe A-DKV HO"/>
      <sheetName val="Salary comparison"/>
      <sheetName val="salaries list A-DKV HO"/>
      <sheetName val="productivity operations"/>
      <sheetName val="Salary structure HO"/>
      <sheetName val="salaries+fringe RO_BO"/>
      <sheetName val="salaries list A-DKV RO_BO"/>
      <sheetName val=" paym. structure sales"/>
      <sheetName val="DCF_standalone"/>
      <sheetName val="DCF_Group"/>
      <sheetName val="IRRalt"/>
      <sheetName val="2. TDS"/>
      <sheetName val="1. Summary"/>
      <sheetName val="TBAL Dahej"/>
      <sheetName val="TBAL DAP"/>
      <sheetName val="Net Trial"/>
      <sheetName val="comp."/>
      <sheetName val="guest-house-expenses (2)"/>
      <sheetName val="TB-DOWNLOAD-OCT-DEC05"/>
      <sheetName val="SALARIES"/>
      <sheetName val="SUPERANNUATION"/>
      <sheetName val="guest-house-expenses"/>
      <sheetName val="expat-inpat-benefits"/>
      <sheetName val="recruitment"/>
      <sheetName val="STAFF-FUNCTIONS"/>
      <sheetName val="telecommunication"/>
      <sheetName val="tax depr vehicle"/>
      <sheetName val="Ann B1"/>
      <sheetName val="Form 16"/>
      <sheetName val="Form12BA"/>
      <sheetName val="INT "/>
      <sheetName val="Ann A"/>
      <sheetName val="Ann B2"/>
      <sheetName val="Ann C"/>
      <sheetName val="overseas wkg"/>
      <sheetName val="Co 04"/>
      <sheetName val="Co 01"/>
      <sheetName val="standard"/>
      <sheetName val="INDEPENDENT"/>
      <sheetName val="Transaction_Tables"/>
      <sheetName val="Reports"/>
      <sheetName val="CutOff_Dates"/>
      <sheetName val="Holidays"/>
      <sheetName val="Emp_Master"/>
      <sheetName val="Contract_Master"/>
      <sheetName val="Client_Master"/>
      <sheetName val="GT_Role_Master"/>
      <sheetName val="Practice_Master"/>
      <sheetName val="Prog_Master"/>
      <sheetName val="Location_Master"/>
      <sheetName val="Project_Master"/>
      <sheetName val="Planner 2006_DBFormat"/>
      <sheetName val="Summary Sheet T"/>
      <sheetName val="Order 2006"/>
      <sheetName val="Planner 2006"/>
      <sheetName val="Employee_Project_Table"/>
      <sheetName val="Msg"/>
      <sheetName val="Korrelationsmatrix"/>
      <sheetName val="Konvarianzmatrix"/>
      <sheetName val="HM"/>
      <sheetName val="Vic_L"/>
      <sheetName val="DKV"/>
      <sheetName val="Vic_Kr"/>
      <sheetName val="Konsolidierung_ERGO"/>
      <sheetName val="GVV"/>
      <sheetName val="Kapitalanlagen"/>
      <sheetName val="NW110"/>
      <sheetName val="NW213"/>
      <sheetName val="Aktiva"/>
      <sheetName val="Passiva"/>
      <sheetName val="GVR"/>
      <sheetName val="Prüfung"/>
      <sheetName val="Res_Area"/>
      <sheetName val="entitlements"/>
      <sheetName val="Pre and Post"/>
      <sheetName val="On Assignment"/>
      <sheetName val="New format Comparison"/>
      <sheetName val="2. Monthly Variance Sheet"/>
      <sheetName val="1. Inhaltsverzeichnis"/>
      <sheetName val="2. Informationen zum Teilnehmer"/>
      <sheetName val="3. Zinsstruktur"/>
      <sheetName val="4.1 Leben Risikoklasse 1"/>
      <sheetName val="4.2 Leben Risikoklasse 2"/>
      <sheetName val="4.3 Leben Risikoklasse 3"/>
      <sheetName val="4.4 Leben Risikoklasse 4"/>
      <sheetName val="4.5 Leben Risikoklasse 5"/>
      <sheetName val="4.6 Leben Risikoklasse 6"/>
      <sheetName val="4.7 Leben Risikoklasse 7"/>
      <sheetName val="4.8 Leben Risikoklasse 8"/>
      <sheetName val="4.9 Leben Risikoklasse 9"/>
      <sheetName val="5. Leben Zusammenfassung"/>
      <sheetName val="Start"/>
      <sheetName val="Prospect Database"/>
      <sheetName val="Portfolio Goals &amp; Selection"/>
      <sheetName val="Prospect CrossPlots"/>
      <sheetName val="Prospect Rankings"/>
      <sheetName val="Portfolio Resources"/>
      <sheetName val="Portfolio Resource Histograms"/>
      <sheetName val="Portfolio Discoveries"/>
      <sheetName val="Portfolio Economics"/>
      <sheetName val="Summary Charts"/>
      <sheetName val="Sequential Accumulation"/>
      <sheetName val="Sorting"/>
      <sheetName val="Computations"/>
      <sheetName val="Computations 2"/>
      <sheetName val="Computations 3"/>
      <sheetName val="Computations 4"/>
      <sheetName val="Computations 5"/>
      <sheetName val="Main Page"/>
      <sheetName val="Study Package Planner"/>
      <sheetName val="Stock Register"/>
      <sheetName val="Requisition Master"/>
      <sheetName val="Ranges"/>
      <sheetName val="Annexure (A)"/>
      <sheetName val="Annexure (B)"/>
      <sheetName val="Annexure (C)"/>
      <sheetName val="Annexure (D)"/>
      <sheetName val="Annexure (E)"/>
      <sheetName val="Annexure (F)"/>
      <sheetName val="Annexure (G)"/>
      <sheetName val="Annexure (G) (2)"/>
      <sheetName val="April-00"/>
      <sheetName val="Sc 3 (2)"/>
      <sheetName val="6. Leben optionale Fragen"/>
      <sheetName val="7.1 Nichtleben Risikoklasse 1"/>
      <sheetName val="7.2 Nichtleben Risikoklasse 2"/>
      <sheetName val="7.3 Nichtleben Risikoklasse 3"/>
      <sheetName val="7.4 Nichtleben Risikoklasse 4"/>
      <sheetName val="7.5 Nichtleben Risikoklasse 5"/>
      <sheetName val="7.6 Nichtleben Risikoklasse 6"/>
      <sheetName val="7.7 Nichtleben Risikoklasse 7"/>
      <sheetName val="7.8 Nichtleben Risikoklasse 8"/>
      <sheetName val="7.9 Nichtleben Risikoklasse 9"/>
      <sheetName val="7.10 Nichtleben Risikoklasse 10"/>
      <sheetName val="7.11 Nichtleben Risikoklasse 11"/>
      <sheetName val="8. Nichtleben Zusammenfassung"/>
      <sheetName val="9. Nichtleben optionale Fragen"/>
      <sheetName val="0. Internal data"/>
      <sheetName val="MSO"/>
      <sheetName val="SIJV"/>
      <sheetName val="Teranga"/>
      <sheetName val="Fixed Assets Details June  10"/>
      <sheetName val="Acc Dep Details Apr 10 (ZPBC)"/>
      <sheetName val="Acc Dep Details Apr 10 "/>
      <sheetName val="Cap.Advan details"/>
      <sheetName val="Capital WIP June 10 "/>
      <sheetName val="TB Asset June 10"/>
      <sheetName val="TB June  10"/>
      <sheetName val="S-report"/>
      <sheetName val="BayInfo"/>
      <sheetName val="234C Automatic"/>
      <sheetName val="Interst 234C"/>
      <sheetName val="234 Memorandum"/>
      <sheetName val="Memo 2"/>
      <sheetName val="234Ctesting"/>
      <sheetName val="BS for cash flow"/>
      <sheetName val="Below the line"/>
      <sheetName val="Cash Flow 2"/>
      <sheetName val="sch3grp"/>
      <sheetName val="Sch-3"/>
      <sheetName val="Sch4&amp;5grp"/>
      <sheetName val="Sch6grp"/>
      <sheetName val="Sch7&amp;8grp"/>
      <sheetName val="Sch7"/>
      <sheetName val="Sch9grp"/>
      <sheetName val="Sch10grp1"/>
      <sheetName val="Sch10grp2"/>
      <sheetName val="Sch10"/>
      <sheetName val="Sch11grp"/>
      <sheetName val="Sch12grp"/>
      <sheetName val="Sch13grp"/>
      <sheetName val="classification"/>
      <sheetName val="Final TB Coded"/>
      <sheetName val="Deduction 10A (2)"/>
      <sheetName val="Wealth Tax computation"/>
      <sheetName val="Computation backup"/>
      <sheetName val="Leave Encashment"/>
      <sheetName val="Deduction 10A"/>
      <sheetName val="Sundry Debtorwith invoice d (2)"/>
      <sheetName val="summary Trial(OLD)"/>
      <sheetName val="Sundry Debtorwith invoice date"/>
      <sheetName val="210809"/>
      <sheetName val="TB firstcut"/>
      <sheetName val="Trial Balance "/>
      <sheetName val="Trial Balance (3)"/>
      <sheetName val="packagetbason15.4"/>
      <sheetName val="Consolidatedmovemnt"/>
      <sheetName val="P. TAX"/>
      <sheetName val="PROFIT &amp; LOSS ACC"/>
      <sheetName val="Details of Closing Stock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Sundry Debtors"/>
      <sheetName val="Advance from Customer"/>
      <sheetName val="Subsidies"/>
      <sheetName val="Detail of Cr"/>
      <sheetName val="Notes1"/>
      <sheetName val="Notes2"/>
      <sheetName val="80IB (2)"/>
      <sheetName val="Annexure 1"/>
      <sheetName val="Unsold Construction"/>
      <sheetName val="Finished Goods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I.T. Act (2)"/>
      <sheetName val="Companies Act (2)"/>
      <sheetName val="Salary &amp; Wages"/>
      <sheetName val="Creditors (Cr.)"/>
      <sheetName val="Creditors (Dr.)"/>
      <sheetName val="Gratuity"/>
      <sheetName val="___ ._"/>
      <sheetName val="Fund_trfr_sheet"/>
      <sheetName val="VALIDATION_LIST"/>
      <sheetName val="vlookup_co_name_code"/>
      <sheetName val="Fax_Indemnity_done"/>
      <sheetName val="OTHER_THAN_HDFCBANK"/>
      <sheetName val="manoj"/>
      <sheetName val="P&amp;L,BS"/>
      <sheetName val="QFC"/>
      <sheetName val="Basic Details"/>
      <sheetName val="PL variance"/>
      <sheetName val="BS variance"/>
      <sheetName val="FA Additions"/>
      <sheetName val="FA Deletions"/>
      <sheetName val="Interunit transfers"/>
      <sheetName val="Capital advance"/>
      <sheetName val="Prepayments"/>
      <sheetName val="Loans and advances"/>
      <sheetName val="OSL"/>
      <sheetName val="Payroll variance"/>
      <sheetName val="Tieup unit"/>
      <sheetName val="SPPR"/>
      <sheetName val="Accrual for schemes"/>
      <sheetName val="Freight Logic Test"/>
      <sheetName val="Casual Labour Variance"/>
      <sheetName val="balance sheet variation"/>
      <sheetName val="balance sheet variation (2)"/>
      <sheetName val="Profit and loss variance (2)"/>
      <sheetName val="Profit and loss variance"/>
      <sheetName val="TDS"/>
      <sheetName val="FA Dep logic"/>
      <sheetName val="ED on closing stock"/>
      <sheetName val="Qty recon"/>
      <sheetName val="Overhead Rate"/>
      <sheetName val="Overhead loading "/>
      <sheetName val="Excise duty recon"/>
      <sheetName val="Cost of sales"/>
      <sheetName val="COGS Analysis"/>
      <sheetName val="Excise duty balance"/>
      <sheetName val="Sales tax return"/>
      <sheetName val="Contingent liability"/>
      <sheetName val="PREPAID - INSU"/>
      <sheetName val="Prepaid 03-04"/>
      <sheetName val="pay roll variance staff"/>
      <sheetName val="pay roll varaince workers"/>
      <sheetName val="OutstandingLiabilities"/>
      <sheetName val="dep logic"/>
      <sheetName val="deposits"/>
      <sheetName val="intt acc &amp; due"/>
      <sheetName val="excise"/>
      <sheetName val="Retirement benefits"/>
      <sheetName val="Insurance datails"/>
      <sheetName val="Advance tax-TDS"/>
      <sheetName val="AT and PT disclosure"/>
      <sheetName val="Fixed Deposit"/>
      <sheetName val="consumption reconciliation"/>
      <sheetName val="WIP xxxx"/>
      <sheetName val="WIP (2)"/>
      <sheetName val="Production reconciliation"/>
      <sheetName val="Derived Purchase"/>
      <sheetName val="Purchase reconciliation"/>
      <sheetName val="FG inv variance"/>
      <sheetName val="Other inv var"/>
      <sheetName val="Sales var -final"/>
      <sheetName val="Sales var"/>
      <sheetName val="SALES  reco"/>
      <sheetName val="Excise Exp"/>
      <sheetName val="duty cl stock 31.03.04."/>
      <sheetName val="duty cl stock 31.03.04. RF ST"/>
      <sheetName val="Excise expense recos"/>
      <sheetName val="Dirs Rep"/>
      <sheetName val="Aud Rep"/>
      <sheetName val="audit rep caro"/>
      <sheetName val="Caro Working"/>
      <sheetName val="BS&amp;PL"/>
      <sheetName val="SCHBS"/>
      <sheetName val="SCHFA"/>
      <sheetName val="SCHPL"/>
      <sheetName val="AS-15"/>
      <sheetName val="Qty details"/>
      <sheetName val="Sub-Sch-BS"/>
      <sheetName val="Sub-Sch-P&amp;L"/>
      <sheetName val="S.Drs"/>
      <sheetName val="ANX"/>
      <sheetName val="soti1"/>
      <sheetName val="DepIT"/>
      <sheetName val="Mangement fees"/>
      <sheetName val="FBT working"/>
      <sheetName val="TB 31.03.09"/>
      <sheetName val="SUBFA"/>
      <sheetName val="Next 12 months installments"/>
      <sheetName val="AS 16"/>
      <sheetName val="Dirs_Rep"/>
      <sheetName val="Aud_Rep"/>
      <sheetName val="audit_rep_caro"/>
      <sheetName val="Caro_Working"/>
      <sheetName val="Qty_details"/>
      <sheetName val="S_Drs"/>
      <sheetName val="Mangement_fees"/>
      <sheetName val="FBT_working"/>
      <sheetName val="TB_31_03_09"/>
      <sheetName val="Next_12_months_installments"/>
      <sheetName val="AS_16"/>
      <sheetName val="Schedules_PL"/>
      <sheetName val="Schedules_BS"/>
      <sheetName val="Annexure_I"/>
      <sheetName val="_-P&amp;L_-ARP"/>
      <sheetName val="Deprn_-reasonability"/>
      <sheetName val="BS_Schedules"/>
      <sheetName val="FA_Schedule"/>
      <sheetName val="P&amp;L_Schedules"/>
      <sheetName val="TB_Dec_2003"/>
      <sheetName val="Audit_Entries"/>
      <sheetName val="TB_Dec_2002"/>
      <sheetName val="TB extract"/>
      <sheetName val="B&amp;S"/>
      <sheetName val="GE charges "/>
      <sheetName val="GE charges"/>
      <sheetName val="Income from Subsidiaries-Group "/>
      <sheetName val="ASSETS"/>
      <sheetName val="CURRENT MONTH"/>
      <sheetName val="Comp-code-master"/>
      <sheetName val="PBCLIST"/>
      <sheetName val="Accounts payable "/>
      <sheetName val="SWCREPORT"/>
      <sheetName val="ARDetails"/>
      <sheetName val="ARSummary"/>
      <sheetName val="100152"/>
      <sheetName val="100143"/>
      <sheetName val="100142"/>
      <sheetName val="100152 (2)"/>
      <sheetName val="100143 (2)"/>
      <sheetName val="100142 (2)"/>
      <sheetName val="trend summary (OLD)"/>
      <sheetName val="trend summary"/>
      <sheetName val="mar13prov"/>
      <sheetName val="mar13 actuals"/>
      <sheetName val="mar12actual warranty spent"/>
      <sheetName val="Billing Summary"/>
      <sheetName val="OPE"/>
      <sheetName val="Attendance Sheet"/>
      <sheetName val="Rmx sale"/>
      <sheetName val="Retirement Jan 07 - March 07"/>
      <sheetName val="RET_IGAAP_DEC 07"/>
      <sheetName val="RET_IGAAP_DEC 07 (2)"/>
      <sheetName val="SALES JAN to MARCH 08"/>
      <sheetName val="RETIREMENT B.A_MAR 08_INCL RMX"/>
      <sheetName val="Spin off"/>
      <sheetName val="Kwh and O2 bal"/>
      <sheetName val="summ_10022002"/>
      <sheetName val="variable cost-details"/>
      <sheetName val="Fixed Overheads"/>
      <sheetName val="Direct Cost"/>
      <sheetName val="Production-capacity"/>
      <sheetName val="Sales-calculations"/>
      <sheetName val="variable cost-details (temp)"/>
      <sheetName val="vc-scnerios"/>
      <sheetName val="vc-transferatvc"/>
      <sheetName val="Key-Inputs"/>
      <sheetName val="P &amp; L Power"/>
      <sheetName val="BS-CPP"/>
      <sheetName val="Fixed Assets-CPP"/>
      <sheetName val="Notes to Mgmt"/>
      <sheetName val="RPA"/>
      <sheetName val="ESOP"/>
      <sheetName val=" Exp (Unit)"/>
      <sheetName val="Sebi-MD (1)"/>
      <sheetName val="Sebi (G+N)"/>
      <sheetName val="Sebi-MD"/>
      <sheetName val="Other Exp"/>
      <sheetName val="Sebi (G)"/>
      <sheetName val="Sebi (N)"/>
      <sheetName val="Sebi"/>
      <sheetName val="PJM"/>
      <sheetName val="Regrouping"/>
      <sheetName val="Asset&amp;Liab"/>
      <sheetName val="Profit-Summary"/>
      <sheetName val="GGG"/>
      <sheetName val="Sch-F"/>
      <sheetName val="I.Unit"/>
      <sheetName val="Sch-E"/>
      <sheetName val="Gaj"/>
      <sheetName val="Consl"/>
      <sheetName val="Amb"/>
      <sheetName val="Amb-Mumbai"/>
      <sheetName val="Amb-Site"/>
      <sheetName val="Grossing Up"/>
      <sheetName val="Amb-Ahd"/>
      <sheetName val="Amb-Cal"/>
      <sheetName val="Amb-Tut"/>
      <sheetName val="Amb-Mlr"/>
      <sheetName val="Amb-Cohin"/>
      <sheetName val="Amb-Delhi"/>
      <sheetName val="Gaj-Site"/>
      <sheetName val="Gaj-HO"/>
      <sheetName val="Gaj-Ahd"/>
      <sheetName val="Bct"/>
      <sheetName val="Panvel"/>
      <sheetName val="Bct-Mdk"/>
      <sheetName val="Surat"/>
      <sheetName val="Sch-E-Him"/>
      <sheetName val="BS-Him"/>
      <sheetName val="Him"/>
      <sheetName val="Him-Ropar"/>
      <sheetName val="Him-Darla"/>
      <sheetName val="Him-Bht"/>
      <sheetName val="Him-Delhi"/>
      <sheetName val="Sch-E MCW"/>
      <sheetName val="BS-Maratha"/>
      <sheetName val="Proj"/>
      <sheetName val="Mar-Site"/>
      <sheetName val="Mar-Rso"/>
      <sheetName val="C.Flow (Print)"/>
      <sheetName val="Cash Flow - Q"/>
      <sheetName val="Cash Flow - Y"/>
      <sheetName val="MD"/>
      <sheetName val="217"/>
      <sheetName val="Eps - Note"/>
      <sheetName val="Corp Exp"/>
      <sheetName val="W.Cap Int"/>
      <sheetName val="Consolidation"/>
      <sheetName val="Amb_A'nagar"/>
      <sheetName val="Gaj_A'nagar"/>
      <sheetName val="Gaj_lineII"/>
      <sheetName val="Gaj_CPP"/>
      <sheetName val="BCT_Muld"/>
      <sheetName val="BCT_MuldII"/>
      <sheetName val="Suli"/>
      <sheetName val="Ropar"/>
      <sheetName val="Ropar_CPP"/>
      <sheetName val="Bathinda"/>
      <sheetName val="MCW"/>
      <sheetName val="MCW_CPP"/>
      <sheetName val="rabriyawas"/>
      <sheetName val="Dadri"/>
      <sheetName val="Amb_Ahmd."/>
      <sheetName val="Gaj_Ahmd."/>
      <sheetName val="D.fund_reco"/>
      <sheetName val="GrossNet_Block"/>
      <sheetName val="dep.comparison"/>
      <sheetName val="Majoradd_del"/>
      <sheetName val="movement"/>
      <sheetName val="80_IA"/>
      <sheetName val="BCT Muld"/>
      <sheetName val="BCT Muld II"/>
      <sheetName val="Segregation"/>
      <sheetName val="Trfd Out 2009"/>
      <sheetName val="Adjustment-Apr-July-08"/>
      <sheetName val="Trft In-out Apr to July-08"/>
      <sheetName val="Addition Apr to July-08"/>
      <sheetName val="Reco (2)"/>
      <sheetName val="GL Code Wise Addition "/>
      <sheetName val="Addition Aug-March-09"/>
      <sheetName val="Total Addition"/>
      <sheetName val="Trf In-Out Aug-March-09"/>
      <sheetName val="Total Trf In"/>
      <sheetName val="Adjsmt Aug-Mar 09"/>
      <sheetName val="Adjustment-Mar 09"/>
      <sheetName val="Addition Mar-09"/>
      <sheetName val="Sap Sch"/>
      <sheetName val="SCHE-E feb(2)"/>
      <sheetName val="Total Addition (2)"/>
      <sheetName val="No of Personnel"/>
      <sheetName val="Group-Associates-TP"/>
      <sheetName val="Sales volumes"/>
      <sheetName val="CIS"/>
      <sheetName val="Bal"/>
      <sheetName val="Inc"/>
      <sheetName val="Cas1to3"/>
      <sheetName val="Cas4"/>
      <sheetName val="Cas5"/>
      <sheetName val="Det"/>
      <sheetName val="NOA"/>
      <sheetName val="B1a"/>
      <sheetName val="B1b"/>
      <sheetName val="B2a"/>
      <sheetName val="B2b"/>
      <sheetName val="D2a"/>
      <sheetName val="D2b"/>
      <sheetName val="E2"/>
      <sheetName val="E6"/>
      <sheetName val="H1a"/>
      <sheetName val="H1b"/>
      <sheetName val="H2a"/>
      <sheetName val="H2b"/>
      <sheetName val="H3"/>
      <sheetName val="H4"/>
      <sheetName val="I3"/>
      <sheetName val="I4"/>
      <sheetName val="I6"/>
      <sheetName val="K4K5"/>
      <sheetName val="K6a"/>
      <sheetName val="K6b"/>
      <sheetName val="L1L2L3"/>
      <sheetName val="M3"/>
      <sheetName val="Q2"/>
      <sheetName val="Rec"/>
      <sheetName val="CEM_cc1"/>
      <sheetName val="CEM_cc2"/>
      <sheetName val="CEM_cc3"/>
      <sheetName val="CEM_cc4"/>
      <sheetName val="CEM_cc5"/>
      <sheetName val="CEM_mic1"/>
      <sheetName val="CEM_mic2"/>
      <sheetName val="CEM_mic3"/>
      <sheetName val="CEM_mic4"/>
      <sheetName val="CEM_mic5"/>
      <sheetName val="CEM_trcem1"/>
      <sheetName val="CEM_trcem2"/>
      <sheetName val="CEM_trcem3"/>
      <sheetName val="CEM_trcem4"/>
      <sheetName val="CEM_trcem5"/>
      <sheetName val="AGG_aggr1"/>
      <sheetName val="AGG_aggr2"/>
      <sheetName val="AGG_aggr3"/>
      <sheetName val="AGG_aggr4"/>
      <sheetName val="AGG_aggr5"/>
      <sheetName val="AGG_rmc1"/>
      <sheetName val="AGG_rmc2"/>
      <sheetName val="AGG_rmc3"/>
      <sheetName val="AGG_rmc4"/>
      <sheetName val="AGG_rmc5"/>
      <sheetName val="AGG_conc1"/>
      <sheetName val="AGG_conc2"/>
      <sheetName val="AGG_conc3"/>
      <sheetName val="AGG_conc4"/>
      <sheetName val="AGG_conc5"/>
      <sheetName val="OPR_spec1"/>
      <sheetName val="OPR_spec2"/>
      <sheetName val="OPR_spec3"/>
      <sheetName val="OPR_spec4"/>
      <sheetName val="OPR_spec5"/>
      <sheetName val="OPR_open1"/>
      <sheetName val="OPR_open2"/>
      <sheetName val="OPR_open3"/>
      <sheetName val="OPR_open4"/>
      <sheetName val="OPR_open5"/>
      <sheetName val="OPR_tropr1"/>
      <sheetName val="OPR_tropr2"/>
      <sheetName val="OPR_tropr3"/>
      <sheetName val="OPR_tropr4"/>
      <sheetName val="OPR_tropr5"/>
      <sheetName val="SPA1"/>
      <sheetName val="SPA2"/>
      <sheetName val="SPA3"/>
      <sheetName val="SPA4"/>
      <sheetName val="SPA5"/>
      <sheetName val="SPA6"/>
      <sheetName val="SPA7"/>
      <sheetName val="SPA8"/>
      <sheetName val="GMR"/>
      <sheetName val="P_Prt"/>
      <sheetName val="P_Par"/>
      <sheetName val="Def"/>
      <sheetName val="P_CUR"/>
      <sheetName val="Periodes"/>
      <sheetName val="P_ID"/>
      <sheetName val="CFT Bal"/>
      <sheetName val="CFT Inc"/>
      <sheetName val="CFT A1"/>
      <sheetName val="CFT A2"/>
      <sheetName val="CFT A3"/>
      <sheetName val="CFT B1a"/>
      <sheetName val="CFT B1b"/>
      <sheetName val="CFT B1c"/>
      <sheetName val="CFT E3"/>
      <sheetName val="CFT E4"/>
      <sheetName val="CFT E5"/>
      <sheetName val="CFT E6"/>
      <sheetName val="CFT I1a"/>
      <sheetName val="CFT I1b"/>
      <sheetName val="CFT I1c"/>
      <sheetName val="CFT I2"/>
      <sheetName val="CFT I3"/>
      <sheetName val="CFT I4"/>
      <sheetName val="CFT O2a"/>
      <sheetName val="CFT O2b"/>
      <sheetName val="CFT O2c"/>
      <sheetName val="CFT P1a"/>
      <sheetName val="CFT P1b"/>
      <sheetName val="CFT P2a"/>
      <sheetName val="CFT CrLn"/>
      <sheetName val="CFT Intra_Test"/>
      <sheetName val="CFT Inter_Test"/>
      <sheetName val="CFT FRP_Test"/>
      <sheetName val="CFT P_Country"/>
      <sheetName val="CFT P_InstrumentType"/>
      <sheetName val="CFT P_Counterparty"/>
      <sheetName val="CFT P_Format"/>
      <sheetName val="pENDING"/>
      <sheetName val="BS(P Sh)"/>
      <sheetName val="p&amp;l(P Sh)"/>
      <sheetName val="Income st -GACL"/>
      <sheetName val="Elec &amp; depn"/>
      <sheetName val="Inventory working"/>
      <sheetName val="AKS"/>
      <sheetName val="Data reqd"/>
      <sheetName val="Chagne in inventory"/>
      <sheetName val="Cash Milnet"/>
      <sheetName val="Amb-B.S."/>
      <sheetName val="diff"/>
      <sheetName val="GACL MATRIX"/>
      <sheetName val="P&amp;L-Consl"/>
      <sheetName val="CC3"/>
      <sheetName val="Shipping stn"/>
      <sheetName val="GACL consl-15A"/>
      <sheetName val="P&amp;L-CACL"/>
      <sheetName val="CACL-TB"/>
      <sheetName val="Indo-P&amp;L"/>
      <sheetName val="Indo-TB"/>
      <sheetName val="MCW-15A"/>
      <sheetName val="Mcw-P&amp;L"/>
      <sheetName val="Mcw-Site-60-P&amp;L"/>
      <sheetName val="Mcw-Site-60-TB"/>
      <sheetName val="Mcw-Rso-61-P&amp;L"/>
      <sheetName val="Mcw-Rso-61-TB"/>
      <sheetName val="Rab-TB-Dadri"/>
      <sheetName val="Rab-Bht-15A"/>
      <sheetName val="Rab-P&amp;L-Bht-50"/>
      <sheetName val="Rab-TB-Bht-50"/>
      <sheetName val="Rab-Site-15A"/>
      <sheetName val="Rab-Site-71-P&amp;L"/>
      <sheetName val="Rab-Site-71-TB"/>
      <sheetName val="North-P&amp;L-Utt"/>
      <sheetName val="North-TB-Utt"/>
      <sheetName val="North -Rop-15A"/>
      <sheetName val="North-P&amp;L-Rop-40"/>
      <sheetName val="North-TB-Rop-40"/>
      <sheetName val="North-Darla-15A"/>
      <sheetName val="North-P&amp;L-Darla-30"/>
      <sheetName val="North-TB-Darla"/>
      <sheetName val="Amb-15a"/>
      <sheetName val="Amb Ng P&amp;L"/>
      <sheetName val="Amb site-15A"/>
      <sheetName val="Amb-site-11-P&amp;L"/>
      <sheetName val="Amb-Site-TB"/>
      <sheetName val="Amb-Mum-15-P&amp;L"/>
      <sheetName val="Amb-Mum-15-TB"/>
      <sheetName val="Amb-Delhi-12-P&amp;L"/>
      <sheetName val="Amb-Delhi-12-TB"/>
      <sheetName val="Amb-Ahd-13-P&amp;L"/>
      <sheetName val="Amb-Ahd-13-TB"/>
      <sheetName val="Amb-Corp-16-P&amp;L"/>
      <sheetName val="Amb-Corp-16-TB"/>
      <sheetName val="Amb-Cal-17-P&amp;L"/>
      <sheetName val="Amb-Cal-17-TB"/>
      <sheetName val="Gaj Site-21-P&amp;L"/>
      <sheetName val="Gaj-Site-21-TB"/>
      <sheetName val="Gaj-Ahd-28-P&amp;L"/>
      <sheetName val="Gaj-Ahd-28-TB"/>
      <sheetName val="Gaj-Surat Grind-TB"/>
      <sheetName val="Gaj-Mum-25-P&amp;L"/>
      <sheetName val="Gaj-Mum-25-TB"/>
      <sheetName val="Gaj-TPP-TB"/>
      <sheetName val="BCT-Mul-22-P&amp;L"/>
      <sheetName val="BCT-Mul-22-TB"/>
      <sheetName val="BCT-Pan-24-P&amp;L"/>
      <sheetName val="BCT-Pan-24-TB"/>
      <sheetName val="BCT-Srt-23-P&amp;L"/>
      <sheetName val="BCT-Srt-23-TB"/>
      <sheetName val="ERP_CC"/>
      <sheetName val="HARP_CC"/>
      <sheetName val="HARP_GL_CC_Valid_Combination"/>
      <sheetName val="ERP_HARP_GL_LINK"/>
      <sheetName val="ERP_HARP_CC_LINK"/>
      <sheetName val="ERP_GL"/>
      <sheetName val="Rab-Ahd-P&amp;L "/>
      <sheetName val="Rab-Ahd-TB"/>
      <sheetName val="Actual Month"/>
      <sheetName val="Actual YTD"/>
      <sheetName val="Budget Month"/>
      <sheetName val="Budget YTD"/>
      <sheetName val="Forecast Year"/>
      <sheetName val="Plant Actual Month"/>
      <sheetName val="Plant Actual YTD"/>
      <sheetName val="Plant Budget Month"/>
      <sheetName val="Plant Budget YTD"/>
      <sheetName val="Plant Forecast"/>
      <sheetName val="PICode"/>
      <sheetName val="0410"/>
      <sheetName val="0510"/>
      <sheetName val="0610"/>
      <sheetName val="0710"/>
      <sheetName val="0810"/>
      <sheetName val="0910"/>
      <sheetName val="1010"/>
      <sheetName val="1110"/>
      <sheetName val="1210"/>
      <sheetName val="0311"/>
      <sheetName val="Apr'10 to Mar'11"/>
      <sheetName val="Fuel&amp; Qty"/>
      <sheetName val="TG-I"/>
      <sheetName val="TG-II"/>
      <sheetName val="TG-I&amp;II "/>
      <sheetName val="Elect. Bill details"/>
      <sheetName val="14(d)add"/>
      <sheetName val="Summary Of Fund"/>
      <sheetName val="RAVIPONATHSCHEDULE"/>
      <sheetName val="VOUCHER"/>
      <sheetName val="SCHE-E"/>
      <sheetName val="MJV"/>
      <sheetName val="SCHE-E MJV"/>
      <sheetName val="Fa recoS"/>
      <sheetName val="Dep of Ropar assets"/>
      <sheetName val="WorkShop Machinery"/>
      <sheetName val="Lab Equipment"/>
      <sheetName val="Air Condition"/>
      <sheetName val="Adjustment-Dec 07"/>
      <sheetName val="SCHE-E Chd"/>
      <sheetName val="chandigarh Assets"/>
      <sheetName val="Upto Date Additions"/>
      <sheetName val="Loss on Sale of Assets "/>
      <sheetName val="TRFIN"/>
      <sheetName val="TRFOUT"/>
      <sheetName val="Profit on Sale of Assets"/>
      <sheetName val="Commi System"/>
      <sheetName val="Computer31ST March2001"/>
      <sheetName val="F &amp; F-Elect6.33%"/>
      <sheetName val="Computer3oth June2002"/>
      <sheetName val="Computer3oth June2003"/>
      <sheetName val="Trfd Out"/>
      <sheetName val="Computer "/>
      <sheetName val="Loss on Sale of Assets"/>
      <sheetName val="Additions_GACL(Bhatapara)"/>
      <sheetName val="Deletions_GACL(Bhatapara)"/>
      <sheetName val="Dep (2)"/>
      <sheetName val="Additions (2)"/>
      <sheetName val="Transfer In-Out"/>
      <sheetName val="FA-Reco"/>
      <sheetName val="Calculator"/>
      <sheetName val="dep-She-TPP"/>
      <sheetName val="Deletions"/>
      <sheetName val="Ambuja_reco"/>
      <sheetName val="Gajambuja_reco"/>
      <sheetName val="Gaj_line2_reco"/>
      <sheetName val="Bathinda_reco"/>
      <sheetName val="14(d)addition"/>
      <sheetName val="14(d)Deletion"/>
      <sheetName val="Transfer in out "/>
      <sheetName val="Additions_GACL"/>
      <sheetName val="Deletions_GACL"/>
      <sheetName val="Additions_CPP"/>
      <sheetName val="Addln Dep. F"/>
      <sheetName val="Addln Dep. CPP"/>
      <sheetName val="CPP_WDV"/>
      <sheetName val="CPP_WDV AMBUJA"/>
      <sheetName val="CPP_WDV BHATAPARA"/>
      <sheetName val="CPP_WDV RABRIYAWAS"/>
      <sheetName val="CPP_WDV KODINAR TPP"/>
      <sheetName val="CPP_SLM"/>
      <sheetName val="CPP_SLM AMBUJA"/>
      <sheetName val="CPP_SLM ROPAR"/>
      <sheetName val="CPP_SLM MCW"/>
      <sheetName val="Roorkee WDV 80IA"/>
      <sheetName val="Summary_CPP"/>
      <sheetName val="CPP_SLM AMB"/>
      <sheetName val="CPP_SLM GAJ II"/>
      <sheetName val="Rab STG-DG Consl"/>
      <sheetName val="Rab DG"/>
      <sheetName val="Rab STG 1"/>
      <sheetName val="Rab STG 2"/>
      <sheetName val="BHATA TG Consl"/>
      <sheetName val="BHATA TG 1"/>
      <sheetName val="BHATA TG 2"/>
      <sheetName val="Additions_Roorkee"/>
      <sheetName val="Deletions_GACL (2)"/>
      <sheetName val="Addln Dep. Roorkee"/>
      <sheetName val="Transfer In"/>
      <sheetName val="Transfer out"/>
      <sheetName val="Unit_Reco"/>
      <sheetName val="FA-ADD-Reco"/>
      <sheetName val="FA-Del-Reco"/>
      <sheetName val="Corporate"/>
      <sheetName val="Other Exp (2)"/>
      <sheetName val="Sebi (MD)"/>
      <sheetName val="Sebi (G+N+M)"/>
      <sheetName val="East-Bhata"/>
      <sheetName val="BS-Mcw"/>
      <sheetName val="BS-East"/>
      <sheetName val="BS-Corp"/>
      <sheetName val="BS-Guj"/>
      <sheetName val="BS-Rab"/>
      <sheetName val="Sch C - Loan"/>
      <sheetName val="periodic_cashflow"/>
      <sheetName val="cashflowworkingqtrly"/>
      <sheetName val="Sch-E Unit"/>
      <sheetName val="ESOS"/>
      <sheetName val="Mcw-Site"/>
      <sheetName val="Mcw-Rso"/>
      <sheetName val="Rab-Site"/>
      <sheetName val="Rab-Dadri"/>
      <sheetName val="Rab-Bht"/>
      <sheetName val="EPS-BS"/>
      <sheetName val="Him-Utt"/>
      <sheetName val="Sebi (MD-1)"/>
      <sheetName val="Gaj-Power"/>
      <sheetName val="Gaj-Surat"/>
      <sheetName val="Corporate-Mumbai"/>
      <sheetName val="Corporate-Delhi"/>
      <sheetName val="Corporate-Cal"/>
      <sheetName val="Ne21 "/>
      <sheetName val="Ne12 "/>
      <sheetName val="Schedule E"/>
      <sheetName val="Sch - Loan"/>
      <sheetName val="Mcw-HO"/>
      <sheetName val="ACRL"/>
      <sheetName val="ACRL-SITE"/>
      <sheetName val="Acrl-Dadri"/>
      <sheetName val="Acrl-Ahd"/>
      <sheetName val="Him - Uttr"/>
      <sheetName val="Amb-South"/>
      <sheetName val="June"/>
      <sheetName val="TRFOUT IT Vcr 115JB"/>
      <sheetName val="TRFOUT-2007"/>
      <sheetName val="TRFOUT IT Vcr"/>
      <sheetName val="write-off"/>
      <sheetName val="w off chd ass"/>
      <sheetName val="Addition Non-CPP-TAR (2)"/>
      <sheetName val="Depn.CPP-SLM"/>
      <sheetName val="Depn.Non-CPP"/>
      <sheetName val="Additional Dep"/>
      <sheetName val="Addl Dep"/>
      <sheetName val="Non CPP Addition"/>
      <sheetName val="CPP addn"/>
      <sheetName val="additional depreciation"/>
      <sheetName val="deletion detail-block wise"/>
      <sheetName val="delen Reco"/>
      <sheetName val="Reco Addn"/>
      <sheetName val="Re-non-cpp"/>
      <sheetName val="Re-deletion"/>
      <sheetName val="Asset Not owned"/>
      <sheetName val="Excess Prov"/>
      <sheetName val="Lk CPP"/>
      <sheetName val="Ky CPP"/>
      <sheetName val="HO-cons"/>
      <sheetName val="16(b) f"/>
      <sheetName val="final-consol"/>
      <sheetName val="pf trust all location"/>
      <sheetName val="rauri"/>
      <sheetName val="sankrail"/>
      <sheetName val="farakka nil"/>
      <sheetName val="roorkee"/>
      <sheetName val="nalaghar"/>
      <sheetName val="cochin-nil"/>
      <sheetName val="bhatinda"/>
      <sheetName val="bhatapara"/>
      <sheetName val="Ahmedabad"/>
      <sheetName val="gajambuja"/>
      <sheetName val="ambujanagar"/>
      <sheetName val="Monthly Sales"/>
      <sheetName val="Maratha - HO"/>
      <sheetName val="Maratha - Site"/>
      <sheetName val="Maratha Rso"/>
      <sheetName val="SEBI_2"/>
      <sheetName val="Comprasion"/>
      <sheetName val="With Esos"/>
      <sheetName val="Amb-Corp"/>
      <sheetName val="Bct-Surat"/>
      <sheetName val="Bct-Panvel"/>
      <sheetName val="B1101"/>
      <sheetName val="Dep(Farakka)"/>
      <sheetName val="Additions_GACL(Farakka)"/>
      <sheetName val="Dep AY 6-7"/>
      <sheetName val="Add dep"/>
      <sheetName val="Add dep (2)"/>
      <sheetName val="Additions_GACL (2)"/>
      <sheetName val="Additions_unitswise"/>
      <sheetName val="Deletion_Unitwise"/>
      <sheetName val="Dep (3)"/>
      <sheetName val="Dep Deff "/>
      <sheetName val="CPP_SLM (2)"/>
      <sheetName val="CPP_WDV (2)"/>
      <sheetName val="Deletion_CPP"/>
      <sheetName val="others_reco"/>
      <sheetName val="MCW_reco"/>
      <sheetName val="Ambuja Reco"/>
      <sheetName val="Ropar_reco"/>
      <sheetName val="Himachal_reco"/>
      <sheetName val="Reco_Bhatinda"/>
      <sheetName val="ACRL_reco"/>
      <sheetName val="Power_Plant_reco"/>
      <sheetName val="Sebi (M)"/>
      <sheetName val="Sebi (R)"/>
      <sheetName val="Mar-HO"/>
      <sheetName val="final summary"/>
      <sheetName val="9(b)"/>
      <sheetName val="9(c)"/>
      <sheetName val="12(a)"/>
      <sheetName val="12(b)"/>
      <sheetName val="13(e)"/>
      <sheetName val="14(d)Del"/>
      <sheetName val="16(b)"/>
      <sheetName val="17(a)"/>
      <sheetName val="17(d)"/>
      <sheetName val="17(e)"/>
      <sheetName val="17(f)"/>
      <sheetName val="17(h)"/>
      <sheetName val="17(j)"/>
      <sheetName val="17(l)"/>
      <sheetName val="17(m)"/>
      <sheetName val="18-40A(2)(b)"/>
      <sheetName val="20-41(1) - new"/>
      <sheetName val="41(1)-PFDD"/>
      <sheetName val="21(i)A-43B"/>
      <sheetName val="21(i)B-43B"/>
      <sheetName val="43B-Leave Enchmn"/>
      <sheetName val="22(a)Cenvat"/>
      <sheetName val="22(b) prior"/>
      <sheetName val="24(a)"/>
      <sheetName val="25(a)"/>
      <sheetName val="26"/>
      <sheetName val="26-80G"/>
      <sheetName val="27-i-not "/>
      <sheetName val="27-ii-short"/>
      <sheetName val="27-iii-Late"/>
      <sheetName val="27-iv-Delay"/>
      <sheetName val="28(b)-A"/>
      <sheetName val="28(b)-B"/>
      <sheetName val="mthpft0302"/>
      <sheetName val="Main (1)"/>
      <sheetName val="Amb - Working"/>
      <sheetName val="Him - Working"/>
      <sheetName val="Other Working"/>
      <sheetName val="DR CR (6)"/>
      <sheetName val="Cover-Act."/>
      <sheetName val="Act V Act (7)"/>
      <sheetName val="Bhatinda-Working"/>
      <sheetName val="Amb- VC"/>
      <sheetName val="Him-VC"/>
      <sheetName val="Note (2-5)"/>
      <sheetName val="Cst-Ldgr"/>
      <sheetName val="Cst-Sht"/>
      <sheetName val="Prof-D"/>
      <sheetName val="Prof-E"/>
      <sheetName val="PROFORMA"/>
      <sheetName val="Prof-Export"/>
      <sheetName val="Prof-Self Cons"/>
      <sheetName val="INV-VAL"/>
      <sheetName val="Dumpstock"/>
      <sheetName val="PWR"/>
      <sheetName val="Clinker"/>
      <sheetName val="Excise Entries"/>
      <sheetName val="Stk-Rpt"/>
      <sheetName val="Sale &amp; Selling Exp"/>
      <sheetName val="VC-PL"/>
      <sheetName val="Check-RM"/>
      <sheetName val="Holcim"/>
      <sheetName val="ERP"/>
      <sheetName val="Cost_hierarchy"/>
      <sheetName val="New_SAP_Link"/>
      <sheetName val="PL_UPD"/>
      <sheetName val="Grinding_UPD"/>
      <sheetName val="Rso_Rmo"/>
      <sheetName val="PL_Ambuja"/>
      <sheetName val="PL_Gajambuja"/>
      <sheetName val="PL_Maratha"/>
      <sheetName val="PL_Darla"/>
      <sheetName val="PL_Rabriyawas"/>
      <sheetName val="PL_Bhatapara"/>
      <sheetName val="Grinding_Ropar"/>
      <sheetName val="Grinding_Sankrail"/>
      <sheetName val="Grinding_Bathinda"/>
      <sheetName val="Grinding_Uttaranchal"/>
      <sheetName val="Grinding_Surat"/>
      <sheetName val="Grinding_Dadri"/>
      <sheetName val="Grinding_Farakka"/>
      <sheetName val="Muldwarka"/>
      <sheetName val="Other Income -For FRP"/>
      <sheetName val="Investment-For FRP"/>
      <sheetName val="Investment Summary"/>
      <sheetName val="Profit Summary"/>
      <sheetName val="Profit Details"/>
      <sheetName val="Int- FD"/>
      <sheetName val="Div-Int"/>
      <sheetName val="Application &amp; FDR"/>
      <sheetName val="Int Deb-Receivable"/>
      <sheetName val="Prd - Clinker"/>
      <sheetName val="Prd - Cement"/>
      <sheetName val="OAR  March  2008"/>
      <sheetName val="MD II"/>
      <sheetName val="MD Report"/>
      <sheetName val="Schedule "/>
      <sheetName val="RM 6 Months "/>
      <sheetName val="RM- 12  Months "/>
      <sheetName val="RM VAR March  Quarter "/>
      <sheetName val="RM VARoldsixmonth"/>
      <sheetName val="Var June 2007 Vs June 2006 "/>
      <sheetName val="RM 9 Months "/>
      <sheetName val="Yearly 12-18 RM "/>
      <sheetName val="Variances March 08 Quarter "/>
      <sheetName val="Dec 2007 VS. Dec. 2006 18 Mth"/>
      <sheetName val="Dec 2006 ( 18 Months )"/>
      <sheetName val="Rab Group  APRIL 08 TO July 08 "/>
      <sheetName val="COMBINED"/>
      <sheetName val="Dadri "/>
      <sheetName val="Adv. "/>
      <sheetName val="cLOSING iNVENTORY "/>
      <sheetName val="22(a) Cenvat"/>
      <sheetName val="Ann 28"/>
      <sheetName val="Annexure 29"/>
      <sheetName val="Working ann28"/>
      <sheetName val="TRUST-."/>
      <sheetName val="R.MAT."/>
      <sheetName val="F.GOODS"/>
      <sheetName val="Giudelines"/>
      <sheetName val="FBT Comp"/>
      <sheetName val="List of Deduction"/>
      <sheetName val="membership fees"/>
      <sheetName val="clubs"/>
      <sheetName val="vehicle expenses"/>
      <sheetName val="pooja  festival"/>
      <sheetName val="recruitment  hiring exp"/>
      <sheetName val="other third party services"/>
      <sheetName val="emp welfare exp"/>
      <sheetName val="ticket cancellation charges"/>
      <sheetName val="scholarship expenses"/>
      <sheetName val="sustainable community developme"/>
      <sheetName val="Promotion"/>
      <sheetName val="Sales Incentives (Exp.)"/>
      <sheetName val="NPG(5&amp;6)"/>
      <sheetName val="NPG (3)"/>
      <sheetName val="NPG (4)"/>
      <sheetName val="Stock (15-17)"/>
      <sheetName val="ALK (6&amp;7)"/>
      <sheetName val="NPG (1)"/>
      <sheetName val="NPG (2)"/>
      <sheetName val="Prd Sal (13-14)"/>
      <sheetName val="ALK (5)"/>
      <sheetName val="ALK (3)"/>
      <sheetName val="Profit-Summary (10)"/>
      <sheetName val="ALK (4)"/>
      <sheetName val="Mcw-Data"/>
      <sheetName val="ALK (1)"/>
      <sheetName val="ALK (2)"/>
      <sheetName val="Ropar-Data"/>
      <sheetName val="Mcw-Working"/>
      <sheetName val="Mcw-VC"/>
      <sheetName val="Him-Working"/>
      <sheetName val="Darla-Data"/>
      <sheetName val="Rab-Data"/>
      <sheetName val="Rab-VC"/>
      <sheetName val="Bht-VC"/>
      <sheetName val="Bht-Data"/>
      <sheetName val="Rab-Working"/>
      <sheetName val="Amb-Working"/>
      <sheetName val="Amb-Data"/>
      <sheetName val="Bht-Working"/>
      <sheetName val="Act Vs Budget"/>
      <sheetName val="Trend (11)"/>
      <sheetName val="Trend (12)"/>
      <sheetName val="Page 7(a)"/>
      <sheetName val="Qty Variance"/>
      <sheetName val="Profit Changes (6)"/>
      <sheetName val="Act V Act (9)"/>
      <sheetName val="Upto Month (3)"/>
      <sheetName val="Note (4,5,7)"/>
      <sheetName val="DR CR (8)"/>
      <sheetName val="month"/>
      <sheetName val="Qty. Summary"/>
      <sheetName val="For the Month (2)"/>
      <sheetName val="Estimates"/>
      <sheetName val="Graphic Notes"/>
      <sheetName val="Cover-Est."/>
      <sheetName val="Notes-Est"/>
      <sheetName val="Dec 06 V Sep 06"/>
      <sheetName val="Dec 06 V Dec 05"/>
      <sheetName val="Calender Year3 (a)"/>
      <sheetName val="WDV TRIAL _31.3.2008"/>
      <sheetName val="OP. TRIAL 1.4.2008"/>
      <sheetName val="HO RECO "/>
      <sheetName val="4 MONTHS DRIVED WORKING"/>
      <sheetName val="AM Control sheet_Ne05"/>
      <sheetName val="ADDITIONAL GL TILL DEC 08"/>
      <sheetName val="AM Control sheet NE24"/>
      <sheetName val="OP.+4 MONTHS"/>
      <sheetName val="HARP"/>
      <sheetName val="Final March 2008"/>
      <sheetName val="VD-1"/>
      <sheetName val="Staff Welfare Others"/>
      <sheetName val="Mar08"/>
      <sheetName val="Apr08_Mar09 "/>
      <sheetName val="Feb'09"/>
      <sheetName val="DEC08"/>
      <sheetName val="NE24"/>
      <sheetName val="NE05"/>
      <sheetName val="NE05+NE24"/>
      <sheetName val="defsum"/>
      <sheetName val="Defdepn"/>
      <sheetName val="Taxprov."/>
      <sheetName val="Dep AY3-4"/>
      <sheetName val="AY 4-5 "/>
      <sheetName val="GAJ-II"/>
      <sheetName val="CHP"/>
      <sheetName val="Tot-DGDEP"/>
      <sheetName val="SLMDG"/>
      <sheetName val="WDVDG"/>
      <sheetName val="Main Notes"/>
      <sheetName val="MD &amp; WTD"/>
      <sheetName val="Good Debtors"/>
      <sheetName val="Good Receivables"/>
      <sheetName val="Comm Paper"/>
      <sheetName val="AUC"/>
      <sheetName val="SUB NO."/>
      <sheetName val="Plant details"/>
      <sheetName val="Cost_center"/>
      <sheetName val="location"/>
      <sheetName val="Hac_code"/>
      <sheetName val="Howard Park-Agra-IP format"/>
      <sheetName val="ITC-All locations-IP format"/>
      <sheetName val="details of BGs"/>
      <sheetName val="Reco of Remuneration"/>
      <sheetName val="Data-IFRS Actual"/>
      <sheetName val="Data-IFRS-Budget"/>
      <sheetName val="Data-IGAAP"/>
      <sheetName val="RICCO-1"/>
      <sheetName val="Summary-2"/>
      <sheetName val="For the Month-3"/>
      <sheetName val="Cover-Act.-NPG"/>
      <sheetName val="Cover-Act.-ALK"/>
      <sheetName val="ACL"/>
      <sheetName val="Gujarat(Amb+Gaj)"/>
      <sheetName val="Ambuja Cement"/>
      <sheetName val="Amb Anagar"/>
      <sheetName val="Cochin"/>
      <sheetName val="Corp.Mumbai"/>
      <sheetName val="Kolkatta Corp"/>
      <sheetName val="Gaj + BCT"/>
      <sheetName val="Gaj Ambuja "/>
      <sheetName val="Gaj Ambnagar"/>
      <sheetName val="GajlineII"/>
      <sheetName val="Gaj CPP"/>
      <sheetName val="Gaj Bombay"/>
      <sheetName val="Gaj Ahmd"/>
      <sheetName val="Gaj-Sur-Grind"/>
      <sheetName val="Gaj TPP"/>
      <sheetName val="BCT Panvel"/>
      <sheetName val="BCT Surat"/>
      <sheetName val="Northern"/>
      <sheetName val="Darlaghat"/>
      <sheetName val="Ropar CPP"/>
      <sheetName val="Uttranchal"/>
      <sheetName val="Maratha"/>
      <sheetName val="Site + CPP"/>
      <sheetName val="MCW Site"/>
      <sheetName val="MCW CPP"/>
      <sheetName val="MCW RSO"/>
      <sheetName val="Rabriywas"/>
      <sheetName val="Dadri+Indo Nipo"/>
      <sheetName val="Bhatapara_TPP"/>
      <sheetName val="Thermal"/>
      <sheetName val="Sankrail+Kolkatta"/>
      <sheetName val="mUNDWA"/>
      <sheetName val="Barh"/>
      <sheetName val="Farraka"/>
      <sheetName val="2010"/>
      <sheetName val="2006"/>
      <sheetName val="Upto the Month-4"/>
      <sheetName val="Unit Break-up-FM-5"/>
      <sheetName val="Unit Break-up-UP-6"/>
      <sheetName val="VersionControl"/>
      <sheetName val="Navigation"/>
      <sheetName val="IstActPerAllTye"/>
      <sheetName val="IstActYtdAllTye"/>
      <sheetName val="IstBdgPerAllTye"/>
      <sheetName val="IstFocYtdAllTye"/>
      <sheetName val="IstActYtdAllLpe"/>
      <sheetName val="IstActYtdAllLye"/>
      <sheetName val="BasActPerAllTye"/>
      <sheetName val="BasActYtdAllTye"/>
      <sheetName val="IstBdgYtdAllTye"/>
      <sheetName val="Ratio-1 "/>
      <sheetName val="BasBdgPerAllTye"/>
      <sheetName val="BasBdgYtdAllTye"/>
      <sheetName val="BasFocYtdAllTye"/>
      <sheetName val="BasActYtdAllLpe"/>
      <sheetName val="BasActYtdAllLye"/>
      <sheetName val="CafActPerAllTye"/>
      <sheetName val="CafActYtdAllTye"/>
      <sheetName val="CafBdgPerAllTye"/>
      <sheetName val="CafFocYtdAllTye"/>
      <sheetName val="CafActYtdAllLpe"/>
      <sheetName val="CafActYtdAllLye"/>
      <sheetName val="VanActPerAllTye"/>
      <sheetName val="VanActYtdAllTye"/>
      <sheetName val="VanBdgPerAllTye"/>
      <sheetName val="VanBdgYtdAllTye"/>
      <sheetName val="VanFocYtdAllTye"/>
      <sheetName val="VanActYtdAllLpe"/>
      <sheetName val="VanActYtdAllLye"/>
      <sheetName val="GenActPerCemTye"/>
      <sheetName val="GenActYtdCemTye"/>
      <sheetName val="CafBdgYtdAllTye"/>
      <sheetName val="GenBdgPerCemTye"/>
      <sheetName val="GenFocYtdCemTye"/>
      <sheetName val="GenActYtdCemLpe"/>
      <sheetName val="GenActYtdCemLye"/>
      <sheetName val="GenActPerClcTye"/>
      <sheetName val="GenActYtdClcTye"/>
      <sheetName val="GenBdgYtdCemTye"/>
      <sheetName val="GenBdgPerClcTye"/>
      <sheetName val="GenFocYtdClcTye"/>
      <sheetName val="GenActYtdClcLpe"/>
      <sheetName val="GenActYtdClcLye"/>
      <sheetName val="GenActPerMicTye"/>
      <sheetName val="GenActYtdMicTye"/>
      <sheetName val="GenBdgYtdClcTye"/>
      <sheetName val="GenBdgPerMicTye"/>
      <sheetName val="GenBdgYtdMicTye"/>
      <sheetName val="GenFocYtdMicTye"/>
      <sheetName val="GenActYtdMicLpe"/>
      <sheetName val="GenActYtdMicLye"/>
      <sheetName val="GenActPerAggTye"/>
      <sheetName val="GenActYtdAggTye"/>
      <sheetName val="GenBdgPerAggTye"/>
      <sheetName val="GenBdgYtdAggTye"/>
      <sheetName val="GenFocYtdAggTye"/>
      <sheetName val="GenActYtdAggLpe"/>
      <sheetName val="GenActYtdAggLye"/>
      <sheetName val="GenActPerRmxTye"/>
      <sheetName val="GenActYtdRmxTye"/>
      <sheetName val="GenBdgPerRmxTye"/>
      <sheetName val="GenBdgYtdRmxTye"/>
      <sheetName val="GenFocYtdRmxTye"/>
      <sheetName val="GenActYtdRmxLpe"/>
      <sheetName val="GenActYtdRmxLye"/>
      <sheetName val="GenActPerAspTye"/>
      <sheetName val="GenActYtdAspTye"/>
      <sheetName val="GenBdgPerAspTye"/>
      <sheetName val="GenBdgYtdAspTye"/>
      <sheetName val="20-41(1)"/>
      <sheetName val="Prov. wrirtten back -NP"/>
      <sheetName val="23A -Cap-NP"/>
      <sheetName val="23A - ST-NP"/>
      <sheetName val="22(a)Cenvat "/>
      <sheetName val="80IC-Roorkee"/>
      <sheetName val="TB 2007-08"/>
      <sheetName val="TB 08-09"/>
      <sheetName val="28(b)-A-NP"/>
      <sheetName val="28(b)-A-Tr. in "/>
      <sheetName val="29-1150"/>
      <sheetName val="32-Ratio"/>
      <sheetName val="ED - Exempt"/>
      <sheetName val="Parle-Patalganaga"/>
      <sheetName val="Frooti Bevreges-Chennai"/>
      <sheetName val="Frooti-Banglore"/>
      <sheetName val="Parle-Bhopal"/>
      <sheetName val=" Explict-Ghaziabad"/>
      <sheetName val="Explict -Delhi"/>
      <sheetName val="Parle-Hydrabad"/>
      <sheetName val="FORM B1(PE &amp; IS)"/>
      <sheetName val="FORM B1(PE) "/>
      <sheetName val="FORM B1(IS)"/>
      <sheetName val="FORM B1(HQ)"/>
      <sheetName val="FORM B1(HEALTHCARE SYS)"/>
      <sheetName val="FORM B1(AID)"/>
      <sheetName val="FORM B1(DATACOM)"/>
      <sheetName val="FORM B1(TMID)"/>
      <sheetName val="FORM B1(IPSD)"/>
      <sheetName val="FORM B1(DT)"/>
      <sheetName val="FORM B1(NDT)"/>
      <sheetName val="Form B2 Capital Employed"/>
      <sheetName val="Form B2 Capital Employed HEALTH"/>
      <sheetName val="Form B2 Capital Employed AID"/>
      <sheetName val="Form B2 Capital Employed DCD"/>
      <sheetName val="Form B2 Capital Employed TMID"/>
      <sheetName val="Form B2 Capital Employed IPSD"/>
      <sheetName val="Form B2 Capital Employed NDT"/>
      <sheetName val="Form B3 Capex &amp; Disc Exp"/>
      <sheetName val="Form B4 Collections"/>
      <sheetName val="Form B4 Collections HEALTHCARE"/>
      <sheetName val="Form B4 Collections TMID"/>
      <sheetName val="Form B4 Collections IPSD"/>
      <sheetName val="Form B4 Collections NDT "/>
      <sheetName val="Form B5 Issues_Concerns"/>
      <sheetName val="Form B6_C Forms &amp; TDS"/>
      <sheetName val="Form B6_C Forms &amp; TDS HEALTHCA "/>
      <sheetName val="Form B6_C Forms &amp; TDS TMID"/>
      <sheetName val="Form B6_C Forms &amp; TDS IPSD"/>
      <sheetName val="Form B6_C Forms &amp; TDS NDT"/>
      <sheetName val="Annexure I"/>
      <sheetName val="Annexure II"/>
      <sheetName val="Attachment 1"/>
      <sheetName val="Attachment 2 "/>
      <sheetName val="Attachment 3 "/>
      <sheetName val="Attachment 3B (2)"/>
      <sheetName val="Attachment 4A - Superceded"/>
      <sheetName val="Attachmant 4B - Superceded"/>
      <sheetName val="Attachment 3"/>
      <sheetName val="Attachment 3A Final FY1213"/>
      <sheetName val="Attachment 3B (3)"/>
      <sheetName val="Attachment 4"/>
      <sheetName val="Attachment 5A"/>
      <sheetName val="Attachment 5B_ESIC"/>
      <sheetName val="Attachment 5B_LWF"/>
      <sheetName val="Attachment6"/>
      <sheetName val="Attach 7"/>
      <sheetName val="Attach 8"/>
      <sheetName val="clause 21(i)B"/>
      <sheetName val="Attachment7a"/>
      <sheetName val="Attachment 7"/>
      <sheetName val="Attach 9"/>
      <sheetName val="Attach 10"/>
      <sheetName val="Attachment 10"/>
      <sheetName val="Attachment10_old"/>
      <sheetName val="Attachment_10 ctd"/>
      <sheetName val="Attach 11A"/>
      <sheetName val="Attachment 11B"/>
      <sheetName val="Attachment_12"/>
      <sheetName val="Attachment  13"/>
      <sheetName val="Attachment 14"/>
      <sheetName val="Attachment 7 C"/>
      <sheetName val="others-dont print -1"/>
      <sheetName val="others dont print-2"/>
      <sheetName val="others -dont print 3"/>
      <sheetName val="Annexure-donet print-h"/>
      <sheetName val="Attachment 3B Sale FY1213"/>
      <sheetName val="EMPG"/>
      <sheetName val="FBT Paid"/>
      <sheetName val="FBT CAL-Summary"/>
      <sheetName val="Exps Trial"/>
      <sheetName val="trial- Expenses Details"/>
      <sheetName val="Preop-BW"/>
      <sheetName val="Preop-PEB-BW "/>
      <sheetName val="PREOP -PEB-DL"/>
      <sheetName val="522104"/>
      <sheetName val="BW"/>
      <sheetName val="CW"/>
      <sheetName val="KW"/>
      <sheetName val="LW"/>
      <sheetName val="PW"/>
      <sheetName val="EZ"/>
      <sheetName val="NZ"/>
      <sheetName val="CZ"/>
      <sheetName val="WZ"/>
      <sheetName val="SZ"/>
      <sheetName val="PEB"/>
      <sheetName val="22(a)Cenvat(w)"/>
      <sheetName val="22(a)Cenvat(f)"/>
      <sheetName val="145A-F"/>
      <sheetName val="Ann-23"/>
      <sheetName val="94XXXX"/>
      <sheetName val="9_b_"/>
      <sheetName val="9_c_"/>
      <sheetName val="12_a_"/>
      <sheetName val="12_b_"/>
      <sheetName val="12_b_1"/>
      <sheetName val="13_e_"/>
      <sheetName val="14_d_add"/>
      <sheetName val="14_d_Del"/>
      <sheetName val="Transfer In_Out"/>
      <sheetName val="FA_Reco"/>
      <sheetName val="16_b_"/>
      <sheetName val="17_a_"/>
      <sheetName val="17_d_"/>
      <sheetName val="17_j_"/>
      <sheetName val="22_a_Cenvat"/>
      <sheetName val="22_a_1"/>
      <sheetName val="22_a_2"/>
      <sheetName val="22_a_3"/>
      <sheetName val="FORM 3CD"/>
      <sheetName val="Exhibit I"/>
      <sheetName val="Exhibit II"/>
      <sheetName val="Exhibit II Cd"/>
      <sheetName val="Exhibit III"/>
      <sheetName val="Exhibit IV"/>
      <sheetName val="Exhibit V"/>
      <sheetName val="Exhibit VI"/>
      <sheetName val="Exhibit VII"/>
      <sheetName val="EXHIBIT VIII"/>
      <sheetName val="Exhibit IX"/>
      <sheetName val="Exhibit X"/>
      <sheetName val="Exhibit X Cd"/>
      <sheetName val="Exhibit XI"/>
      <sheetName val="Exhibit XII"/>
      <sheetName val="Exhibit XIII"/>
      <sheetName val="Exhibit XIV"/>
      <sheetName val="22(a)Cenvat -NP"/>
      <sheetName val="145A "/>
      <sheetName val="OB 1-4-09"/>
      <sheetName val="12(b)1"/>
      <sheetName val="SUMMARY Mar.09"/>
      <sheetName val="FBT APRIL 08-MARCH09"/>
      <sheetName val="FBT CALN-Summary"/>
      <sheetName val="HO Exps Trial"/>
      <sheetName val="FBT CAL"/>
      <sheetName val="FBT RECO"/>
      <sheetName val="trial-Head office"/>
      <sheetName val="Pr Op(BW)-Sheeting  plant"/>
      <sheetName val="PEB-Pre-2"/>
      <sheetName val="PEB-Pre-1"/>
      <sheetName val="PEBEXP-Ho(q3)"/>
      <sheetName val="PEB-HO-Q4"/>
      <sheetName val="12(b) f"/>
      <sheetName val="12(b) w"/>
      <sheetName val="13(e) "/>
      <sheetName val="16(b) w"/>
      <sheetName val="17(a) f"/>
      <sheetName val="17(a) w"/>
      <sheetName val="17(d) f"/>
      <sheetName val="17(d) w"/>
      <sheetName val="17(e) f"/>
      <sheetName val="17(e) w"/>
      <sheetName val="17(f) f"/>
      <sheetName val="17(f) w"/>
      <sheetName val="17(j) f"/>
      <sheetName val="17(j) w"/>
      <sheetName val="18-40A(2)(b)s"/>
      <sheetName val="20-41(f)"/>
      <sheetName val="20-41(w)"/>
      <sheetName val="21(i)B-43B(w)"/>
      <sheetName val="21(i)A-43B f"/>
      <sheetName val="21(i)B-43B f"/>
      <sheetName val="21(i)A-43B w"/>
      <sheetName val="Leave working"/>
      <sheetName val="26-80G (f)"/>
      <sheetName val="26-80G (w)"/>
      <sheetName val="27-i-not f"/>
      <sheetName val="27-i-not w"/>
      <sheetName val="27-ii-short f"/>
      <sheetName val="27-ii-short w"/>
      <sheetName val="27-iii-Late f"/>
      <sheetName val="27-iii-Late w"/>
      <sheetName val="27-iv-Delay f"/>
      <sheetName val="27-iv-Delay w"/>
      <sheetName val="28(b)-A (f) "/>
      <sheetName val="28(b)-A (w) "/>
      <sheetName val="28(b)-B (f) "/>
      <sheetName val="28(b)-B (w) "/>
      <sheetName val="Ann-1"/>
      <sheetName val="Ann-2"/>
      <sheetName val="Ann-3"/>
      <sheetName val="Ann-4 "/>
      <sheetName val="Ann-6"/>
      <sheetName val="Ann-7"/>
      <sheetName val="Ann-7 -Work"/>
      <sheetName val="Ann-8"/>
      <sheetName val="Club"/>
      <sheetName val="Ann-9"/>
      <sheetName val="Ann-10."/>
      <sheetName val="Ann -11."/>
      <sheetName val="Ann-12."/>
      <sheetName val="Ann-13 -WS"/>
      <sheetName val="41(1)-PFDD-NP"/>
      <sheetName val="Ann-13."/>
      <sheetName val="A-13 - WS-NP"/>
      <sheetName val="Ann- 14"/>
      <sheetName val="A-13-WS-NP"/>
      <sheetName val="43B-Leave Encashment"/>
      <sheetName val="Ann- 15"/>
      <sheetName val="Ann-14"/>
      <sheetName val="Ann-15 -Excise "/>
      <sheetName val="Ann-15 - Not final"/>
      <sheetName val="Ann- 16"/>
      <sheetName val="Ann- 17"/>
      <sheetName val="Ann-18 "/>
      <sheetName val="Ann-18-Ex-1"/>
      <sheetName val="Ann-18-Ex-2-Work"/>
      <sheetName val="Ann-18-Ex-2"/>
      <sheetName val="Ann-18-EX-3-Work"/>
      <sheetName val="Ann-18-EX-3"/>
      <sheetName val="Ann-19."/>
      <sheetName val="Ann-20."/>
      <sheetName val="Ann-20 -Work"/>
      <sheetName val="Ann-21.. "/>
      <sheetName val="Ann-22-Work"/>
      <sheetName val="Ann-22.."/>
      <sheetName val="Ann-22"/>
      <sheetName val="Ann-23 "/>
      <sheetName val="Ann-24"/>
      <sheetName val="26-FG"/>
      <sheetName val="24-25 work"/>
      <sheetName val="Ann-25."/>
      <sheetName val="Ann - 26"/>
      <sheetName val="Ann - 23-Kunal"/>
      <sheetName val="FA-Addition"/>
      <sheetName val="Deletion f"/>
      <sheetName val="Annexure 1- New Contract"/>
      <sheetName val="Annexure 2- POC&gt;100%"/>
      <sheetName val="Annexure 3- Changes in PM"/>
      <sheetName val="Annexure 4- Top Projects"/>
      <sheetName val="Annexure 5"/>
      <sheetName val="Annex 6- No Customer Invoicing"/>
      <sheetName val="Annexure 7- Neg Rev Ctrl"/>
      <sheetName val="Annexure 8"/>
      <sheetName val="IE"/>
      <sheetName val="Annex A &amp; B"/>
      <sheetName val="ANNEX c &amp; D"/>
      <sheetName val="Annex C-H"/>
      <sheetName val="Annex I-K"/>
      <sheetName val="PFReport"/>
      <sheetName val="Settlement Sheet"/>
      <sheetName val="due from company "/>
      <sheetName val="int-due"/>
      <sheetName val="Redemption"/>
      <sheetName val="Interest Paid on curr liabiliti"/>
      <sheetName val="Unclamied"/>
      <sheetName val="HDFC BANK"/>
      <sheetName val="ABN BANK"/>
      <sheetName val="YES BANK (2)"/>
      <sheetName val="ACRPG"/>
      <sheetName val="ACRSD"/>
      <sheetName val="PE &amp; IS"/>
      <sheetName val="IBG"/>
      <sheetName val="WATER PURIFIER"/>
      <sheetName val="MFG GROUP"/>
      <sheetName val="EMPG DIV"/>
      <sheetName val="DIRECT PRODUCT SALES"/>
      <sheetName val="REGIONAL SERVICES"/>
      <sheetName val="CMGT"/>
      <sheetName val="ACRPG DIV"/>
      <sheetName val="ACRSD DIV"/>
      <sheetName val="PE &amp; IS DIV"/>
      <sheetName val="SCM Breakup"/>
      <sheetName val="Expenses_2003 &amp; 2004"/>
      <sheetName val="Sales 2003 upto Oct"/>
      <sheetName val="OUTLOOK-2004-0."/>
      <sheetName val="FI320"/>
      <sheetName val="FI205"/>
      <sheetName val="HE Parameters"/>
      <sheetName val="Upload"/>
      <sheetName val="Validations"/>
      <sheetName val="FI183"/>
      <sheetName val="FI300"/>
      <sheetName val="FI100"/>
      <sheetName val="FI105"/>
      <sheetName val="FI110"/>
      <sheetName val="FI111"/>
      <sheetName val="FI135"/>
      <sheetName val="FI150"/>
      <sheetName val="FI160"/>
      <sheetName val="FI163"/>
      <sheetName val="FI166"/>
      <sheetName val="FI170"/>
      <sheetName val="FI173"/>
      <sheetName val="FI180"/>
      <sheetName val="FI190"/>
      <sheetName val="FI220"/>
      <sheetName val="FI240"/>
      <sheetName val="FI310"/>
      <sheetName val="FI350"/>
      <sheetName val="FI360"/>
      <sheetName val="FI400"/>
      <sheetName val="FI470"/>
      <sheetName val="FI480"/>
      <sheetName val="fi300 support New"/>
      <sheetName val="Grouping-New"/>
      <sheetName val="OPS"/>
      <sheetName val="Cost entries"/>
      <sheetName val="Dev-Copa"/>
      <sheetName val="olk-actuals"/>
      <sheetName val="FI300 working"/>
      <sheetName val="Core Meet"/>
      <sheetName val="CL STOCK"/>
      <sheetName val="VPC-PPC"/>
      <sheetName val="B-SHEET"/>
      <sheetName val="NOTE_2 TO 21(B)"/>
      <sheetName val="Check list"/>
      <sheetName val="FI100-Dec-03"/>
      <sheetName val="Sec.IV Pl"/>
      <sheetName val="Results (2)"/>
      <sheetName val="Consolidate  Note 7- 16 Rev acc"/>
      <sheetName val="CONSOLIDATION QUERIES"/>
      <sheetName val="Consolidated note 2-6 acc"/>
      <sheetName val="Consolidated note 2-6"/>
      <sheetName val="Consolidate  Note 7- 16 Revised"/>
      <sheetName val="Finance Lease Note 13"/>
      <sheetName val="Expenditure in Foreign Currency"/>
      <sheetName val="FC- other"/>
      <sheetName val="FC- EXC diff"/>
      <sheetName val="Exchange diff on forward"/>
      <sheetName val="BASLECHGS- SEBI"/>
      <sheetName val="war"/>
      <sheetName val="expless6months"/>
      <sheetName val="expmore6months"/>
      <sheetName val="diffbetphy&amp;stock"/>
      <sheetName val="HeaderDetails"/>
      <sheetName val="SynLE"/>
      <sheetName val="DataValidation"/>
      <sheetName val="dlgCollectionSelection"/>
      <sheetName val="YTD Reference"/>
      <sheetName val="Year To Do Calculation"/>
      <sheetName val="dlgOutputType"/>
      <sheetName val="dlgExchangeRateCalculator"/>
      <sheetName val="MenuandButtonControl"/>
      <sheetName val="dlgDisplayLists"/>
      <sheetName val="DisplayLists"/>
      <sheetName val="dlgHeader"/>
      <sheetName val="CloseSub"/>
      <sheetName val="OutputModule"/>
      <sheetName val="AutoCorrections"/>
      <sheetName val="DialogControl"/>
      <sheetName val="YearToDo"/>
      <sheetName val="AdminTasks"/>
      <sheetName val="LEAKY EXPIRY PROV-mar2005 "/>
      <sheetName val="leakages"/>
      <sheetName val="expired"/>
      <sheetName val="diff bet phy &amp; stock"/>
      <sheetName val="PARAMS"/>
      <sheetName val="Tally Data"/>
      <sheetName val="Tally_Exl_Ctrl"/>
      <sheetName val="BS SCH"/>
      <sheetName val="PL SCH"/>
      <sheetName val="FA_SCH"/>
      <sheetName val="INDIAN ACCOUNTS GROUPED"/>
      <sheetName val="DETAILED TB"/>
      <sheetName val="MONTHLY TB"/>
      <sheetName val="DEP CALC"/>
      <sheetName val="OTHER LIABILITIES"/>
      <sheetName val="EMD_Breakup"/>
      <sheetName val="ADVANCES_BREAKUP"/>
      <sheetName val="SALES_31.12.2001"/>
      <sheetName val="RAW.MAT_31.12.2001"/>
      <sheetName val="TALLY GROUPED"/>
      <sheetName val="TALLY TB"/>
      <sheetName val="OL"/>
      <sheetName val="BAWISEBS (2)"/>
      <sheetName val="BAWISEBS"/>
      <sheetName val="INV_BACK"/>
      <sheetName val="BSBACK"/>
      <sheetName val="liab"/>
      <sheetName val="NWC_04"/>
      <sheetName val="NWC_MAY04"/>
      <sheetName val="NWC (3)"/>
      <sheetName val="NWC"/>
      <sheetName val="NWC_BUD04"/>
      <sheetName val="NWC03"/>
      <sheetName val="NWC02"/>
      <sheetName val="Rate_working"/>
      <sheetName val="gl_acc_"/>
      <sheetName val="pk-pur-bags (2)"/>
      <sheetName val="pk-pur-bags"/>
      <sheetName val="Actual issues"/>
      <sheetName val="gl_acc_ (2)"/>
      <sheetName val="PACK1"/>
      <sheetName val="pack-purchase-total (2)"/>
      <sheetName val="cloth bag"/>
      <sheetName val="MB5L"/>
      <sheetName val="pack-purchase-total"/>
      <sheetName val="PPV"/>
      <sheetName val="sum_pac_acc"/>
      <sheetName val="printing_stich"/>
      <sheetName val="pack-purchase"/>
      <sheetName val="DURGESH"/>
      <sheetName val="3001100463"/>
      <sheetName val="INV _VARIANCE"/>
      <sheetName val="3001100463 (2)"/>
      <sheetName val="download"/>
      <sheetName val="durgesh1"/>
      <sheetName val="Ducting"/>
      <sheetName val="BOD"/>
      <sheetName val="BOD-2"/>
      <sheetName val="GF-1"/>
      <sheetName val="GF-2"/>
      <sheetName val="GF-3"/>
      <sheetName val="SF-1"/>
      <sheetName val="SF-2"/>
      <sheetName val="SF-3"/>
      <sheetName val="SF-4"/>
      <sheetName val="SF-5"/>
      <sheetName val="SF-6"/>
      <sheetName val="5F1"/>
      <sheetName val="5F2"/>
      <sheetName val="5F3"/>
      <sheetName val="5F4"/>
      <sheetName val="5F5"/>
      <sheetName val="S ramakrishna payemtn due"/>
      <sheetName val="LC opening and Advance Payment"/>
      <sheetName val="BSME $ Account"/>
      <sheetName val="BSME EURO Account "/>
      <sheetName val="BSME AED Account "/>
      <sheetName val="CashflowSRamakrishna "/>
      <sheetName val="CashflowSRamakrishna(2)"/>
      <sheetName val="Status of Pending Shipment"/>
      <sheetName val="Texas"/>
      <sheetName val="Honey well"/>
      <sheetName val="Mico"/>
      <sheetName val="WesterRegion complete"/>
      <sheetName val="Convergys"/>
      <sheetName val="Advance Payment"/>
      <sheetName val="Billing as on March"/>
      <sheetName val="Shipping documents"/>
      <sheetName val=" Pending Shipment "/>
      <sheetName val=" Pending Shipment  (2)"/>
      <sheetName val="SP10"/>
      <sheetName val="AC REDUCED 1"/>
      <sheetName val="SAN REDUCED 1"/>
      <sheetName val="สรุป"/>
      <sheetName val="เตรียมการ"/>
      <sheetName val="โครงสร้าง"/>
      <sheetName val="สถาปัตย์"/>
      <sheetName val="Summaryไฟฟ้า"/>
      <sheetName val="งานระบบไฟฟ้า"/>
      <sheetName val="san"/>
      <sheetName val="ใบปะหน้า"/>
      <sheetName val="แผนงานรวม"/>
      <sheetName val="ขั้นตอนการทำงาน"/>
      <sheetName val="ผังองค์กร"/>
      <sheetName val="ผังสำนักงาน&amp;Site"/>
      <sheetName val="แผนตำแหน่ง Site Office"/>
      <sheetName val="เครื่องมือเครื่องจักร"/>
      <sheetName val="ผู้รับเหมาช่วง"/>
      <sheetName val="มาตราการป้องกันความปลอดภัย"/>
      <sheetName val="LT-COV-016"/>
      <sheetName val="สรุป COV.016"/>
      <sheetName val="cov-016"/>
      <sheetName val="ES"/>
      <sheetName val="LT-COV-019"/>
      <sheetName val="สรุป COV.019"/>
      <sheetName val="cov-019"/>
      <sheetName val="backup  "/>
      <sheetName val="LT-COV-004"/>
      <sheetName val="สรุป COV.004"/>
      <sheetName val="cov-013"/>
      <sheetName val="LT-COV-AR-003 "/>
      <sheetName val="สรุป COV.AR-003 "/>
      <sheetName val="cov-AR003 "/>
      <sheetName val="ES-CEILING "/>
      <sheetName val="LT-COV-AR-004"/>
      <sheetName val="สรุป COV.AR-004"/>
      <sheetName val="cov-AR004"/>
      <sheetName val="ES.Skirt"/>
      <sheetName val="0.2M&amp;L"/>
      <sheetName val="Arch"/>
      <sheetName val="Struc"/>
      <sheetName val="San "/>
      <sheetName val="Eletric"/>
      <sheetName val="AirCon"/>
      <sheetName val="4สรุปงบประมาณSub"/>
      <sheetName val="A_BOQ_เตรียมการ"/>
      <sheetName val="B1_BOQ_St.อาคาร A"/>
      <sheetName val="B2_BOQ_ARTCH A"/>
      <sheetName val="C1_BOQ_St.อาคาร B"/>
      <sheetName val="C2_BOQ_ARTCH B"/>
      <sheetName val="D1_BOQ_St.อาคาร C"/>
      <sheetName val="D2_BOQ_ARTCH C"/>
      <sheetName val="BOQ งานระบบ อาคาร A     "/>
      <sheetName val="BOQ งานระบบ อาคาร B"/>
      <sheetName val="BOQ งานระบบ อาคาร C"/>
      <sheetName val="BOQ งานระบบ ส่วนกลาง"/>
      <sheetName val="E_BOQ_รั้ว"/>
      <sheetName val="F_BOQ_ถนน"/>
      <sheetName val="Driver Linac Layout"/>
      <sheetName val="BOX Cryostat Details"/>
      <sheetName val="Magnet Details"/>
      <sheetName val="Pricing"/>
      <sheetName val="Worksheet"/>
      <sheetName val="Warn-User"/>
      <sheetName val="Preliminaries"/>
      <sheetName val="Equip Hire"/>
      <sheetName val="Excavator"/>
      <sheetName val="Bricklayer"/>
      <sheetName val="Carpenter"/>
      <sheetName val="Plumber"/>
      <sheetName val="Glazier"/>
      <sheetName val="Plasterer"/>
      <sheetName val="Tiler"/>
      <sheetName val="Paint"/>
      <sheetName val="Cabinets"/>
      <sheetName val="Landscape"/>
      <sheetName val="Finish"/>
      <sheetName val="Vary"/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EE-ยกเลิก"/>
      <sheetName val="boqair"/>
      <sheetName val="Bill No.1"/>
      <sheetName val="BIG-C"/>
      <sheetName val="VITHEETHEP"/>
      <sheetName val="Bill No. 2 - Carpark"/>
      <sheetName val="resource1"/>
      <sheetName val="R.C. sum"/>
      <sheetName val="formwork"/>
      <sheetName val="structure steel"/>
      <sheetName val="R.C."/>
      <sheetName val="Section_1 "/>
      <sheetName val="Plysheet_Section_2"/>
      <sheetName val="FS"/>
      <sheetName val="5_ MES System_PR28"/>
      <sheetName val="5_ MES System_PR30"/>
      <sheetName val="1_PI"/>
      <sheetName val="2_MBW"/>
      <sheetName val="3_1_EW"/>
      <sheetName val="3_2_EWP"/>
      <sheetName val="3_3_AL"/>
      <sheetName val="4_1_ID_Resi"/>
      <sheetName val="4_2_ID_Resi_Semi"/>
      <sheetName val="4_3_ID_Resi_Full"/>
      <sheetName val="4_4_ID_Public"/>
      <sheetName val="4_5_Retail_Area"/>
      <sheetName val="6_1_Lifts (PR28)"/>
      <sheetName val="6_1_Lifts (PR30)"/>
      <sheetName val="9_NSC"/>
      <sheetName val="10_Direct"/>
      <sheetName val="Section_3"/>
      <sheetName val="Section_4"/>
      <sheetName val="Section_5"/>
      <sheetName val="Section_6"/>
      <sheetName val="Cover_2"/>
      <sheetName val="6_2"/>
      <sheetName val="Pil"/>
      <sheetName val="ราคาต่อตร.ม."/>
      <sheetName val="T.1.S(2)"/>
      <sheetName val="T.2.S(2)"/>
      <sheetName val="T.1.A"/>
      <sheetName val="T.1.A (2)"/>
      <sheetName val="T.1.B"/>
      <sheetName val="T.1.B (2)"/>
      <sheetName val="sum-ac"/>
      <sheetName val="boq-ac"/>
      <sheetName val="Sum-SAN"/>
      <sheetName val="sum-ee"/>
      <sheetName val="boq-ee"/>
      <sheetName val="ใบปะขออนุมัติ "/>
      <sheetName val="แยก PS KS"/>
      <sheetName val="Input Summary"/>
      <sheetName val="ที่ดินเซ็นต์สัญญาปี 53"/>
      <sheetName val="Cash Flow PFB"/>
      <sheetName val="Finance_PFB"/>
      <sheetName val="Fin Ratio"/>
      <sheetName val="Fin App (2)"/>
      <sheetName val="K PFB"/>
      <sheetName val="Construction Cost_KS 2.0%"/>
      <sheetName val="แผนที่"/>
      <sheetName val="Conclusion"/>
      <sheetName val="GD 20.5.54"/>
      <sheetName val="ปก."/>
      <sheetName val="ชนิดเหล็ก"/>
      <sheetName val="ประเภทฐานราก+เสาเข็ม-ตัวบ้าน"/>
      <sheetName val="เสา-เหล็ก คอนกรีต ไม้แบบ"/>
      <sheetName val="Take off "/>
      <sheetName val="Sum 1 - column"/>
      <sheetName val="ความสูงเสาวัดแล้ว"/>
      <sheetName val="Sum 2"/>
      <sheetName val="Sum-C1"/>
      <sheetName val="เสา C1"/>
      <sheetName val="Sum-C2"/>
      <sheetName val="เสา C2"/>
      <sheetName val="Sum-C3"/>
      <sheetName val="เสา C3"/>
      <sheetName val="Sum-C4"/>
      <sheetName val="เสา C4"/>
      <sheetName val="Sum-C5"/>
      <sheetName val="เสา C5"/>
      <sheetName val="Sum-C6"/>
      <sheetName val="เสา C6"/>
      <sheetName val="Sum-C7"/>
      <sheetName val="เสา C7"/>
      <sheetName val="Sum-C8"/>
      <sheetName val="เสา C8"/>
      <sheetName val="Sum-C9"/>
      <sheetName val="เสา C9"/>
      <sheetName val="Sum-CA"/>
      <sheetName val="เสา CA"/>
      <sheetName val="Sum-CB"/>
      <sheetName val="เสา CB"/>
      <sheetName val="เสา CX"/>
      <sheetName val="เสา CY"/>
      <sheetName val="Take off"/>
      <sheetName val="สรุปโครงสร้าง-ตัวบ้าน"/>
      <sheetName val="ฐานราก"/>
      <sheetName val="เหล็กฐานราก 1"/>
      <sheetName val="Detail เหล็กฐานราก"/>
      <sheetName val="Condition"/>
      <sheetName val="1-summary"/>
      <sheetName val="2-P หมวดงานเตรียมการ"/>
      <sheetName val="3-A หมวดงานโครงสร้าง"/>
      <sheetName val="4-B หมวดงานสถาปัตยกรรม "/>
      <sheetName val="5-C หมวดงานไฟฟ้า"/>
      <sheetName val="6-D หมวดงานระบบปรับอากาศ"/>
      <sheetName val="7-E หมวดงานระบบสุขาภิบาล"/>
      <sheetName val="วัสดุ"/>
      <sheetName val="01- summary"/>
      <sheetName val="02- BBOQ_S"/>
      <sheetName val="03-BBOQ_A"/>
      <sheetName val="04-BBOQ_EE"/>
      <sheetName val="05- BBOQ_SN"/>
      <sheetName val="06- BBOQ Mechanical"/>
      <sheetName val="07-BBOQ_Lift"/>
      <sheetName val="Store"/>
      <sheetName val="토공집계표"/>
      <sheetName val="sum "/>
      <sheetName val="LITF"/>
      <sheetName val="EE-SIMC (2)"/>
      <sheetName val="covert CA"/>
      <sheetName val="sum CA"/>
      <sheetName val="covert CO"/>
      <sheetName val="sum CO"/>
      <sheetName val="CO"/>
      <sheetName val="covert CS"/>
      <sheetName val="sum CS"/>
      <sheetName val="CS"/>
      <sheetName val="covert GI"/>
      <sheetName val="sum GI"/>
      <sheetName val="GI"/>
      <sheetName val="covert ICU"/>
      <sheetName val="sum ICU"/>
      <sheetName val="ICU"/>
      <sheetName val="covert LAB"/>
      <sheetName val="sum LAB"/>
      <sheetName val="LAB"/>
      <sheetName val="covert R"/>
      <sheetName val="sum R"/>
      <sheetName val="covert 8"/>
      <sheetName val="sum 8"/>
      <sheetName val="สรุป "/>
      <sheetName val="งานเตรียมงาน"/>
      <sheetName val="งานสถาปัตยกรรม"/>
      <sheetName val="งานโครงสร้าง"/>
      <sheetName val="งานอาคารประกอบ"/>
      <sheetName val="DATA Link"/>
      <sheetName val="DW"/>
      <sheetName val="อาคาร"/>
      <sheetName val="ภูมิทัศน์"/>
      <sheetName val="เครื่องเสียง"/>
      <sheetName val="ปร.5  (2)"/>
      <sheetName val="แบ่งงวดงาน"/>
      <sheetName val="ตารางแบ่งงวด"/>
      <sheetName val="ปร.5 (4)"/>
      <sheetName val="ปร.4จัดสร้ง"/>
      <sheetName val="ปร.4จัดชื้อ"/>
      <sheetName val="ปร.5 (VAT)"/>
      <sheetName val="ปร.4โสตทัศน์"/>
      <sheetName val="ปร.5 "/>
      <sheetName val="ปร.4ผังบริเวณ "/>
      <sheetName val="ปร.4อาคาร"/>
      <sheetName val="ปร.5"/>
      <sheetName val="FACTOR F"/>
      <sheetName val="ปร.6 (2)"/>
      <sheetName val="ใบปะหน้า B.O.Q."/>
      <sheetName val="หัวตาราง B.O.Q."/>
      <sheetName val="ปร.4ผังบริเวณ  (2)"/>
      <sheetName val="DATA-P3 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Foundation "/>
      <sheetName val="Column  "/>
      <sheetName val="Stair Cal tool"/>
      <sheetName val="Stair Core"/>
      <sheetName val="Core ห้องเครื่องไฟฟ้า"/>
      <sheetName val="Core ลิฟท์ดับเพลิง"/>
      <sheetName val="Core ลิฟท์โดยสาร"/>
      <sheetName val="Core ลิฟท์โดยสาร 2"/>
      <sheetName val="Water Tank"/>
      <sheetName val="STD Core wall"/>
      <sheetName val="PRICE LIST"/>
      <sheetName val="SP"/>
      <sheetName val="Cost_Categories (3)"/>
      <sheetName val="Cost_Categories"/>
      <sheetName val="BOQ.CMC"/>
      <sheetName val="SectSum"/>
      <sheetName val="CP (B)"/>
      <sheetName val="Ele A(B)"/>
      <sheetName val="Ele B(B)"/>
      <sheetName val="Ele C(B)"/>
      <sheetName val="CP (C)"/>
      <sheetName val="Ele A(C)"/>
      <sheetName val="Ele B(C)"/>
      <sheetName val="Ele C(C)"/>
      <sheetName val="Ele D(C)"/>
      <sheetName val="CP (D)"/>
      <sheetName val="Ele A(D)"/>
      <sheetName val="Ele B(D)"/>
      <sheetName val="Addition"/>
      <sheetName val="Omission"/>
      <sheetName val="PD"/>
      <sheetName val="สาธารณะ"/>
      <sheetName val="รวมราคาทั้งสิ้น"/>
      <sheetName val="ประมาณการประตูหน้าต่าง "/>
      <sheetName val="ประมาณการประตูหน้าต่าง_1"/>
      <sheetName val="ประมาณการประตูหน้าต่าง_"/>
      <sheetName val="Architect"/>
      <sheetName val="Sanitary"/>
      <sheetName val="Lift"/>
      <sheetName val="Management"/>
      <sheetName val="BOQ หมวดค่าใช้จ่ายฯ"/>
      <sheetName val="สรุปราคา (bldg.-A)"/>
      <sheetName val="SN-A"/>
      <sheetName val="FP-A"/>
      <sheetName val="AC-A"/>
      <sheetName val="EE-A"/>
      <sheetName val="สรุปราคา (bldg.-B)"/>
      <sheetName val="SN-B"/>
      <sheetName val="FP-B"/>
      <sheetName val="AC-B"/>
      <sheetName val="EE-B"/>
      <sheetName val="EXTERNAL (SUM)"/>
      <sheetName val="Approved"/>
      <sheetName val="BOQ Zone I,II"/>
      <sheetName val="BOQ Zone III"/>
      <sheetName val="subjob_Zone I,II "/>
      <sheetName val="subjob_Zone III "/>
      <sheetName val="Direct"/>
      <sheetName val="PipWT"/>
      <sheetName val="POWER-s"/>
      <sheetName val="P "/>
      <sheetName val="Follow"/>
      <sheetName val="IAF"/>
      <sheetName val="จ่ายเหล็ก"/>
      <sheetName val="จ่ายเหล็ก (2)"/>
      <sheetName val="แก้ RQ"/>
      <sheetName val="ชี้แจง"/>
      <sheetName val="ประเด็น"/>
      <sheetName val="สรุปผลต่าง"/>
      <sheetName val="ผลต่าง"/>
      <sheetName val="ผลต่างรวม"/>
      <sheetName val="รับจ่าย"/>
      <sheetName val="รับเหล็ก"/>
      <sheetName val="0.Material MM"/>
      <sheetName val="1.Material A1000"/>
      <sheetName val="1.Material A2000"/>
      <sheetName val="1.Material B1000"/>
      <sheetName val="2.Manpower"/>
      <sheetName val="3.Serv&amp;Gen"/>
      <sheetName val="6.EQ&amp;POL Price"/>
      <sheetName val="6.EQ&amp;POL Qty"/>
      <sheetName val="7.EX-POL Price "/>
      <sheetName val="7.EX-POL Qty "/>
      <sheetName val="4.Rental"/>
      <sheetName val="4.Rental Cost"/>
      <sheetName val="5.Subcon Cost"/>
      <sheetName val="6.EQ&amp;POL"/>
      <sheetName val="7.EX-POL"/>
      <sheetName val="8.Income"/>
      <sheetName val="8.Customer (Commitment)"/>
      <sheetName val="9.Internal Transfer"/>
      <sheetName val="9.Internal Transfer Cost"/>
      <sheetName val="10.Other Activity Type"/>
      <sheetName val="0.Mat MM"/>
      <sheetName val="1. Mat Input "/>
      <sheetName val="8.Income Cost1"/>
      <sheetName val="8.Income Cost2"/>
      <sheetName val="8.Income (Commitment)"/>
      <sheetName val="10.Others Price"/>
      <sheetName val="10.Others Qty"/>
      <sheetName val="2.Manpower Qty"/>
      <sheetName val="2.Manpower Price"/>
      <sheetName val="9. Internal Tn Cost"/>
      <sheetName val="1. Material (1)"/>
      <sheetName val="1. Material (2)"/>
      <sheetName val="1. Material (3)"/>
      <sheetName val="5.Subcon"/>
      <sheetName val="0. Material MM"/>
      <sheetName val="10.Other Activity Type Price"/>
      <sheetName val="10.Other Activity Type Qty"/>
      <sheetName val="เครื่องจักร 147 ค่าเสื่อมราคา"/>
      <sheetName val="ใช้งานได้"/>
      <sheetName val="ใช้งานไม่ได้"/>
      <sheetName val="ขาย ตัดสภาพ"/>
      <sheetName val="หาไม่พบ"/>
      <sheetName val="นอกระบบ SAP"/>
      <sheetName val="Report IN"/>
      <sheetName val="เกณฑ์ incentive"/>
      <sheetName val="ทั้งหมด"/>
      <sheetName val="รายงาน Incentive"/>
      <sheetName val="แยกงาน"/>
      <sheetName val="Incentive"/>
      <sheetName val="ผลิต"/>
      <sheetName val="ปะหน้า"/>
      <sheetName val="ราคาF6 chack"/>
      <sheetName val="ราคาF6"/>
      <sheetName val="SPK1"/>
      <sheetName val="NBR2"/>
      <sheetName val="PM7"/>
      <sheetName val="BPU 2"/>
      <sheetName val="KBN"/>
      <sheetName val="SLG"/>
      <sheetName val="PCT"/>
      <sheetName val="STW"/>
      <sheetName val="MAG"/>
      <sheetName val="BKW"/>
      <sheetName val="BLN"/>
      <sheetName val="KTN"/>
      <sheetName val="BBT2"/>
      <sheetName val="Form อนุมัติสั่งซื้อ"/>
      <sheetName val="Data_Base"/>
      <sheetName val="Sub-Data_Base"/>
      <sheetName val="Query"/>
      <sheetName val="ข้อต่อ PVC แม่กลอง"/>
      <sheetName val="ข้อต่อ PVC บางบัวทอง 2"/>
      <sheetName val="ข้อต่อ PVC ขจรวิทย์"/>
      <sheetName val="ข้อต่อ PVC เสมาฟ้าคราม"/>
      <sheetName val="ข้อต่อ PVC แพรกษา14"/>
      <sheetName val="ข้อต่อ  PVC ลาดหลุมแก้ว"/>
      <sheetName val="บางเขน2คลองถนน"/>
      <sheetName val="บางคูวัด"/>
      <sheetName val="บางใหญ่ซิตี้"/>
      <sheetName val="กันตนา"/>
      <sheetName val="บางปู3"/>
      <sheetName val="วัดนครชื่นชุ่ม"/>
      <sheetName val="คู้บอน"/>
      <sheetName val="ท่าตำหนัก"/>
      <sheetName val="cycle time"/>
      <sheetName val="Budgetโครงการ"/>
      <sheetName val="สรุป Budgetโครงการ"/>
      <sheetName val="Price ทั้งหมด"/>
      <sheetName val="Price งานอาคาร"/>
      <sheetName val="Price งานภายนอก"/>
      <sheetName val="Material Schedule"/>
      <sheetName val="Project Schedule  "/>
      <sheetName val="สรุป Budgetโครงการ(ทำจริง)"/>
      <sheetName val="เปรียบเทียบ Tender และ Budget"/>
      <sheetName val="Summary Budget"/>
      <sheetName val="Summary Budget ITD"/>
      <sheetName val=" Budget by Subjob "/>
      <sheetName val="Manpower &amp; Equpment"/>
      <sheetName val="Summary TI"/>
      <sheetName val="Sum_ห้องกลาง "/>
      <sheetName val="Str-ห้องกลาง"/>
      <sheetName val="Arc-ห้องกลาง"/>
      <sheetName val="SAN-ห้องกลาง"/>
      <sheetName val="EE-ห้องกลาง"/>
      <sheetName val="Sum_ริมปิด"/>
      <sheetName val="Str-ริมปิด"/>
      <sheetName val="Arc-ริมปิด"/>
      <sheetName val="SAN-ริมปิด"/>
      <sheetName val="EE-ริมปิด"/>
      <sheetName val="Sum_ริมเปิด"/>
      <sheetName val="Str-ริมเปิด"/>
      <sheetName val="Arc-ริมเปิด"/>
      <sheetName val="SAN-ริมเปิด"/>
      <sheetName val="EE-ริมเปิด"/>
      <sheetName val="Str.เปรียบเทียบปริมาณ"/>
      <sheetName val="Arc เปรียบเทียบ"/>
      <sheetName val="SAN เปรียบเทียบ"/>
      <sheetName val="EE เปรียบเทียบ"/>
      <sheetName val="????F6"/>
      <sheetName val="direct cost 3428"/>
      <sheetName val="Payment_Schedule"/>
      <sheetName val="Sparepart"/>
      <sheetName val="Sum(Lowest)"/>
      <sheetName val="Actual Cost"/>
      <sheetName val="Subjob"/>
      <sheetName val="Sum 3318"/>
      <sheetName val="Sum 3400 (2)"/>
      <sheetName val="Budget by Subjob"/>
      <sheetName val="Breakdown"/>
      <sheetName val="Final BoQ"/>
      <sheetName val="1 Labour"/>
      <sheetName val="2 staff"/>
      <sheetName val="3 - Material"/>
      <sheetName val="4-Local transport"/>
      <sheetName val="5 Spare part"/>
      <sheetName val="6 - Misc. EP"/>
      <sheetName val="7.1- Purchase EP "/>
      <sheetName val="7.2-Tamping"/>
      <sheetName val="8 consume"/>
      <sheetName val="9 Premium"/>
      <sheetName val="10 Backup  THAI"/>
      <sheetName val="OVERALLL TIME SPACE"/>
      <sheetName val="กระจายราง 25.00"/>
      <sheetName val="กระจายหมอน"/>
      <sheetName val="ตัด-ดัดเหล็กเสริม"/>
      <sheetName val="ประกอบtrackเข้าแบบเทปูน"/>
      <sheetName val="รื้อแบบ-รางซ่อม finnishing"/>
      <sheetName val="support team"/>
      <sheetName val="Progress 1"/>
      <sheetName val="Sum Progress"/>
      <sheetName val="S-Curve กทม."/>
      <sheetName val="GS-Curve S.15 (Meeting)"/>
      <sheetName val="ปัญหาอุปสรรค"/>
      <sheetName val="S-curve"/>
      <sheetName val="field"/>
      <sheetName val="mosr"/>
      <sheetName val="most"/>
      <sheetName val="mosl"/>
      <sheetName val="Sub Est"/>
      <sheetName val="Est Sum"/>
      <sheetName val="ECS CCS"/>
      <sheetName val="Solidity"/>
      <sheetName val="DOW-Spec"/>
      <sheetName val="Cashflow Fig"/>
      <sheetName val="Price Split"/>
      <sheetName val="Currency"/>
      <sheetName val="M&amp;T Assumptions"/>
      <sheetName val="M&amp;T Total"/>
      <sheetName val="M&amp;T Proj Man-Eng"/>
      <sheetName val="M&amp;T Site"/>
      <sheetName val="Commodities"/>
      <sheetName val="Equip-Manuf-Erect-Ins"/>
      <sheetName val="Delsummor"/>
      <sheetName val="KO4212Registry"/>
      <sheetName val="KP1600 REV.B."/>
      <sheetName val="KP1600 REV.A-2"/>
      <sheetName val="KP1600 REV.1"/>
      <sheetName val="A-D AREA. REV.2"/>
      <sheetName val="臨時電氣工程估價"/>
      <sheetName val="KP1590_E"/>
      <sheetName val="化 十 建 NEW QUTO."/>
      <sheetName val="Estimate cost"/>
      <sheetName val="แผนงาน"/>
      <sheetName val="แผนงาน (2)"/>
      <sheetName val="แผนจ่ายเงิน"/>
      <sheetName val="แผนงานแต่ละตอน"/>
      <sheetName val="code0"/>
      <sheetName val="cov-estimate"/>
      <sheetName val="parts"/>
      <sheetName val="S300_GD1"/>
      <sheetName val="S300-GD2"/>
      <sheetName val="wgts"/>
      <sheetName val="last"/>
      <sheetName val="HQ-TO"/>
      <sheetName val="TOM-SUM(COLUMN)"/>
      <sheetName val="TOM-SUM(COLUMN)-2"/>
      <sheetName val="TOM (sort)(COLUMN)-2"/>
      <sheetName val="SOM(COLUMN)-2"/>
      <sheetName val="Detail Fab (COLUMN)-2"/>
      <sheetName val="BQ(Piping)"/>
      <sheetName val="BQ(Fire_Fighting)"/>
      <sheetName val="SI"/>
      <sheetName val="measure"/>
      <sheetName val="dwg"/>
      <sheetName val="#5,6 매입 전선관"/>
      <sheetName val="#5,6 매입 접지"/>
      <sheetName val="EQ"/>
      <sheetName val="5&amp;c,6tray"/>
      <sheetName val="#5,6 노출 전선관 "/>
      <sheetName val="EDB"/>
      <sheetName val="LTGFD"/>
      <sheetName val="Cable"/>
      <sheetName val="TERMINATION"/>
      <sheetName val="#5,6tube (2)"/>
      <sheetName val="계기"/>
      <sheetName val="첨1건물별공사계획 (2)"/>
      <sheetName val="SUMMARY (K)"/>
      <sheetName val="SumTB (K)"/>
      <sheetName val="BOQ(K) "/>
      <sheetName val="Sumcode(K)"/>
      <sheetName val="MAT. &amp; LABOUR RATE(K)"/>
      <sheetName val="EQ. RATE (K)"/>
      <sheetName val="ESTIMATE (K)"/>
      <sheetName val="BOQ(ITD&amp;SRT)"/>
      <sheetName val="Sumcode(ITD&amp;SRT)"/>
      <sheetName val="BOQ(SRT)"/>
      <sheetName val="ชี้แจงราคา cape seal"/>
      <sheetName val="uc1"/>
      <sheetName val="select"/>
      <sheetName val="สรุปประเมิน"/>
      <sheetName val="งานที่เหลือ"/>
      <sheetName val="ปรับลดงาน"/>
      <sheetName val="ประเมิน"/>
      <sheetName val="Cal Fto"/>
      <sheetName val="ข้อมูลทั่วไป"/>
      <sheetName val="สารบัญ"/>
      <sheetName val="สารบัญหัวข้อการเบิกจ่าย"/>
      <sheetName val="ปร5"/>
      <sheetName val="ปร4"/>
      <sheetName val="ปร4-1"/>
      <sheetName val="หา FACTOR F"/>
      <sheetName val="ตารางFACTOR Fทาง"/>
      <sheetName val="ตารางFACTOR Fโครงสร้าง"/>
      <sheetName val="unitcost"/>
      <sheetName val="FACTOR - F"/>
      <sheetName val="กราฟทำงาน"/>
      <sheetName val="เวลาทำงาน (1)"/>
      <sheetName val="อัตราทำงาน"/>
      <sheetName val="แหล่งวัสดุ"/>
      <sheetName val="ค่าดำเนินการ"/>
      <sheetName val="ค่าขนส่ง 1"/>
      <sheetName val="ค่าขนส่ง 1(ต่อ)"/>
      <sheetName val="ดำเนินการ"/>
      <sheetName val="ดำเนินการ (เดิม)"/>
      <sheetName val="Factor ดิน"/>
      <sheetName val="bf"/>
      <sheetName val="boq-bf"/>
      <sheetName val="การคิดค่า"/>
      <sheetName val="ตารางขนส่ง"/>
      <sheetName val="ขนส่งพ่วง"/>
      <sheetName val="ขนส่งพ่วง(ต่อ)"/>
      <sheetName val="เริ่มต้น"/>
      <sheetName val="บทที่1"/>
      <sheetName val="บทที่2(1)"/>
      <sheetName val="วิธีคิดค่าขนส่ง"/>
      <sheetName val="Detailค่าเครื่องจักร"/>
      <sheetName val="สรุปค่าเครื่องจักร+อะไหล่สึกหรอ"/>
      <sheetName val="บทที่2(2)"/>
      <sheetName val="บทที่2(3)"/>
      <sheetName val="บทที่2(4)"/>
      <sheetName val="บทที่2(6)"/>
      <sheetName val="บทที่2(7)"/>
      <sheetName val="บทที่3"/>
      <sheetName val="บทที่3(2)"/>
      <sheetName val="bonusL"/>
      <sheetName val="Civil-Arch Work"/>
      <sheetName val="BK.Eq&amp;Labour"/>
      <sheetName val="BK Unit Rate"/>
      <sheetName val="ปริมาณวัสดุ"/>
      <sheetName val="ปริมาณรวม"/>
      <sheetName val="A. หมวดเตรียมการ"/>
      <sheetName val="C.งานสถาปัตยกรรม "/>
      <sheetName val=" K520250(P1)"/>
      <sheetName val="Alu.Cladding(P1)"/>
      <sheetName val="ปกและสารบัญ"/>
      <sheetName val="อธิบาย F"/>
      <sheetName val="ตารางค่าอำนวยการ"/>
      <sheetName val="ค่าอำนวยการ"/>
      <sheetName val="ดอกเบี้ย,กำไร"/>
      <sheetName val="ภาษี"/>
      <sheetName val="Ratio Qty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Code Slab"/>
      <sheetName val="Post-Tenion"/>
      <sheetName val="Code Post"/>
      <sheetName val="Code Stair"/>
      <sheetName val="STEEL Roof"/>
      <sheetName val="โครงหลังคา"/>
      <sheetName val="สรุปงานโครงสร้าง"/>
      <sheetName val="บทสรุปผู้บริหาร"/>
      <sheetName val=" "/>
      <sheetName val="ELE"/>
      <sheetName val="SG"/>
      <sheetName val="J100"/>
      <sheetName val="sheetNO"/>
      <sheetName val="(R05)-PLE-602"/>
      <sheetName val="EST-FOOTING (G)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สรุปราคา (L)"/>
      <sheetName val="Total BOQ"/>
      <sheetName val="4G SUM-SK (Lift&amp;Interior)"/>
      <sheetName val="S-Curve (Lift&amp;Interior)"/>
      <sheetName val="6L4 DETAIL SK"/>
      <sheetName val="S-Curve (R2)"/>
      <sheetName val="7-consume"/>
      <sheetName val="6-Equipment"/>
      <sheetName val="03100(SS)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Main Sum (Hotel &amp; Residences)"/>
      <sheetName val="ELEC"/>
      <sheetName val="SUM-AIR-Submit"/>
      <sheetName val="Factor F Data"/>
      <sheetName val="ELE.xls"/>
      <sheetName val="_"/>
      <sheetName val="DETAIL_"/>
      <sheetName val="อาคารหลัก A"/>
      <sheetName val="I-slab"/>
      <sheetName val="เงินกู้ MGC"/>
      <sheetName val="เงินกู้ธนชาติ"/>
      <sheetName val="EST-FOOTING_(G)"/>
      <sheetName val="ZPS02"/>
      <sheetName val="Detail Pipe Bridge"/>
      <sheetName val="Detail Utility 5"/>
      <sheetName val="S1 Prelim"/>
      <sheetName val="S2 Structure"/>
      <sheetName val="S3 Architectural"/>
      <sheetName val="S4 Infrastructure"/>
      <sheetName val="S5 WWTT"/>
      <sheetName val="S6 EE"/>
      <sheetName val="S7 SN"/>
      <sheetName val="S8 Fire"/>
      <sheetName val="S9 Air "/>
      <sheetName val="Lease Expiry"/>
      <sheetName val="TENSCH"/>
      <sheetName val="Main BoQ"/>
      <sheetName val="P&amp;S"/>
      <sheetName val="MVAC"/>
      <sheetName val="SPool"/>
      <sheetName val="SRM-P-L"/>
      <sheetName val="Tax memo"/>
      <sheetName val="U-11"/>
      <sheetName val="E-3"/>
      <sheetName val="E-10"/>
      <sheetName val="K-2 "/>
      <sheetName val="K-6"/>
      <sheetName val="R-1"/>
      <sheetName val="R-2"/>
      <sheetName val="T-1"/>
      <sheetName val="U-12"/>
      <sheetName val="U-21"/>
      <sheetName val="U-22"/>
      <sheetName val="FF-21"/>
      <sheetName val="FSA Analys"/>
      <sheetName val="F-4(99)"/>
      <sheetName val="F-5(99)"/>
      <sheetName val="F-6(99)"/>
      <sheetName val="F-7(1)"/>
      <sheetName val="CC-20"/>
      <sheetName val="BB-20"/>
      <sheetName val="CC-10"/>
      <sheetName val="FF-20 (2)"/>
      <sheetName val="DFA"/>
      <sheetName val="FF-21 (2)"/>
      <sheetName val="PP-10"/>
      <sheetName val="PP-21"/>
      <sheetName val="C-63"/>
      <sheetName val="C-60"/>
      <sheetName val="C-61"/>
      <sheetName val="C-64"/>
      <sheetName val="FSL-1"/>
      <sheetName val="AP110sup-b"/>
      <sheetName val="AP-110 (F-9)"/>
      <sheetName val="F-7 "/>
      <sheetName val="F-7(w)"/>
      <sheetName val="A-20"/>
      <sheetName val="A-30"/>
      <sheetName val="A-31"/>
      <sheetName val="A-40"/>
      <sheetName val="U-160"/>
      <sheetName val="U-170"/>
      <sheetName val="FF-1 "/>
      <sheetName val="FF-10 "/>
      <sheetName val="FF-30 "/>
      <sheetName val="ADD"/>
      <sheetName val="DIS"/>
      <sheetName val="Industrial"/>
      <sheetName val="MFG"/>
      <sheetName val="SCH C&amp;D"/>
      <sheetName val="DP"/>
      <sheetName val="COMP00CY"/>
      <sheetName val="S108"/>
      <sheetName val="EXED96"/>
      <sheetName val="AE00CY"/>
      <sheetName val="AFA00CY"/>
      <sheetName val="MFA00CY"/>
      <sheetName val="DFA00CY"/>
      <sheetName val="CA00CY"/>
      <sheetName val="FORMC"/>
      <sheetName val="OSM (2)"/>
      <sheetName val="G-1"/>
      <sheetName val="H-1"/>
      <sheetName val="L-12"/>
      <sheetName val="AA-10"/>
      <sheetName val="BA"/>
      <sheetName val="NN-10"/>
      <sheetName val="NN-20"/>
      <sheetName val="FF-50"/>
      <sheetName val="ODint"/>
      <sheetName val="Proof of deferred tax (R2)"/>
      <sheetName val="CA Sheet"/>
      <sheetName val="Deferred tax (R1)"/>
      <sheetName val="NBV of QE (R1 1)"/>
      <sheetName val="Outstanding matters"/>
      <sheetName val="Operating Expense Ac"/>
      <sheetName val="GB100-Fixed Assets"/>
      <sheetName val="GC100- Investments"/>
      <sheetName val="GE100- Loans, Adv&amp;factored rec"/>
      <sheetName val="GE100.1- HP and Fin Lease"/>
      <sheetName val="GE100.2- Trade Rec"/>
      <sheetName val="GE100.3(1-3)-Prov for DD"/>
      <sheetName val="GE 100.2.1-Details"/>
      <sheetName val="GF100- Deposits, prepayments "/>
      <sheetName val="GH100-RPT"/>
      <sheetName val="GJ100-Cash &amp; Bank Balances"/>
      <sheetName val="GL100-Share capital &amp; reserves"/>
      <sheetName val="GN100-Taxation"/>
      <sheetName val="GR100-Interest bearing liab"/>
      <sheetName val="GR 100.1-Lefs Loan_editted"/>
      <sheetName val="GQ100- Other Payables &amp; Accrual"/>
      <sheetName val="Profit and Loss _Working"/>
      <sheetName val="Hive out"/>
      <sheetName val="GW100-P&amp;L"/>
      <sheetName val="GX100-P&amp;L"/>
      <sheetName val="TB as of 1 Aug 2010"/>
      <sheetName val="GE100.3(1-3)-Mvmt in DD"/>
      <sheetName val="GR900"/>
      <sheetName val="SUAD"/>
      <sheetName val="AJE "/>
      <sheetName val="ARE"/>
      <sheetName val="ExchangeRate"/>
      <sheetName val="GB 1"/>
      <sheetName val="GB 2"/>
      <sheetName val="GB 3"/>
      <sheetName val="GC 1"/>
      <sheetName val="GD 1"/>
      <sheetName val="GE 1"/>
      <sheetName val="GE2"/>
      <sheetName val="GG 1"/>
      <sheetName val="GH 1"/>
      <sheetName val="GJ 1"/>
      <sheetName val="GL 1"/>
      <sheetName val="GN 1"/>
      <sheetName val="GQ 1"/>
      <sheetName val="GQ7"/>
      <sheetName val="GW2"/>
      <sheetName val="GW3"/>
      <sheetName val="GW4"/>
      <sheetName val="GW5"/>
      <sheetName val="GW5.1"/>
      <sheetName val="DistributionGX1"/>
      <sheetName val="OthersGX2"/>
      <sheetName val="AdminGX3"/>
      <sheetName val="CPF"/>
      <sheetName val="O4CA "/>
      <sheetName val="A3-2lU1-1"/>
      <sheetName val="U1-2"/>
      <sheetName val="A3-3-1"/>
      <sheetName val="C-4"/>
      <sheetName val="G2 "/>
      <sheetName val="M3-1"/>
      <sheetName val="O3"/>
      <sheetName val="O5"/>
      <sheetName val="U4"/>
      <sheetName val="U5"/>
      <sheetName val="U6"/>
      <sheetName val="C-30"/>
      <sheetName val="P&amp;O(R1-R15)"/>
      <sheetName val="Adj-PIC"/>
      <sheetName val="TBIS"/>
      <sheetName val="Coy Info"/>
      <sheetName val="TBS"/>
      <sheetName val="TPL"/>
      <sheetName val="TRecon"/>
      <sheetName val="chg equity"/>
      <sheetName val="TBCS-BS"/>
      <sheetName val="TBCS-PL"/>
      <sheetName val="Reclassifications"/>
      <sheetName val="B1"/>
      <sheetName val="B1-1"/>
      <sheetName val="Payroll-analysis"/>
      <sheetName val="Payroll-test (2)"/>
      <sheetName val="Payroll-test (3)"/>
      <sheetName val="Net receipt"/>
      <sheetName val="Capital Items"/>
      <sheetName val="Exc. diff"/>
      <sheetName val="Subcont"/>
      <sheetName val="DPLA"/>
      <sheetName val="C4."/>
      <sheetName val="C5-1"/>
      <sheetName val="E1-1"/>
      <sheetName val="F1-2"/>
      <sheetName val="F1-3"/>
      <sheetName val="L2."/>
      <sheetName val="L2 -2"/>
      <sheetName val="P4 "/>
      <sheetName val="DPLA (2)"/>
      <sheetName val="D1 "/>
      <sheetName val="D1-1 "/>
      <sheetName val="D2."/>
      <sheetName val="L1-1"/>
      <sheetName val="L2"/>
      <sheetName val="L2- 1"/>
      <sheetName val="M_Maincomp"/>
      <sheetName val="M_CT_OUT"/>
      <sheetName val="DBU DfB Gw8 "/>
      <sheetName val="DBU Call Loan Gw9 "/>
      <sheetName val="DBU adv TR Gw10"/>
      <sheetName val="dbu OD secured Gw11 SS"/>
      <sheetName val="dbu OD secured Gw11 (2)"/>
      <sheetName val="DBU timeloan S Gw12"/>
      <sheetName val="DBU invest sec OS Gw13"/>
      <sheetName val="ACU Y CLTB Gw14"/>
      <sheetName val=" Svc comm y GW 15"/>
      <sheetName val="ACU Y Syn Loan Gw16"/>
      <sheetName val="ACU Y Call Loan (2)SS"/>
      <sheetName val="Invest sec Y OS"/>
      <sheetName val="ACU Y CL info SS"/>
      <sheetName val="Client Ex Rate SS"/>
      <sheetName val="USD1 SS"/>
      <sheetName val="Expn1 SS"/>
      <sheetName val="HK Term1 SS"/>
      <sheetName val="HK Term2 SS"/>
      <sheetName val="DBU int exp TD Gx 6 "/>
      <sheetName val="ACU E OD on bks Gx7"/>
      <sheetName val="ACU E TD_NB Gx8"/>
      <sheetName val="ACU TD Gx8 SS"/>
      <sheetName val="ACU E Time Deposit_NB"/>
      <sheetName val="ACU CL From Banks OS SS"/>
      <sheetName val="ACU CL From Banks OS Gx XX"/>
      <sheetName val="Client Ex rates  for CLFB"/>
      <sheetName val="ACU E TD_B info"/>
      <sheetName val="Expn2"/>
      <sheetName val="ACU E Invest sec_B info (3)"/>
      <sheetName val="ACU E TD_B info (3)"/>
      <sheetName val="xx Expn3"/>
      <sheetName val="ACU E CL fr Bank"/>
      <sheetName val="CL fr Bank inf0"/>
      <sheetName val="Invest sec Gw14"/>
      <sheetName val="Salary RT Gx9"/>
      <sheetName val="CPF Test Gx9.1"/>
      <sheetName val="Fx RT E2"/>
      <sheetName val="Salary WD Gx9.9A"/>
      <sheetName val="acc nature"/>
      <sheetName val="APP I (outstanding)"/>
      <sheetName val="App II"/>
      <sheetName val="App III"/>
      <sheetName val="App IV"/>
      <sheetName val="JerryCans"/>
      <sheetName val="Can Parts"/>
      <sheetName val="Printing"/>
      <sheetName val="PrintingOrder"/>
      <sheetName val="TinPlatePrice"/>
      <sheetName val="SquareCans"/>
      <sheetName val="RoundCans"/>
      <sheetName val="OT"/>
      <sheetName val="GL 0304"/>
      <sheetName val="P&amp;LSEPG (2)"/>
      <sheetName val="P&amp;LSEPG"/>
      <sheetName val="SEPG BY SUPPLIER (2)"/>
      <sheetName val="Sale2003"/>
      <sheetName val="SEPG2004"/>
      <sheetName val="P_LSEPG"/>
      <sheetName val="Sales Analysis (2)"/>
      <sheetName val="GProfit"/>
      <sheetName val="Superelectronics"/>
      <sheetName val="PBC"/>
      <sheetName val="DD1"/>
      <sheetName val="HH1"/>
      <sheetName val="CC7"/>
      <sheetName val="ageing bracket"/>
      <sheetName val="FF2.1 underlying data test"/>
      <sheetName val="FF200"/>
      <sheetName val="GG1"/>
      <sheetName val="GG2"/>
      <sheetName val="GG3"/>
      <sheetName val="Treshold"/>
      <sheetName val="MM1"/>
      <sheetName val="MM2"/>
      <sheetName val="MM2-1"/>
      <sheetName val="MM2-2"/>
      <sheetName val="EE1"/>
      <sheetName val="EE1-1"/>
      <sheetName val="EE1-2"/>
      <sheetName val="EE1-3"/>
      <sheetName val="EE3-1"/>
      <sheetName val="EE3-2"/>
      <sheetName val="EE7"/>
      <sheetName val="(1 A~B)"/>
      <sheetName val="(1C~D)"/>
      <sheetName val="(1E~F)"/>
      <sheetName val="(1G)"/>
      <sheetName val="(1H)"/>
      <sheetName val="(1I)"/>
      <sheetName val="(1J)"/>
      <sheetName val="(1K)"/>
      <sheetName val="(1L)"/>
      <sheetName val="(1M)"/>
      <sheetName val="(1N)"/>
      <sheetName val="(1O)"/>
      <sheetName val="(1P)"/>
      <sheetName val="(1Q)"/>
      <sheetName val="(1R)"/>
      <sheetName val="(2)"/>
      <sheetName val="(3)"/>
      <sheetName val="(4)"/>
      <sheetName val="(5)"/>
      <sheetName val="(6)"/>
      <sheetName val="( 7 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 1 )"/>
      <sheetName val="( 2 )"/>
      <sheetName val="(7)"/>
      <sheetName val="( 10 )"/>
      <sheetName val="( 11 )"/>
      <sheetName val="( 13 )"/>
      <sheetName val="( 14 )"/>
      <sheetName val="( 15 )"/>
      <sheetName val="( 16 )"/>
      <sheetName val="( 17 )"/>
      <sheetName val="( 18 )"/>
      <sheetName val="( 19 )"/>
      <sheetName val="( 20 )"/>
      <sheetName val="( 21 )"/>
      <sheetName val="( 22 )"/>
      <sheetName val="( 23 )"/>
      <sheetName val="( 24 )"/>
      <sheetName val="( 25 )"/>
      <sheetName val="( 26 )"/>
      <sheetName val="A5-1"/>
      <sheetName val="A13"/>
      <sheetName val="E-TOC"/>
      <sheetName val="B1(a)"/>
      <sheetName val="B1-1(V)"/>
      <sheetName val="B1-1 (Q)"/>
      <sheetName val="B6"/>
      <sheetName val="E1-2"/>
      <sheetName val="E1-3"/>
      <sheetName val="F2-1"/>
      <sheetName val="FG listing"/>
      <sheetName val="RM listing"/>
      <sheetName val="PnL commentaries"/>
      <sheetName val="B2"/>
      <sheetName val="ESTIMATE-P&amp;L-PMV"/>
      <sheetName val="Forecast P&amp;L-PAL"/>
      <sheetName val="ESTIMATE P&amp;L99-GROUP"/>
      <sheetName val="Forecast P&amp;L-PMV"/>
      <sheetName val="Forecast P&amp;L-PMT"/>
      <sheetName val="SCH-GP"/>
      <sheetName val="FORECAST-GP"/>
      <sheetName val="P&amp;L YR99"/>
      <sheetName val="CONSUL-P&amp;L99"/>
      <sheetName val="P&amp;L YR99 (3)"/>
      <sheetName val="NN1(a)"/>
      <sheetName val="NN1"/>
      <sheetName val="NN5-3"/>
      <sheetName val="LL1"/>
      <sheetName val="LL1-1"/>
      <sheetName val="P.T. Daya Manunggal"/>
      <sheetName val="LL1-3"/>
      <sheetName val="LL1-4"/>
      <sheetName val="LL1-5"/>
      <sheetName val="LL1-6"/>
      <sheetName val="LL1-7.1"/>
      <sheetName val="LL1-7.2"/>
      <sheetName val="LL3"/>
      <sheetName val="EE5.1"/>
      <sheetName val="EE5-1"/>
      <sheetName val="EE9.1"/>
      <sheetName val="Inventories Control List"/>
      <sheetName val="LL4"/>
      <sheetName val="Significant OS"/>
      <sheetName val="OS Final"/>
      <sheetName val="OS-Focal"/>
      <sheetName val="OS- KSS"/>
      <sheetName val="Sheet 1"/>
      <sheetName val="Sheet 1 (2)"/>
      <sheetName val="B1-2-1"/>
      <sheetName val="B6-1-2"/>
      <sheetName val="B6-1-3"/>
      <sheetName val="M5"/>
      <sheetName val="NPS&amp;NFM"/>
      <sheetName val="totmal"/>
      <sheetName val="workcap"/>
      <sheetName val="excp"/>
      <sheetName val="Tax related exp"/>
      <sheetName val="fty-foe"/>
      <sheetName val="22.4-NPS"/>
      <sheetName val="22.4-NFM"/>
      <sheetName val="Nfm sales aff"/>
      <sheetName val="OPL2001TP"/>
      <sheetName val="Opl01cs"/>
      <sheetName val="Bpkitem"/>
      <sheetName val="INTRO"/>
      <sheetName val="Doc"/>
      <sheetName val="Validation-co"/>
      <sheetName val="NESMAL (int only)"/>
      <sheetName val="NESMAL"/>
      <sheetName val="S6OF"/>
      <sheetName val="Int-sch4"/>
      <sheetName val="Tax N Audit"/>
      <sheetName val="Taxprov"/>
      <sheetName val="14.0 (loc)"/>
      <sheetName val="14.0"/>
      <sheetName val="14.1"/>
      <sheetName val="37.0"/>
      <sheetName val="3400"/>
      <sheetName val="3410"/>
      <sheetName val="3420"/>
      <sheetName val="3421"/>
      <sheetName val="Validation"/>
      <sheetName val="CONSOL-TAX"/>
      <sheetName val="deftax"/>
      <sheetName val="14.0 con"/>
      <sheetName val="22.4con"/>
      <sheetName val="22.5 con"/>
      <sheetName val="3400-con"/>
      <sheetName val="3410-con"/>
      <sheetName val="3421-con"/>
      <sheetName val="3425-con"/>
      <sheetName val="3426-con"/>
      <sheetName val="3427-con"/>
      <sheetName val="INTERCOY"/>
      <sheetName val="M1 "/>
      <sheetName val="BB1"/>
      <sheetName val="BB2-1"/>
      <sheetName val="BB2"/>
      <sheetName val="NOT TO PRINT"/>
      <sheetName val="ADMIN SALARY"/>
      <sheetName val="DIV-Net period"/>
      <sheetName val="B5(BS)_Revise"/>
      <sheetName val="B5(BS)"/>
      <sheetName val="B5_IS"/>
      <sheetName val="BB2.1"/>
      <sheetName val="BB4"/>
      <sheetName val="EE3"/>
      <sheetName val="FF300"/>
      <sheetName val="JJ1"/>
      <sheetName val="MM1-1"/>
      <sheetName val="B5.1"/>
      <sheetName val="B5-1"/>
      <sheetName val="BB2-2"/>
      <sheetName val="BB2-3"/>
      <sheetName val="BB3"/>
      <sheetName val="BB6"/>
      <sheetName val="CC2-1"/>
      <sheetName val="HH1 "/>
      <sheetName val="MM2.1"/>
      <sheetName val="DD2-1"/>
      <sheetName val="CC1"/>
      <sheetName val="Sign"/>
      <sheetName val="Increase in thousand"/>
      <sheetName val="days"/>
      <sheetName val="Increase or decrease in thousan"/>
      <sheetName val="EE2"/>
      <sheetName val="EE4"/>
      <sheetName val="EE300"/>
      <sheetName val="EE301"/>
      <sheetName val="B5a"/>
      <sheetName val="BB6-1"/>
      <sheetName val="EE1.1"/>
      <sheetName val="EE3-1.1"/>
      <sheetName val="EE3-1.1 (2)"/>
      <sheetName val="EE4-1"/>
      <sheetName val="EE4-1.1"/>
      <sheetName val="EE6"/>
      <sheetName val="FF1.1"/>
      <sheetName val="FF2-1"/>
      <sheetName val="receipts"/>
      <sheetName val="FF4"/>
      <sheetName val="FF7"/>
      <sheetName val="BB2-1 SS"/>
      <sheetName val="MM3"/>
      <sheetName val="FinalBB6(a)"/>
      <sheetName val="BB6_Final"/>
      <sheetName val="MM2.5"/>
      <sheetName val="ML"/>
      <sheetName val="to Client"/>
      <sheetName val="KK1"/>
      <sheetName val="KK2 "/>
      <sheetName val="KK3"/>
      <sheetName val="KK4"/>
      <sheetName val="KK5"/>
      <sheetName val="KK1 (2)"/>
      <sheetName val="KK2  (2)"/>
      <sheetName val="KK3 (2)"/>
      <sheetName val="KK4 (2)"/>
      <sheetName val="KK5 (2)"/>
      <sheetName val="B5 (a)"/>
      <sheetName val="B5.1(a)"/>
      <sheetName val="B5-1(a)"/>
      <sheetName val="B5-1.1(a)"/>
      <sheetName val="B5-2 - Cash Flow Statement"/>
      <sheetName val="BB1(a)"/>
      <sheetName val="BB2(a)"/>
      <sheetName val="BB2.1 (a)"/>
      <sheetName val="EE1(a)"/>
      <sheetName val="EE2-1"/>
      <sheetName val="EE3-2(a)"/>
      <sheetName val="EE3-4 (a)"/>
      <sheetName val="EE3-4.1(a)"/>
      <sheetName val="EE3-4.2(a)"/>
      <sheetName val="EE3-4.3(a)"/>
      <sheetName val="EE3-4.4(a)"/>
      <sheetName val="EE3-6(a)"/>
      <sheetName val="NN2.1"/>
      <sheetName val="EE1 "/>
      <sheetName val="EE5"/>
      <sheetName val="KK1-1-Tech"/>
      <sheetName val="KK2-tech(revised)"/>
      <sheetName val="KK2-1"/>
      <sheetName val="KK3(m)-Tech"/>
      <sheetName val="KK3(r)-1"/>
      <sheetName val="Tec-dd"/>
      <sheetName val="KK1-Tech"/>
      <sheetName val="PM"/>
      <sheetName val="Unrecorded liab."/>
      <sheetName val="Leasehold land"/>
      <sheetName val="FA-Insurance"/>
      <sheetName val="Circularisation "/>
      <sheetName val="Stk-valuation"/>
      <sheetName val="Stk-NRV"/>
      <sheetName val="Stk-provision"/>
      <sheetName val="Stk-insurance"/>
      <sheetName val="EY"/>
      <sheetName val="O.Cred.Cirl."/>
      <sheetName val="Audit fee"/>
      <sheetName val="R1-1"/>
      <sheetName val="T1"/>
      <sheetName val="ua-1"/>
      <sheetName val="Travelling"/>
      <sheetName val="Prof.fee"/>
      <sheetName val="Interests"/>
      <sheetName val="Staff costs"/>
      <sheetName val="DIR rem"/>
      <sheetName val="No of ee00"/>
      <sheetName val="No of ee99"/>
      <sheetName val="EPF "/>
      <sheetName val="Directors interest"/>
      <sheetName val="BS'09"/>
      <sheetName val="BS (revised)"/>
      <sheetName val="PL (revised)"/>
      <sheetName val="PPE (revised)"/>
      <sheetName val="Journal (revised)"/>
      <sheetName val="PPE(1)"/>
      <sheetName val="Journal"/>
      <sheetName val="PPE (2)"/>
      <sheetName val="CSF (2)"/>
      <sheetName val="CSF"/>
      <sheetName val="INTERCO-nontrade"/>
      <sheetName val="interco(1)"/>
      <sheetName val="INTERCO-TRADE"/>
      <sheetName val="COC"/>
      <sheetName val="Disposal of PPE"/>
      <sheetName val="Hist cost"/>
      <sheetName val="CF Recon"/>
      <sheetName val="Int.Rates"/>
      <sheetName val="MI share"/>
      <sheetName val="Comp of int"/>
      <sheetName val="Cashflow by subsi"/>
      <sheetName val="Info"/>
      <sheetName val="FF4-1"/>
      <sheetName val="NO.0"/>
      <sheetName val="NO.1"/>
      <sheetName val="NO.2-1"/>
      <sheetName val="NO.2-2"/>
      <sheetName val="NO.2-3"/>
      <sheetName val="NO.2-4"/>
      <sheetName val="NO.3-1"/>
      <sheetName val="NO.3-2"/>
      <sheetName val="NO.4"/>
      <sheetName val="NO.5-1"/>
      <sheetName val="NO.5-2"/>
      <sheetName val="NO.5-3"/>
      <sheetName val="NO.6-1"/>
      <sheetName val="NO.6-2"/>
      <sheetName val="NO.7"/>
      <sheetName val="NO.8"/>
      <sheetName val="NO.8-1"/>
      <sheetName val="NO.9"/>
      <sheetName val="NO.9-1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 (1)"/>
      <sheetName val="NO.26 (2)"/>
      <sheetName val="NO.27(1)"/>
      <sheetName val="NO.27(2)"/>
      <sheetName val="NO.28"/>
      <sheetName val="NO.29 "/>
      <sheetName val="NO.30"/>
      <sheetName val="NO.31"/>
      <sheetName val="ATTCH.1"/>
      <sheetName val="ATTCH.2"/>
      <sheetName val="CIF&amp;FOB"/>
      <sheetName val="Consignment"/>
      <sheetName val="DDU term"/>
      <sheetName val="PnL (Details) - May'08"/>
      <sheetName val="BB2-1.1"/>
      <sheetName val="BB2.4"/>
      <sheetName val="BB6.1"/>
      <sheetName val="SMT"/>
      <sheetName val="FF6"/>
      <sheetName val="損益分析"/>
      <sheetName val="損益表說明"/>
      <sheetName val="存貨跌價及呆滯損失"/>
      <sheetName val="資產負債表"/>
      <sheetName val="損益表"/>
      <sheetName val="試算表累計"/>
      <sheetName val="試算表當月"/>
      <sheetName val="銷貨成本表-GPP"/>
      <sheetName val="銷貨成本附表"/>
      <sheetName val="R銷貨成本表-GMP"/>
      <sheetName val="製造直接費用明細表"/>
      <sheetName val="管理費用明細表"/>
      <sheetName val="銷售費用明細表--"/>
      <sheetName val="研發費用明細表"/>
      <sheetName val="宿舍費用明細表"/>
      <sheetName val="五力分析"/>
      <sheetName val="背書保證事項記錄"/>
      <sheetName val="內部銷售"/>
      <sheetName val="營運槓桿度"/>
      <sheetName val="ToDo"/>
      <sheetName val="BS,Equity"/>
      <sheetName val="AA13"/>
      <sheetName val="A17"/>
      <sheetName val="BB1-1"/>
      <sheetName val="CC2"/>
      <sheetName val="CC4"/>
      <sheetName val="CC6"/>
      <sheetName val="EE5-5"/>
      <sheetName val="EE6-1"/>
      <sheetName val="FF-TOC"/>
      <sheetName val="FF3"/>
      <sheetName val="LL-TOC"/>
      <sheetName val="MM5"/>
      <sheetName val="KK2"/>
      <sheetName val="KK6"/>
      <sheetName val="KK2 (2)"/>
      <sheetName val="KK6 (2)"/>
      <sheetName val="KK6 (unused)"/>
      <sheetName val="Portrait"/>
      <sheetName val="Portrait (2)"/>
      <sheetName val="CC4a"/>
      <sheetName val="SiGnS"/>
      <sheetName val="Formulae"/>
      <sheetName val="Timing"/>
      <sheetName val="Scenario 1A,B,C"/>
      <sheetName val="Scenario 2A,B,C"/>
      <sheetName val="Scenario 3A,B,C"/>
      <sheetName val="SVA"/>
      <sheetName val="Basic Assum"/>
      <sheetName val="Sales Assum-Base Case"/>
      <sheetName val="Cashflow-Base Case"/>
      <sheetName val="680"/>
      <sheetName val="Mau 02"/>
      <sheetName val="HN"/>
      <sheetName val="SGD"/>
      <sheetName val="LB"/>
      <sheetName val="HY"/>
      <sheetName val="BN"/>
      <sheetName val="HD"/>
      <sheetName val="HP"/>
      <sheetName val="Toan KVMB"/>
      <sheetName val="Toan KVMB (2)"/>
      <sheetName val="mau 05"/>
      <sheetName val="ctgs09"/>
      <sheetName val="CT-GSBRA"/>
      <sheetName val="mau 04"/>
      <sheetName val="Mau 01"/>
      <sheetName val="Mau 03"/>
      <sheetName val="Tonghop (20)"/>
      <sheetName val="Tonghop (19)"/>
      <sheetName val="Tonghop (18)"/>
      <sheetName val="Tonghop (17)"/>
      <sheetName val="Tonghop (16)"/>
      <sheetName val="Tonghop (15)"/>
      <sheetName val="Tonghop (14)"/>
      <sheetName val="PNT-HHT"/>
      <sheetName val="LHP"/>
      <sheetName val="THD"/>
      <sheetName val="TPhu"/>
      <sheetName val="QL1A"/>
      <sheetName val="NL-DH"/>
      <sheetName val="THT"/>
      <sheetName val="TCV"/>
      <sheetName val="CD"/>
      <sheetName val="NTH"/>
      <sheetName val="HV"/>
      <sheetName val="TTD II"/>
      <sheetName val="T09"/>
      <sheetName val="TT3108"/>
      <sheetName val="TBH"/>
      <sheetName val="Tonghop (2)"/>
      <sheetName val="tt29"/>
      <sheetName val="00 - TH Ke hoach 2007"/>
      <sheetName val="01-Nguon von"/>
      <sheetName val="02-Lai suat"/>
      <sheetName val="03-Tai chinh"/>
      <sheetName val="04-Tien luong"/>
      <sheetName val="4.1-Tien luong MRML"/>
      <sheetName val="05-Chi tai san"/>
      <sheetName val="5.1-Chi tai san TSCD"/>
      <sheetName val="5.2-Chi tai san CCLD"/>
      <sheetName val="06-Kinh doanh khac"/>
      <sheetName val="07-Mo rong mang luoi"/>
      <sheetName val="08-Du phong"/>
      <sheetName val="gia vt,nc,may"/>
      <sheetName val="TTQT"/>
      <sheetName val="71-81"/>
      <sheetName val="7-8"/>
      <sheetName val="TTDV"/>
      <sheetName val="Doanh so"/>
      <sheetName val="loc"/>
      <sheetName val="(1) Select sys_rptb_gl_months"/>
      <sheetName val="(2) Select sys_rptb_gl_months"/>
      <sheetName val="01. DATA"/>
      <sheetName val="COT VACH_LOI THANG"/>
      <sheetName val="03. TK THEP"/>
      <sheetName val="TK Thep cay (Canteen)"/>
      <sheetName val="02. Ket cau"/>
      <sheetName val="TK thep"/>
      <sheetName val="SHAPE"/>
      <sheetName val="Thep hinh"/>
      <sheetName val="Library"/>
      <sheetName val="COT"/>
      <sheetName val="VACH"/>
      <sheetName val="DAM MONG 3"/>
      <sheetName val="DAM MONG 2"/>
      <sheetName val="DAM MONG"/>
      <sheetName val="DAM"/>
      <sheetName val="KCT"/>
      <sheetName val="Đầu vào"/>
      <sheetName val="Máy"/>
      <sheetName val="THVT gộp"/>
      <sheetName val="Đơn giá chi tiết"/>
      <sheetName val="Giá tổng hợp"/>
      <sheetName val="HM chung"/>
      <sheetName val="Dự phòng"/>
      <sheetName val="Luật XD"/>
      <sheetName val="HM chung thầu"/>
      <sheetName val="Dự phòng thầu"/>
      <sheetName val="Dự toán gói thầu"/>
      <sheetName val="HSXL"/>
      <sheetName val="Định mức tư vấn"/>
      <sheetName val="Quyết toán"/>
      <sheetName val="Giá tháng QT"/>
      <sheetName val="Đầu vào QT"/>
      <sheetName val="Nhân công QT"/>
      <sheetName val="Máy QT"/>
      <sheetName val="HaoPhiVatTu QT"/>
      <sheetName val="Tổng hợp VT QT"/>
      <sheetName val="Cước VC QT"/>
      <sheetName val="Cước bộ QT"/>
      <sheetName val="NhiênLiệu QT"/>
      <sheetName val="Chiết tính QT"/>
      <sheetName val="Dự thầu QT"/>
      <sheetName val="Hệ số QT"/>
      <sheetName val="HSXLQT"/>
      <sheetName val="KL hoàn thành"/>
      <sheetName val="KL phát sinh"/>
      <sheetName val="Hệ số Pn"/>
      <sheetName val="Tổng hợp QT"/>
      <sheetName val="foxz"/>
      <sheetName val="Summary I"/>
      <sheetName val="Summary II"/>
      <sheetName val="Prelim"/>
      <sheetName val="Fire Protection"/>
      <sheetName val="Variation Order"/>
      <sheetName val="No. Template"/>
      <sheetName val="Quatation"/>
      <sheetName val="Bill No. 2"/>
      <sheetName val="BUA (32Storey Condo)"/>
      <sheetName val="Bill No. 3"/>
      <sheetName val="Bill No. 4"/>
      <sheetName val="Bill No. 5"/>
      <sheetName val="Bill No. 6"/>
      <sheetName val="Bill No. 7 - optional"/>
      <sheetName val="Bill No. 8 - Contra Item"/>
      <sheetName val="Bill No. 9 - Contra Units"/>
      <sheetName val="Bill No. 10 - Opt Item"/>
      <sheetName val="Tender A"/>
      <sheetName val="Tender B"/>
      <sheetName val="Bill 1"/>
      <sheetName val="Bill 2"/>
      <sheetName val="Bill 3"/>
      <sheetName val="Bill 4"/>
      <sheetName val="Bill 5"/>
      <sheetName val="Bill 6"/>
      <sheetName val="Bill 7"/>
      <sheetName val="Daywork"/>
      <sheetName val="Rate (RC)"/>
      <sheetName val="Rate (Arch)"/>
      <sheetName val="Rate (Dr&amp;Wdw)"/>
      <sheetName val="Rate _RC_"/>
      <sheetName val="Rate _Arch_"/>
      <sheetName val="Stump"/>
      <sheetName val="Col (grd to 1st)"/>
      <sheetName val="Col (1st to 2nd)"/>
      <sheetName val="Col (2nd to 3rd)"/>
      <sheetName val="Col (3rd to 4th)"/>
      <sheetName val="Col (4th to rf)"/>
      <sheetName val="Col (rf to up rf)"/>
      <sheetName val="Sum Col"/>
      <sheetName val="Stiffener"/>
      <sheetName val="Grd beam"/>
      <sheetName val="1st flr beam"/>
      <sheetName val="2,3,4 flr beam"/>
      <sheetName val="Rf beam"/>
      <sheetName val="UpRf beam"/>
      <sheetName val="Grd Slab"/>
      <sheetName val="1st slab"/>
      <sheetName val="Typical slab"/>
      <sheetName val="Rf slab"/>
      <sheetName val="Up Rf slab"/>
      <sheetName val="Pile Cap (Plot 1)"/>
      <sheetName val="Stump (Plot 1)"/>
      <sheetName val="Col (grd to 1st - Plot 1)"/>
      <sheetName val="Col (1st to rf - Plot 1)"/>
      <sheetName val="Grd beam (Plot 1)"/>
      <sheetName val="1st flr beam (Plot 1)"/>
      <sheetName val="Rf beam (Plot 1)"/>
      <sheetName val="Grd slab (Plot 1)"/>
      <sheetName val="1st Flr slab (Plot 1)"/>
      <sheetName val="Stair (Plot 1)"/>
      <sheetName val="Pile Cap (Plot 2)"/>
      <sheetName val="Stump (Plot 2)"/>
      <sheetName val="Col (grd to 1st - Plot 2)"/>
      <sheetName val="Col (1st to Rf - Plot 2)"/>
      <sheetName val="Grd beam (Plot 2)"/>
      <sheetName val="1st flr beam (Plot 2)"/>
      <sheetName val="Rf beam (Plot 2)"/>
      <sheetName val="Grd slab (Plot 2)"/>
      <sheetName val="1st Flr slab (Plot 2)"/>
      <sheetName val="Stair (Plot 2)"/>
      <sheetName val="Blk A"/>
      <sheetName val="Blk B"/>
      <sheetName val="Blk C"/>
      <sheetName val="Blk D"/>
      <sheetName val="Blk E"/>
      <sheetName val="Blk F"/>
      <sheetName val="Blk G"/>
      <sheetName val="Blk H"/>
      <sheetName val="Blk I"/>
      <sheetName val="Blk J"/>
      <sheetName val="Blk K"/>
      <sheetName val="Blk L"/>
      <sheetName val="Fnl-Smry"/>
      <sheetName val="SC"/>
      <sheetName val="PC"/>
      <sheetName val="ST"/>
      <sheetName val="apronS-downS"/>
      <sheetName val="GS(H)-BRC"/>
      <sheetName val="FB"/>
      <sheetName val="DS-1STFLR"/>
      <sheetName val="RB"/>
      <sheetName val="copping"/>
      <sheetName val="RS(H)"/>
      <sheetName val="SC-rbar"/>
      <sheetName val="Ir"/>
      <sheetName val="BRC"/>
      <sheetName val="RC"/>
      <sheetName val="Windr"/>
      <sheetName val="WALL COMP"/>
      <sheetName val="BP Reo"/>
      <sheetName val="RC Piles"/>
      <sheetName val="Bored Piles"/>
      <sheetName val="WB"/>
      <sheetName val="WB2"/>
      <sheetName val="FR2"/>
      <sheetName val="FR3(Col)"/>
      <sheetName val="FR4(Bm)"/>
      <sheetName val="FR5(SC&amp;Lift)"/>
      <sheetName val="UF2"/>
      <sheetName val="UF3"/>
      <sheetName val="Infra"/>
      <sheetName val="Infra2"/>
      <sheetName val="FR2a"/>
      <sheetName val="BQ (2)"/>
      <sheetName val="Pilecap"/>
      <sheetName val="Upper Flr Beam"/>
      <sheetName val="Roof Beam"/>
      <sheetName val="Ground slab"/>
      <sheetName val="Upper flr slab"/>
      <sheetName val="Upper flr Slab-BAR"/>
      <sheetName val="Roof slab"/>
      <sheetName val="Roof Slab-BAR"/>
      <sheetName val="Lift Pit"/>
      <sheetName val="Lift Core"/>
      <sheetName val="Dr WW Sch"/>
      <sheetName val="Dr WW Meas"/>
      <sheetName val="110 cs EW"/>
      <sheetName val="110 clay EW"/>
      <sheetName val="110 cs NW"/>
      <sheetName val="110 clay NW"/>
      <sheetName val="UFC"/>
      <sheetName val="RFF"/>
      <sheetName val="EW"/>
      <sheetName val="IW"/>
      <sheetName val="WD"/>
      <sheetName val="EF"/>
      <sheetName val="IF"/>
      <sheetName val="SF"/>
      <sheetName val="SUN"/>
      <sheetName val="Sewer"/>
      <sheetName val="FS "/>
      <sheetName val="Water-Carpark Block"/>
      <sheetName val="ACADEMIC BLOCK"/>
      <sheetName val="Price list-August"/>
      <sheetName val="CANTEEN"/>
      <sheetName val="HOSTEL BLOCK"/>
      <sheetName val="quarters warden"/>
      <sheetName val="COVERED WALKWAY"/>
      <sheetName val="TNB SUB STATION"/>
      <sheetName val="GUARD HOUSE"/>
      <sheetName val="RUBBISH COMPARTMENT"/>
      <sheetName val="EXTERNAL WORKS"/>
      <sheetName val="PROVISIONAL SUM"/>
      <sheetName val="General Summary"/>
      <sheetName val="scaffolding"/>
      <sheetName val="prliminaries"/>
      <sheetName val="building M&amp;E"/>
      <sheetName val="eledetail"/>
      <sheetName val="mechdetail"/>
      <sheetName val="Infra M&amp;E"/>
      <sheetName val="piling &amp; fdtn"/>
      <sheetName val="window"/>
      <sheetName val="wall&amp;floor "/>
      <sheetName val="sor"/>
      <sheetName val="s-case"/>
      <sheetName val="ext-fin"/>
      <sheetName val="tnb"/>
      <sheetName val="genoffice"/>
      <sheetName val="tadika "/>
      <sheetName val="balai "/>
      <sheetName val="shop "/>
      <sheetName val="B-SUM"/>
      <sheetName val="ROADS"/>
      <sheetName val="DRAIN"/>
      <sheetName val="SEWERAGE"/>
      <sheetName val="STP"/>
      <sheetName val="WATER RET"/>
      <sheetName val="RESERVOIR"/>
      <sheetName val="GEN SUM"/>
      <sheetName val="Tunnel form"/>
      <sheetName val="Half R"/>
      <sheetName val="Plastering"/>
      <sheetName val="roof &amp; RWDP"/>
      <sheetName val="RC wall"/>
      <sheetName val="wall fin"/>
      <sheetName val="cei"/>
      <sheetName val="flr"/>
      <sheetName val="ftg"/>
      <sheetName val="flr&amp;ceilfin"/>
      <sheetName val="Intfin"/>
      <sheetName val="extfin"/>
      <sheetName val="Questionaire"/>
      <sheetName val="extwall&amp;fin"/>
      <sheetName val="intwall"/>
      <sheetName val="majlis link-parapet wall"/>
      <sheetName val="WBLFF"/>
      <sheetName val="Frame"/>
      <sheetName val="#Upper Floor"/>
      <sheetName val="#Roof"/>
      <sheetName val="eXT wALL"/>
      <sheetName val="Windows &amp; ext. doors"/>
      <sheetName val="int.wall &amp; partitions"/>
      <sheetName val="int. doors"/>
      <sheetName val="#Flr Finish"/>
      <sheetName val="#Ceiling Finish"/>
      <sheetName val="Wall Finish"/>
      <sheetName val="#Sanitary"/>
      <sheetName val="Fencing"/>
      <sheetName val="Ancillary"/>
      <sheetName val="Prelim Sum"/>
      <sheetName val="Attendance to NSC"/>
      <sheetName val="concrete (1)"/>
      <sheetName val="concrete (2)"/>
      <sheetName val="concrete (3)"/>
      <sheetName val="reinf (1)"/>
      <sheetName val="reinf (2)"/>
      <sheetName val="reinf (3)"/>
      <sheetName val="BRC (1)"/>
      <sheetName val="BRC (2)"/>
      <sheetName val="Fwk (1)"/>
      <sheetName val="Fwk Brkdown (1)"/>
      <sheetName val="Fwk Compare"/>
      <sheetName val="Fwk (2)"/>
      <sheetName val="Fwk Brkdown (2)"/>
      <sheetName val="Fwk (3)"/>
      <sheetName val="Fwk Brkdown (3)"/>
      <sheetName val="Excn"/>
      <sheetName val="Excn (2)"/>
      <sheetName val="Brick"/>
      <sheetName val="Screed"/>
      <sheetName val="PC Slab sum"/>
      <sheetName val="PC slab"/>
      <sheetName val="PC Slab sum (Alt)"/>
      <sheetName val="PC slab (Alt)"/>
      <sheetName val="Plant (Alt)"/>
      <sheetName val="Scaffold"/>
      <sheetName val="Scaffold (2)"/>
      <sheetName val="Stagging"/>
      <sheetName val="Risk"/>
      <sheetName val="Major Qty"/>
      <sheetName val="cert"/>
      <sheetName val="@WORDSTEXT(AE44)"/>
      <sheetName val="Main Sum"/>
      <sheetName val="BQ-1"/>
      <sheetName val="BQ-ADD"/>
      <sheetName val="VO"/>
      <sheetName val="M.O.S."/>
      <sheetName val="Prov. ddt."/>
      <sheetName val="other. ddt."/>
      <sheetName val="@WORDSTEXT(AE44) (2)"/>
      <sheetName val="@WORDSTEXT(AE44) (3)"/>
      <sheetName val="other. ddt"/>
      <sheetName val="Prov. ddt"/>
      <sheetName val="M.O.S"/>
      <sheetName val="paysum"/>
      <sheetName val="Nov 12"/>
      <sheetName val="P.Holiday"/>
      <sheetName val="int fin-to"/>
      <sheetName val="int flr"/>
      <sheetName val="skirt"/>
      <sheetName val="int wall fin"/>
      <sheetName val="int clg"/>
      <sheetName val="ext flr-to"/>
      <sheetName val="ext flr qty"/>
      <sheetName val="ext wall fin-to"/>
      <sheetName val="ext wall fin qty"/>
      <sheetName val="ext clg-to"/>
      <sheetName val="ext clg qty"/>
      <sheetName val="wall-to"/>
      <sheetName val="wall qty"/>
      <sheetName val="dpc qty"/>
      <sheetName val="rf cover"/>
      <sheetName val="rc-qty"/>
      <sheetName val="rf drain"/>
      <sheetName val="rd-qty"/>
      <sheetName val="dr-to"/>
      <sheetName val="dr-dr qty"/>
      <sheetName val="dr (2)"/>
      <sheetName val="dr-lock"/>
      <sheetName val="dr-closer"/>
      <sheetName val="dr-plate"/>
      <sheetName val="dr-bolt"/>
      <sheetName val="wn-to"/>
      <sheetName val="wn-wn qty"/>
      <sheetName val="wn (2)"/>
      <sheetName val="wn-fastener"/>
      <sheetName val="wn-bolt"/>
      <sheetName val="stair-to"/>
      <sheetName val="stair-qty"/>
      <sheetName val="rail-to"/>
      <sheetName val="rail-qty"/>
      <sheetName val="wares-to"/>
      <sheetName val="wares-qty"/>
      <sheetName val="counter"/>
      <sheetName val="counter-qty"/>
      <sheetName val="mirror-to "/>
      <sheetName val="mirror-qty"/>
      <sheetName val="sht1"/>
      <sheetName val="sht1qty"/>
      <sheetName val="sht2"/>
      <sheetName val="sht2qty"/>
      <sheetName val="sht3"/>
      <sheetName val="sht3qty"/>
      <sheetName val="sht4"/>
      <sheetName val="sht4qty"/>
      <sheetName val="sht5"/>
      <sheetName val="sht5qty"/>
      <sheetName val="Area Analy"/>
      <sheetName val="Vert Analy"/>
      <sheetName val="4.14WALL"/>
      <sheetName val="2B2"/>
      <sheetName val="PARTICULARS"/>
      <sheetName val="WBLFL"/>
      <sheetName val="EXTWALL"/>
      <sheetName val="ROOF"/>
      <sheetName val="WINDOWS"/>
      <sheetName val="DOORS"/>
      <sheetName val="IRONMONGERY"/>
      <sheetName val="WALLFINISHES"/>
      <sheetName val="FLOORFINISHES"/>
      <sheetName val="CEILING"/>
      <sheetName val="PAINTING"/>
      <sheetName val="SANITARYFITTINGS"/>
      <sheetName val="EXTERNALWORKS"/>
      <sheetName val="CONCRETE &amp; FWK"/>
      <sheetName val="施工預算明細表"/>
      <sheetName val="Valuation Info"/>
      <sheetName val="BAL Cert"/>
      <sheetName val="Package A"/>
      <sheetName val="Package B"/>
      <sheetName val="Summ VO"/>
      <sheetName val="VO No. 1"/>
      <sheetName val="VO No. 3"/>
      <sheetName val="VO 3 (VBH)"/>
      <sheetName val="Package A (TBH)"/>
      <sheetName val="Package A (BHD)"/>
      <sheetName val="Resistivity Survey"/>
      <sheetName val="Package B (TBH &amp; VBH)"/>
      <sheetName val="Package B (BHD)"/>
      <sheetName val="Package B (monitoring well)"/>
      <sheetName val="VO 1 (BH)"/>
      <sheetName val="VO 1 (BH) (ALL)"/>
      <sheetName val="Bill  No. 4"/>
      <sheetName val="SUM VO"/>
      <sheetName val="VO1"/>
      <sheetName val="VO2"/>
      <sheetName val="VO3"/>
      <sheetName val="VO4"/>
      <sheetName val="VO5"/>
      <sheetName val="VO6"/>
      <sheetName val="VO7"/>
      <sheetName val="VO8"/>
      <sheetName val="VO9"/>
      <sheetName val="VOP"/>
      <sheetName val="SUM MOS"/>
      <sheetName val="MOS"/>
      <sheetName val="MOS (2)"/>
      <sheetName val="pile record"/>
      <sheetName val="pile record (2)"/>
      <sheetName val="Summary RB"/>
      <sheetName val="Summary RB (Alt)"/>
      <sheetName val="Bill2-Raw Water"/>
      <sheetName val="Bill4-Treated Water"/>
      <sheetName val="SB2.2 (Alt)RB"/>
      <sheetName val="SB2.2 (Alt) (2)"/>
      <sheetName val="RoadBuilders"/>
      <sheetName val="RoadBuilders (2)"/>
      <sheetName val="Lpayment cert"/>
      <sheetName val="LB.Q"/>
      <sheetName val="Workdone"/>
      <sheetName val="V.O"/>
      <sheetName val="Brick &amp; Plaster"/>
      <sheetName val="Brick &amp; Plaster (2)"/>
      <sheetName val="FOL - Bar"/>
      <sheetName val="FA-LISTING"/>
      <sheetName val="L&amp;B"/>
      <sheetName val="Revaluation"/>
      <sheetName val="FA_LISTING"/>
      <sheetName val="B1-GENERAL"/>
      <sheetName val="B2-PS"/>
      <sheetName val="B3 SUMMARY (2)"/>
      <sheetName val="B3A-PODIUM (2)"/>
      <sheetName val="B3B-BLOCK 6 UNITS (2)"/>
      <sheetName val="B3C-BLOCK 8 UNITS (2)"/>
      <sheetName val="B3D-COMMERCIAL (2)"/>
      <sheetName val="B3E-EXTERNALWORK (2)"/>
      <sheetName val="B3F-LANDSCAPE (2)"/>
      <sheetName val="AUTOMATIC SELECT"/>
      <sheetName val="Bill 3 Bld General"/>
      <sheetName val="Bill 3 Bld"/>
      <sheetName val="E-LIFT PUMP(1)"/>
      <sheetName val="E-CHLORINE(2)"/>
      <sheetName val="E-BLOWER(3)"/>
      <sheetName val="E-MAIN OFFICE(4)"/>
      <sheetName val="E-DEWATERING(5)"/>
      <sheetName val="E-COMPOST PLANT(6)"/>
      <sheetName val="E-GUARD HOUSE(7)"/>
      <sheetName val="E-STAIR CASES(8)"/>
      <sheetName val="E-VENTILATION UNDERGROUND(9)"/>
      <sheetName val="Mechanical Work"/>
      <sheetName val="Direct Expense"/>
      <sheetName val="Mechanical Work (2)"/>
      <sheetName val="GIA_XDM"/>
      <sheetName val="Vt TT"/>
      <sheetName val="Tram-Diachat"/>
      <sheetName val="DUYET XDM"/>
      <sheetName val="DUYET XDM (2)"/>
      <sheetName val="DUYET XDM (3)"/>
      <sheetName val="DUYET XDM (4)"/>
      <sheetName val="Elec LG"/>
      <sheetName val="Elec MG"/>
      <sheetName val="day dien"/>
      <sheetName val="Summary (Elemental Cost)"/>
      <sheetName val="1.Preliminary Fee"/>
      <sheetName val="2.Podium"/>
      <sheetName val="3.Block A"/>
      <sheetName val="4.Block B"/>
      <sheetName val="5.Block C"/>
      <sheetName val="6.M&amp;E"/>
      <sheetName val="7. PS"/>
      <sheetName val="2.Basement"/>
      <sheetName val="3.Block M5"/>
      <sheetName val="4.Block M6A"/>
      <sheetName val="5.Block M6B"/>
      <sheetName val="6.External Works"/>
      <sheetName val="7.M&amp;E"/>
      <sheetName val="8. PS"/>
      <sheetName val="9. Attendance fee"/>
      <sheetName val="零星采购（阿市）"/>
      <sheetName val="周转材料（眉姐）"/>
      <sheetName val="主材采购-翠"/>
      <sheetName val="汇总"/>
      <sheetName val="签约情况"/>
      <sheetName val="工程分包类"/>
      <sheetName val="试验和技术类"/>
      <sheetName val="设备租赁"/>
      <sheetName val="保安、行政合同"/>
      <sheetName val="商务采购"/>
      <sheetName val="保险合同"/>
      <sheetName val="其他"/>
      <sheetName val="MD3 统计"/>
      <sheetName val="Name"/>
      <sheetName val="Sumary"/>
      <sheetName val="1300"/>
      <sheetName val="1400"/>
      <sheetName val="1500"/>
      <sheetName val="1700"/>
      <sheetName val="2100"/>
      <sheetName val="2200"/>
      <sheetName val="2300"/>
      <sheetName val="2500"/>
      <sheetName val="2600"/>
      <sheetName val="3300"/>
      <sheetName val="3600"/>
      <sheetName val="3800"/>
      <sheetName val="4100"/>
      <sheetName val="4200"/>
      <sheetName val="4500"/>
      <sheetName val="4600"/>
      <sheetName val="5200"/>
      <sheetName val="5700"/>
      <sheetName val="5800"/>
      <sheetName val="Part1"/>
      <sheetName val="Part2"/>
      <sheetName val="S20"/>
      <sheetName val="S21"/>
      <sheetName val="S23"/>
      <sheetName val="S15"/>
      <sheetName val="S17"/>
      <sheetName val="S18"/>
      <sheetName val="S19"/>
      <sheetName val="S22"/>
      <sheetName val="S25"/>
      <sheetName val="S26"/>
      <sheetName val="Dayworks"/>
      <sheetName val="VXXXX"/>
      <sheetName val="cover-BH"/>
      <sheetName val="SWGR1"/>
      <sheetName val="SWGR2"/>
      <sheetName val="BATTERY"/>
      <sheetName val="I_C"/>
      <sheetName val="BC"/>
      <sheetName val="TR1"/>
      <sheetName val="TR2"/>
      <sheetName val="bldg.summary"/>
      <sheetName val="bldg.summary(eng.)"/>
      <sheetName val="REFERENCE"/>
      <sheetName val="핀-관 열교환기"/>
      <sheetName val="AL-HX"/>
      <sheetName val="성능"/>
      <sheetName val="풍량(노즐)"/>
      <sheetName val="모세관"/>
      <sheetName val="습공기물성"/>
      <sheetName val="냉매물성"/>
      <sheetName val="Xunit"/>
      <sheetName val="Selection"/>
      <sheetName val="Who am I"/>
      <sheetName val="EQUIP LIST"/>
      <sheetName val="DOCU. LIST"/>
      <sheetName val="TIME SHEET"/>
      <sheetName val="SW-TEO"/>
      <sheetName val="Financ. Overview"/>
      <sheetName val="Toolbox"/>
      <sheetName val="Open"/>
      <sheetName val="2_1 Termine"/>
      <sheetName val="2_2 Termine"/>
      <sheetName val="4_1 Orga_"/>
      <sheetName val="3_3 Fabrikate_Küche"/>
      <sheetName val="4_2_1 Pers"/>
      <sheetName val="4_2_2 Pers"/>
      <sheetName val="5 Subs"/>
      <sheetName val="7 BE"/>
      <sheetName val="8 Ref_"/>
      <sheetName val="8 Bietererklärung"/>
      <sheetName val="1_4 Optionen"/>
      <sheetName val="1_5 EPs"/>
      <sheetName val="3_1 Fabrikate_Bau"/>
      <sheetName val="G.1R-Shou COP Gf"/>
      <sheetName val="eqpmad2"/>
      <sheetName val="计算稿"/>
      <sheetName val="POWER ASSUMPTIONS"/>
      <sheetName val="第一部分定价"/>
      <sheetName val="表—08 分部分项工程量清单计价表"/>
      <sheetName val="网络合计"/>
      <sheetName val="汇总表"/>
      <sheetName val="BA "/>
      <sheetName val="PCR车间 部分"/>
      <sheetName val="장비명"/>
      <sheetName val="256LC_ProFlowR13"/>
      <sheetName val="1.Summary"/>
      <sheetName val="2. DRI 내용"/>
      <sheetName val="3.사각지대"/>
      <sheetName val="4.위험등급"/>
      <sheetName val="XXXXXX"/>
      <sheetName val="업무처리전"/>
      <sheetName val="설계변경사유서"/>
      <sheetName val="공사비증감"/>
      <sheetName val="단가적용"/>
      <sheetName val="물량증감비교표"/>
      <sheetName val="물량산출근거"/>
      <sheetName val="공구별수량"/>
      <sheetName val="수량분기(토목)"/>
      <sheetName val="수량분기(배관)"/>
      <sheetName val="간지"/>
      <sheetName val="수량산출서 갑지"/>
      <sheetName val="수량산출서 속지"/>
      <sheetName val="토공 갑지"/>
      <sheetName val="토공 입적표"/>
      <sheetName val="토적집계"/>
      <sheetName val="토-2(변)"/>
      <sheetName val="토-3(변)"/>
      <sheetName val="토-8(변)"/>
      <sheetName val="교량공 갑지"/>
      <sheetName val="마장교 갑지"/>
      <sheetName val="마장교 토공,기초공"/>
      <sheetName val="마장교 구체공"/>
      <sheetName val="상촌고가 갑지"/>
      <sheetName val="상촌고가 토공,기초공"/>
      <sheetName val="상촌고가 구체공"/>
      <sheetName val="상촌고가 상부공"/>
      <sheetName val="평가데이터"/>
      <sheetName val="6PILE  (돌출)"/>
      <sheetName val="수량집계"/>
      <sheetName val="CTEMCOST"/>
      <sheetName val="말뚝지지력산정"/>
      <sheetName val="예가표"/>
      <sheetName val="공문"/>
      <sheetName val="현장설명"/>
      <sheetName val="본선 토공 분배표"/>
      <sheetName val="잔여분"/>
      <sheetName val="수량산출서_갑지"/>
      <sheetName val="수량산출서_속지"/>
      <sheetName val="토공_갑지"/>
      <sheetName val="토공_입적표"/>
      <sheetName val="교량공_갑지"/>
      <sheetName val="마장교_갑지"/>
      <sheetName val="마장교_토공,기초공"/>
      <sheetName val="마장교_구체공"/>
      <sheetName val="상촌고가_갑지"/>
      <sheetName val="상촌고가_토공,기초공"/>
      <sheetName val="상촌고가_구체공"/>
      <sheetName val="상촌고가_상부공"/>
      <sheetName val="6PILE__(돌출)"/>
      <sheetName val="단면_(2)"/>
      <sheetName val="입출재고현황_(2)"/>
      <sheetName val="woo(mac)"/>
      <sheetName val="조건표"/>
      <sheetName val="결과조달"/>
      <sheetName val="금액내역서"/>
      <sheetName val="북방3터널"/>
      <sheetName val="진주방향"/>
      <sheetName val="guard(mac)"/>
      <sheetName val="매원개착터널총괄"/>
      <sheetName val="송라터널총괄"/>
      <sheetName val="마산방향철근집계"/>
      <sheetName val="내역서_"/>
      <sheetName val="소비자가"/>
      <sheetName val="일위대가목차"/>
      <sheetName val="일위대가"/>
      <sheetName val="BID"/>
      <sheetName val="type-F"/>
      <sheetName val="정부노임단가"/>
      <sheetName val="토목내역"/>
      <sheetName val="단가"/>
      <sheetName val="WORK"/>
      <sheetName val="MOTOR"/>
      <sheetName val="설계조건"/>
      <sheetName val="DATE"/>
      <sheetName val="노임"/>
      <sheetName val="眞비상(진주)"/>
      <sheetName val="기별(종합)"/>
      <sheetName val="하수급견적대비"/>
      <sheetName val="일위(철거)"/>
      <sheetName val="철거수량(전송)"/>
      <sheetName val="tggwan(mac)"/>
      <sheetName val="계수시트"/>
      <sheetName val="집수정(600-700)"/>
      <sheetName val="유동표"/>
      <sheetName val="투찰"/>
      <sheetName val="데이타"/>
      <sheetName val="가제당공사비"/>
      <sheetName val="식재"/>
      <sheetName val="도급"/>
      <sheetName val="고유코드_설계"/>
      <sheetName val="기계경비(시간당)"/>
      <sheetName val="시설물"/>
      <sheetName val="교량하부공"/>
      <sheetName val="교각별철근수량집계표"/>
      <sheetName val="노무비단가"/>
      <sheetName val="중기조종사_단위단가"/>
      <sheetName val="소일위대가코드표"/>
      <sheetName val="기초처리공사비"/>
      <sheetName val="원가계산서(남측)"/>
      <sheetName val="9811"/>
      <sheetName val="토목"/>
      <sheetName val="수목데이타_"/>
      <sheetName val="마산방향"/>
      <sheetName val="남대문빌딩"/>
      <sheetName val="6공구(당초)"/>
      <sheetName val="수목표준대가"/>
      <sheetName val="단가일람"/>
      <sheetName val="단위량당중기"/>
      <sheetName val="부대내역"/>
      <sheetName val="램머"/>
      <sheetName val="식재출력용"/>
      <sheetName val="투찰가"/>
      <sheetName val="백호우계수"/>
      <sheetName val="식재인부"/>
      <sheetName val="입찰"/>
      <sheetName val="복통공사비"/>
      <sheetName val="본제당공사비"/>
      <sheetName val="총물량"/>
      <sheetName val="본공사"/>
      <sheetName val="내역"/>
      <sheetName val="빗물받이(910-510-410)"/>
      <sheetName val="4차원가계산서"/>
      <sheetName val="단가결정"/>
      <sheetName val="내역서"/>
      <sheetName val="유지관리"/>
      <sheetName val="시운전연료"/>
      <sheetName val="시험비"/>
      <sheetName val="원가서"/>
      <sheetName val="여과지동"/>
      <sheetName val="투찰내역"/>
      <sheetName val="1,2공구원가계산서"/>
      <sheetName val="1공구산출내역서"/>
      <sheetName val="자재대"/>
      <sheetName val="자재일람"/>
      <sheetName val="전체_1설계"/>
      <sheetName val="조경일람"/>
      <sheetName val="지질조사"/>
      <sheetName val="중기운반비"/>
      <sheetName val="원가"/>
      <sheetName val="진입도로공사비"/>
      <sheetName val="건축내역"/>
      <sheetName val="예산명세서"/>
      <sheetName val="취수탑공사비"/>
      <sheetName val="자료입력"/>
      <sheetName val="토취장복구"/>
      <sheetName val="품셈TABLE"/>
      <sheetName val="현경"/>
      <sheetName val="내역표지"/>
      <sheetName val="수량산출서_갑지1"/>
      <sheetName val="수량산출서_속지1"/>
      <sheetName val="토공_갑지1"/>
      <sheetName val="토공_입적표1"/>
      <sheetName val="교량공_갑지1"/>
      <sheetName val="마장교_갑지1"/>
      <sheetName val="마장교_토공,기초공1"/>
      <sheetName val="마장교_구체공1"/>
      <sheetName val="상촌고가_갑지1"/>
      <sheetName val="상촌고가_토공,기초공1"/>
      <sheetName val="상촌고가_구체공1"/>
      <sheetName val="상촌고가_상부공1"/>
      <sheetName val="6PILE__(돌출)1"/>
      <sheetName val="공사비집계"/>
      <sheetName val="7회-수량"/>
      <sheetName val="통장출금액"/>
      <sheetName val="간접비"/>
      <sheetName val="입찰보고"/>
      <sheetName val="품종_품명"/>
      <sheetName val="금융비용"/>
      <sheetName val="노임기준"/>
      <sheetName val="내역(전체)"/>
      <sheetName val="P.M 별"/>
      <sheetName val="아파트 "/>
      <sheetName val="연돌일위집계"/>
      <sheetName val="A구역 냉수(철거)"/>
      <sheetName val="B구역 냉수(철거)"/>
      <sheetName val="C구역 냉수(철거)"/>
      <sheetName val="D구역 냉수(철거)"/>
      <sheetName val="E구역 냉수(철거)"/>
      <sheetName val="F구역 냉수(철거)"/>
      <sheetName val="A구역 스팀(철거)"/>
      <sheetName val="B구역 스팀(철거)"/>
      <sheetName val="C구역 스팀(철거)"/>
      <sheetName val="D구역 스팀(철거)"/>
      <sheetName val="E구역 스팀(철거)"/>
      <sheetName val="F구역 스팀(철거)"/>
      <sheetName val="F구역 고압스팀(철거)"/>
      <sheetName val="MH008(흑관)"/>
      <sheetName val="MH008(백관)"/>
      <sheetName val="MH009(흑관)"/>
      <sheetName val="MH009(백관)"/>
      <sheetName val="CDA014(철거)"/>
      <sheetName val="CDA015(철거)"/>
      <sheetName val="CDA016(철거)"/>
      <sheetName val="CDA017(철거)"/>
      <sheetName val="CDA018(철거)"/>
      <sheetName val="CDA019(철거)"/>
      <sheetName val="CW015(철거)"/>
      <sheetName val="CW016(철거)"/>
      <sheetName val="CW017(철거)"/>
      <sheetName val="CW019(철거)"/>
      <sheetName val="DI015(철거)"/>
      <sheetName val="DI016(철거)"/>
      <sheetName val="DI017(철거)"/>
      <sheetName val="DI019(철거)"/>
      <sheetName val="PV018(철거)"/>
      <sheetName val="DRAIN017(철거)"/>
      <sheetName val="CDA022"/>
      <sheetName val="CDA023"/>
      <sheetName val="CDA024"/>
      <sheetName val="CDA025"/>
      <sheetName val="CDA026"/>
      <sheetName val="CDA입상"/>
      <sheetName val="PCW입상및기계실"/>
      <sheetName val="PCW021"/>
      <sheetName val="PCW023"/>
      <sheetName val="PCW024"/>
      <sheetName val="PCW025"/>
      <sheetName val="PCW026"/>
      <sheetName val="PV입상및기계실"/>
      <sheetName val="PV021"/>
      <sheetName val="PV024"/>
      <sheetName val="PV024-1"/>
      <sheetName val="PV025"/>
      <sheetName val="PV026"/>
      <sheetName val="DI024 "/>
      <sheetName val="DI025 "/>
      <sheetName val="DI026 "/>
      <sheetName val="DI RACK 및 입상(신설)"/>
      <sheetName val="압력배관 인허가물량"/>
      <sheetName val="7-1"/>
      <sheetName val="7-2-1"/>
      <sheetName val="7-3-1"/>
      <sheetName val="7-3-2"/>
      <sheetName val="7-4"/>
      <sheetName val="7-7"/>
      <sheetName val="Cost Sum"/>
      <sheetName val="Master BOQ"/>
      <sheetName val="Q'ty Sum"/>
      <sheetName val="Interior"/>
      <sheetName val="Facade"/>
      <sheetName val="P.S&amp;daywk"/>
      <sheetName val="JV 한국인 급여"/>
      <sheetName val="한국인 급여 테이블"/>
      <sheetName val="철근 산출 근거"/>
      <sheetName val="콘크리트 산출 근거"/>
      <sheetName val="Contingency내역"/>
      <sheetName val="Risk Hedging"/>
      <sheetName val="Labour Rate"/>
      <sheetName val="제목"/>
      <sheetName val="실행과정요약"/>
      <sheetName val="총괄표"/>
      <sheetName val="실행대비표"/>
      <sheetName val="실행대비 (2)"/>
      <sheetName val="분석1"/>
      <sheetName val="Tender Sum"/>
      <sheetName val="Project Brief"/>
      <sheetName val="Element Analysis"/>
      <sheetName val="품의"/>
      <sheetName val="PC&amp;PS Sum"/>
      <sheetName val="Milestone(33)"/>
      <sheetName val="Milestone(40)"/>
      <sheetName val="Org Chart"/>
      <sheetName val="Manning Schedule"/>
      <sheetName val="Salary-adjusted"/>
      <sheetName val="STAFF COST"/>
      <sheetName val="Temporary Work"/>
      <sheetName val="금융비용근거"/>
      <sheetName val="workscope변경"/>
      <sheetName val="1.2차입찰금액대비표"/>
      <sheetName val="Proj Element Analysis"/>
      <sheetName val="주요단가대비"/>
      <sheetName val="견적기준공사방안"/>
      <sheetName val="Progress"/>
      <sheetName val="laboursum"/>
      <sheetName val="TYPE별노무내역"/>
      <sheetName val="TYPE별총공사비"/>
      <sheetName val="TYPE별노무내역 (2)"/>
      <sheetName val="Indirect Cost Analysis"/>
      <sheetName val="조직참고"/>
      <sheetName val="Cost Summary by BOQ"/>
      <sheetName val="Cost Summary by Trade"/>
      <sheetName val="제출용 BOQ"/>
      <sheetName val="ALternative-Rev.5"/>
      <sheetName val="Alternative(Summary)"/>
      <sheetName val="내부용 BOQ"/>
      <sheetName val="Optional Works"/>
      <sheetName val="Schedule of Rate - Rev.5"/>
      <sheetName val="NS item"/>
      <sheetName val="Attic Stock"/>
      <sheetName val="Temp. Works"/>
      <sheetName val="SUMM."/>
      <sheetName val="WHRB"/>
      <sheetName val="DESAL."/>
      <sheetName val="BOP"/>
      <sheetName val="INSULATION"/>
      <sheetName val="Sch 4"/>
      <sheetName val="BOP (OLD)"/>
      <sheetName val="Comparative statement"/>
      <sheetName val="RA-markate"/>
      <sheetName val="RA_markate"/>
      <sheetName val="전기공사개요"/>
      <sheetName val="Work Scope"/>
      <sheetName val="실행갑지"/>
      <sheetName val="총괄표(구)"/>
      <sheetName val="추가목표"/>
      <sheetName val="분석"/>
      <sheetName val="금융비"/>
      <sheetName val="금융비(가실행기준)"/>
      <sheetName val="실행편성기준"/>
      <sheetName val="공정계획"/>
      <sheetName val="인원계획"/>
      <sheetName val="주요단가적용"/>
      <sheetName val="보험료&amp;안전관비"/>
      <sheetName val="Milestone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BOQ-SRC"/>
      <sheetName val="BOQ-PT"/>
      <sheetName val="제출용Breakdown_of_Price"/>
      <sheetName val="Bill2"/>
      <sheetName val="alt"/>
      <sheetName val="evalue"/>
      <sheetName val="16. Corner Guard"/>
      <sheetName val="5. Anti-Termite"/>
      <sheetName val="11. Paint"/>
      <sheetName val="25. Roller Shutters"/>
      <sheetName val="건축"/>
      <sheetName val="설비"/>
      <sheetName val="전기"/>
      <sheetName val="통신"/>
      <sheetName val="조경"/>
      <sheetName val="조경내역서"/>
      <sheetName val="협상1"/>
      <sheetName val="협상2"/>
      <sheetName val="협상3"/>
      <sheetName val="외주팀작성"/>
      <sheetName val="대비표"/>
      <sheetName val="접수서류"/>
      <sheetName val="검토의견"/>
      <sheetName val="분석Elec"/>
      <sheetName val="분석Mech"/>
      <sheetName val="대비CW"/>
      <sheetName val="분석IBS"/>
      <sheetName val="분석GEN"/>
      <sheetName val="분석Lift"/>
      <sheetName val="실행분개"/>
      <sheetName val="업체연락처"/>
      <sheetName val="BOQ(E)"/>
      <sheetName val="General summary(E)"/>
      <sheetName val="General summary(M)"/>
      <sheetName val="BOQ(M)"/>
      <sheetName val="COMPARISON BOQ"/>
      <sheetName val="KYUNGNAM AL BOQ"/>
      <sheetName val="ALUTEK BOQ"/>
      <sheetName val="EAGON BOQ"/>
      <sheetName val="Proposta"/>
      <sheetName val="FORMULAS"/>
      <sheetName val="Despacho (c.civil)"/>
      <sheetName val="Despacho (especialidades)"/>
      <sheetName val="Despacho (equivalente)"/>
      <sheetName val="Cover 3T"/>
      <sheetName val="Cover PK"/>
      <sheetName val="Condition of Proposal"/>
      <sheetName val="고압(UT)"/>
      <sheetName val="전력간선(UT)"/>
      <sheetName val="동력(UT)"/>
      <sheetName val="조명(UT)"/>
      <sheetName val="TRAY(UT)"/>
      <sheetName val="전열(UT)"/>
      <sheetName val="전화스피커(UT)"/>
      <sheetName val="접지(UT)"/>
      <sheetName val="기타동간선"/>
      <sheetName val="CHEM-1"/>
      <sheetName val="CHEM-2"/>
      <sheetName val="GAS-1"/>
      <sheetName val="GAS-2"/>
      <sheetName val="WAST STO"/>
      <sheetName val="BEST OFFICE"/>
      <sheetName val="MAIN 경비실"/>
      <sheetName val="SUB 경비실"/>
      <sheetName val="투찰내역비교"/>
      <sheetName val="高压1"/>
      <sheetName val="UT干线1"/>
      <sheetName val="UT动力1"/>
      <sheetName val="照明"/>
      <sheetName val="桥架"/>
      <sheetName val="插座"/>
      <sheetName val="电话广播"/>
      <sheetName val="电话"/>
      <sheetName val="广播"/>
      <sheetName val="接地"/>
      <sheetName val="其他栋干线"/>
      <sheetName val="전기공사"/>
      <sheetName val="ELECTRIC"/>
      <sheetName val="清单总价"/>
      <sheetName val="清单报价A"/>
      <sheetName val="admin增加"/>
      <sheetName val="01"/>
      <sheetName val="02"/>
      <sheetName val="03"/>
      <sheetName val="04"/>
      <sheetName val="05"/>
      <sheetName val="S01"/>
      <sheetName val="S02"/>
      <sheetName val="S03"/>
      <sheetName val="S04"/>
      <sheetName val="S05"/>
      <sheetName val="SS1"/>
      <sheetName val="SS2"/>
      <sheetName val="SS3"/>
      <sheetName val="SS4"/>
      <sheetName val="SS5"/>
      <sheetName val="T3"/>
      <sheetName val="T4"/>
      <sheetName val="합"/>
      <sheetName val="1-1"/>
      <sheetName val="CAT_5"/>
      <sheetName val="갑지1"/>
      <sheetName val="토목주소"/>
      <sheetName val="프랜트면허"/>
      <sheetName val="变更增加计算书"/>
      <sheetName val="정공공사"/>
      <sheetName val="M2CAR"/>
      <sheetName val="90톤전기"/>
      <sheetName val="영창악기"/>
      <sheetName val="공장대비"/>
      <sheetName val="공장대비2"/>
      <sheetName val="G2설비도급"/>
      <sheetName val="DRUM"/>
      <sheetName val="6동"/>
      <sheetName val="신표지1"/>
      <sheetName val="도급공사 BM"/>
      <sheetName val="新材料单价 신규단가"/>
      <sheetName val="新材料物量"/>
      <sheetName val="报价"/>
      <sheetName val="争议问题"/>
      <sheetName val="INNER FULE"/>
      <sheetName val="적용할증"/>
      <sheetName val="고소할증품"/>
      <sheetName val="특수비계공품"/>
      <sheetName val="수량산출서"/>
      <sheetName val="플랫폼집계"/>
      <sheetName val="플랫폼수량"/>
      <sheetName val="계단집계"/>
      <sheetName val="계단수량"/>
      <sheetName val="랜딩집계"/>
      <sheetName val="랜딩수량"/>
      <sheetName val="사다리집계"/>
      <sheetName val="사다리수량"/>
      <sheetName val="연돌내역서"/>
      <sheetName val="연돌"/>
      <sheetName val="(76)배관총괄"/>
      <sheetName val="M2-1-1"/>
      <sheetName val="M2-1-2"/>
      <sheetName val="M2-1-3"/>
      <sheetName val="M2-1-4"/>
      <sheetName val="M2-1-5"/>
      <sheetName val="M2-1-6"/>
      <sheetName val="M2-1-7"/>
      <sheetName val="M2-1-8"/>
      <sheetName val="M2-1-9"/>
      <sheetName val="M2-1-10"/>
      <sheetName val="정산"/>
      <sheetName val="관리비"/>
      <sheetName val="기성공제"/>
      <sheetName val="실행내역"/>
      <sheetName val="1월보고(99종합)"/>
      <sheetName val="00년 1월"/>
      <sheetName val="00년 2월"/>
      <sheetName val="00년 3월"/>
      <sheetName val="00년 4월"/>
      <sheetName val="00년 5월"/>
      <sheetName val="00년상반기"/>
      <sheetName val="00년 7월"/>
      <sheetName val="00년 8월"/>
      <sheetName val="00년 9월"/>
      <sheetName val="00년10월"/>
      <sheetName val="12월가공서비스"/>
      <sheetName val="그래프data"/>
      <sheetName val="갑지(추정)"/>
      <sheetName val="노원열병합  건축공사기성내역서"/>
      <sheetName val="목표세부명세"/>
      <sheetName val="동축분 종합설계서"/>
      <sheetName val="㽓다리수량"/>
      <sheetName val="실행(1)"/>
      <sheetName val="단가표"/>
      <sheetName val="설계예산서"/>
      <sheetName val="건축집계"/>
      <sheetName val="PIPE내역(FCN)"/>
      <sheetName val="일위대가-목록"/>
      <sheetName val="TOWER 12TON"/>
      <sheetName val="TOWER 10TON"/>
      <sheetName val="직재"/>
      <sheetName val="가시설흙막이"/>
      <sheetName val="S003031"/>
      <sheetName val="품셈"/>
      <sheetName val="배관(TDI ISBL)"/>
      <sheetName val="TB-내역서"/>
      <sheetName val="지급자재"/>
      <sheetName val="연돌내역일위"/>
      <sheetName val="0226"/>
      <sheetName val="당초"/>
      <sheetName val="1ST"/>
      <sheetName val=" 견적서"/>
      <sheetName val="3.공통공사대비"/>
      <sheetName val="실행"/>
      <sheetName val="h-013211-2"/>
      <sheetName val="단중"/>
      <sheetName val="품셈표"/>
      <sheetName val="1단계"/>
      <sheetName val="FLANGE"/>
      <sheetName val="VALVE"/>
      <sheetName val="기계설비"/>
      <sheetName val="일위대가(여기까지)"/>
      <sheetName val="APT"/>
      <sheetName val="실행내역서 "/>
      <sheetName val="File goc"/>
      <sheetName val="XNT DC1"/>
      <sheetName val="XNT DC2"/>
      <sheetName val="NHAP DC1"/>
      <sheetName val="NHAP DC2"/>
      <sheetName val="XUAT DC1"/>
      <sheetName val="XUAT DC2"/>
      <sheetName val="Tong hop (2)"/>
      <sheetName val="견갑"/>
      <sheetName val="견을"/>
      <sheetName val="견갑 (2)"/>
      <sheetName val="견을 (2)"/>
      <sheetName val="실갑"/>
      <sheetName val="실을"/>
      <sheetName val="견적대비"/>
      <sheetName val="일반부표"/>
      <sheetName val="DU_LIEU"/>
      <sheetName val="BANG_B 2_TH"/>
      <sheetName val="BANG_B 2.1. 3"/>
      <sheetName val="BANG_B 2.1.2"/>
      <sheetName val="BANG_B 2.1.1"/>
      <sheetName val="BANG_TINH_NPV"/>
      <sheetName val="BANG_D"/>
      <sheetName val="BANG_B 2.1SD"/>
      <sheetName val="BANG_B 2.1"/>
      <sheetName val="BANG_B 1.6"/>
      <sheetName val="BANG_B 1.5"/>
      <sheetName val="BANG_B 1.4"/>
      <sheetName val="BANG_B 1.3"/>
      <sheetName val="BANG_B 1.2"/>
      <sheetName val="BANG_B 1.1"/>
      <sheetName val="BANG_B1"/>
      <sheetName val="BANG_A"/>
      <sheetName val="TINH_TOAN_CHI_TIEU"/>
      <sheetName val="THANG_DIEM_XET_THAU"/>
      <sheetName val="TIEU_CHUAN_VAN_HANH"/>
      <sheetName val="공비대비"/>
      <sheetName val="XL4Poppy "/>
      <sheetName val="XL4PoppyT-P3.x抺_x0013_Ӥ"/>
      <sheetName val="Rate-M"/>
      <sheetName val="Part 2.2.1 MVAC"/>
      <sheetName val=" Part 2.2.2 P&amp;S"/>
      <sheetName val="Part 2.2.2 LPG"/>
      <sheetName val="Part 2.2.3 Fire Protection"/>
      <sheetName val="MTO REV.0"/>
      <sheetName val="PID"/>
      <sheetName val="2000전체분"/>
      <sheetName val="2000년1차"/>
      <sheetName val="물량집계표"/>
      <sheetName val="Bresk-civil2"/>
      <sheetName val="Scaffolds-qty_rev1"/>
      <sheetName val="細目"/>
      <sheetName val="STAFFSCHED "/>
      <sheetName val="TOSHIBA_Structure"/>
      <sheetName val="Branch Power"/>
      <sheetName val="Distrib"/>
      <sheetName val="Emergency"/>
      <sheetName val="Lighting"/>
      <sheetName val="Sched of Rates"/>
      <sheetName val="DD EST."/>
      <sheetName val="Manpower (M)"/>
      <sheetName val="STAFFSCHED_"/>
      <sheetName val="Manpower_(M)"/>
      <sheetName val="B-B"/>
      <sheetName val="danh muc vat tu"/>
      <sheetName val="Register-BG NCC"/>
      <sheetName val="Data 2"/>
      <sheetName val="TB chính"/>
      <sheetName val="AHU-PAU-FCU"/>
      <sheetName val="FANS"/>
      <sheetName val="Ref pipe+Ins"/>
      <sheetName val="Plastic pipe"/>
      <sheetName val="Duct"/>
      <sheetName val="Air Grilles"/>
      <sheetName val="Valves"/>
      <sheetName val="tuong"/>
      <sheetName val="퍼스트"/>
      <sheetName val="U.P List"/>
      <sheetName val="대비"/>
      <sheetName val="NVL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财政供养人员增幅"/>
      <sheetName val="6823 PS 1700"/>
      <sheetName val="PU_ITALY "/>
      <sheetName val="KP_LIST"/>
      <sheetName val="kecot"/>
      <sheetName val="6823_PS_1700"/>
      <sheetName val="PU_ITALY_"/>
      <sheetName val="村级支出"/>
      <sheetName val="本年收入合计"/>
      <sheetName val="Vach t1,t2"/>
      <sheetName val="cột t1,t2"/>
      <sheetName val="GrossBQ_(2)"/>
      <sheetName val="BOURJBQ1"/>
      <sheetName val="공업용수관로"/>
      <sheetName val="Project Execution Report"/>
      <sheetName val="general notes   "/>
      <sheetName val="D_MUC"/>
      <sheetName val="DL1"/>
      <sheetName val="CP THEO 957"/>
      <sheetName val="DGchitiet "/>
      <sheetName val="GLV-TB"/>
      <sheetName val="CT Thang Mo"/>
      <sheetName val="CT  PL"/>
      <sheetName val="TONG HOP KHOI LUONG"/>
      <sheetName val="FP-T5 WD"/>
      <sheetName val="LIFT WD"/>
      <sheetName val="AC.T5"/>
      <sheetName val="MFĐ TT"/>
      <sheetName val="VTTB"/>
      <sheetName val="ma HD AB"/>
      <sheetName val="dropdown"/>
      <sheetName val=" Net Break Down"/>
      <sheetName val="G1(09Dec改訂)"/>
      <sheetName val="code HTT THap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Tong du toan"/>
      <sheetName val="Bill 2.1 Villa Outside"/>
      <sheetName val="Slim 2 cánh &amp; 2 vách"/>
      <sheetName val="QL Dự án"/>
      <sheetName val="3.thể hiện"/>
      <sheetName val="TH_VLXD"/>
      <sheetName val="XLR_NoRangeSheet"/>
      <sheetName val="GrossBQ_(2)2"/>
      <sheetName val="Site_Expense1"/>
      <sheetName val="Retaining_Wall1"/>
      <sheetName val="Summary_Final1"/>
      <sheetName val="G1_Final1"/>
      <sheetName val="Thiet_bi1"/>
      <sheetName val="Nhan_cong1"/>
      <sheetName val="Project_Execution_Report1"/>
      <sheetName val="general_notes___"/>
      <sheetName val="CP_THEO_957"/>
      <sheetName val="DGchitiet_"/>
      <sheetName val="Du_toan"/>
      <sheetName val="CT_Thang_Mo"/>
      <sheetName val="CT__PL"/>
      <sheetName val="E-POD_WD"/>
      <sheetName val="E-T1_WD"/>
      <sheetName val="E-T2_WD"/>
      <sheetName val="E-T3_WD"/>
      <sheetName val="E-T4_WD"/>
      <sheetName val="E-T5_WD"/>
      <sheetName val="PS-POD_WD"/>
      <sheetName val="PS-T1_WD"/>
      <sheetName val="PS-T2_WD"/>
      <sheetName val="PS-T3_WD"/>
      <sheetName val="PS-T4_WD"/>
      <sheetName val="PS-T5_WD"/>
      <sheetName val="ACMV-POD_WD"/>
      <sheetName val="ACMV-T1_WD"/>
      <sheetName val="ACMV-T2_WD"/>
      <sheetName val="ACMV-T3_WD"/>
      <sheetName val="ACMV-T4_WD"/>
      <sheetName val="ACMV-T5_WD"/>
      <sheetName val="FP-POD_WD"/>
      <sheetName val="FP-T1_WD"/>
      <sheetName val="FP-T2_WD"/>
      <sheetName val="FP-T3_WD"/>
      <sheetName val="FP-T4_WD"/>
      <sheetName val="FP-T5_WD"/>
      <sheetName val="LIFT_WD"/>
      <sheetName val="AC_T5"/>
      <sheetName val="MFĐ_TT"/>
      <sheetName val="CAR_PARKING_TT"/>
      <sheetName val="TONG_HOP_KHOI_LUONG"/>
      <sheetName val="ma_HD_AB"/>
      <sheetName val="_Net_Break_Down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Tong_hop_vat_tu"/>
      <sheetName val="Phan_tich_ca_may"/>
      <sheetName val="Chenh_lech_ca_may"/>
      <sheetName val="Chenh_lech_vat_tu"/>
      <sheetName val="Chiet_tinh_don_gia_CM"/>
      <sheetName val="TLg_CN&amp;Laixe"/>
      <sheetName val="TLg_CN&amp;Laixe_(2)"/>
      <sheetName val="TLg_Laitau"/>
      <sheetName val="TLg_Laitau_(2)"/>
      <sheetName val="Data Validation"/>
      <sheetName val="Khoan LSP (2)"/>
      <sheetName val="vlieu"/>
      <sheetName val="Electrical Breakdown"/>
      <sheetName val="Open Drain Caisson Pump"/>
      <sheetName val="Bill 03 - ACMV"/>
      <sheetName val="$TEXT1$"/>
      <sheetName val="DuToan"/>
      <sheetName val="GrossBQ_(2)3"/>
      <sheetName val="Site_Expense2"/>
      <sheetName val="Retaining_Wall2"/>
      <sheetName val="Summary_Final2"/>
      <sheetName val="G1_Final2"/>
      <sheetName val="Thiet_bi2"/>
      <sheetName val="Nhan_cong2"/>
      <sheetName val="Project_Execution_Report2"/>
      <sheetName val="general_notes___1"/>
      <sheetName val="CP_THEO_9571"/>
      <sheetName val="DGchitiet_1"/>
      <sheetName val="Du_toan1"/>
      <sheetName val="CT_Thang_Mo1"/>
      <sheetName val="CT__PL1"/>
      <sheetName val="TONG_HOP_KHOI_LUONG1"/>
      <sheetName val="E-POD_WD1"/>
      <sheetName val="E-T1_WD1"/>
      <sheetName val="E-T2_WD1"/>
      <sheetName val="E-T3_WD1"/>
      <sheetName val="E-T4_WD1"/>
      <sheetName val="E-T5_WD1"/>
      <sheetName val="PS-POD_WD1"/>
      <sheetName val="PS-T1_WD1"/>
      <sheetName val="PS-T2_WD1"/>
      <sheetName val="PS-T3_WD1"/>
      <sheetName val="PS-T4_WD1"/>
      <sheetName val="PS-T5_WD1"/>
      <sheetName val="ACMV-POD_WD1"/>
      <sheetName val="ACMV-T1_WD1"/>
      <sheetName val="ACMV-T2_WD1"/>
      <sheetName val="ACMV-T3_WD1"/>
      <sheetName val="ACMV-T4_WD1"/>
      <sheetName val="ACMV-T5_WD1"/>
      <sheetName val="FP-POD_WD1"/>
      <sheetName val="FP-T1_WD1"/>
      <sheetName val="FP-T2_WD1"/>
      <sheetName val="FP-T3_WD1"/>
      <sheetName val="FP-T4_WD1"/>
      <sheetName val="FP-T5_WD1"/>
      <sheetName val="LIFT_WD1"/>
      <sheetName val="AC_T51"/>
      <sheetName val="MFĐ_TT1"/>
      <sheetName val="CAR_PARKING_TT1"/>
      <sheetName val="ma_HD_AB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_Net_Break_Down1"/>
      <sheetName val="Project_Data1"/>
      <sheetName val="Tong_hop_vat_tu1"/>
      <sheetName val="Phan_tich_ca_may1"/>
      <sheetName val="Chenh_lech_ca_may1"/>
      <sheetName val="Chenh_lech_vat_tu1"/>
      <sheetName val="Chiet_tinh_don_gia_CM1"/>
      <sheetName val="TLg_CN&amp;Laixe1"/>
      <sheetName val="TLg_CN&amp;Laixe_(2)1"/>
      <sheetName val="TLg_Laitau1"/>
      <sheetName val="TLg_Laitau_(2)1"/>
      <sheetName val="Bill_2_1_Villa_Outside"/>
      <sheetName val="Tong_du_toan"/>
      <sheetName val="code_HTT_THap"/>
      <sheetName val="Slim_2_cánh_&amp;_2_vách"/>
      <sheetName val="QL_Dự_án"/>
      <sheetName val="Khoan_LSP_(2)"/>
      <sheetName val="3_thể_hiện"/>
      <sheetName val="05__Data_Cash_Flow"/>
      <sheetName val="KL thanh toan-Xuan Dao"/>
      <sheetName val="Doi so"/>
      <sheetName val="CỘT+VÁCH CHỜ L1"/>
      <sheetName val="Bang tra sd"/>
      <sheetName val="Plastering &amp; tiling works "/>
      <sheetName val="Dien giai "/>
      <sheetName val="detail phat sinh can thay doi "/>
      <sheetName val="Bang tinh Cost Cao do khoi A"/>
      <sheetName val="Bang tinh cost cao do khoi B"/>
      <sheetName val="GrossBQ_(2)4"/>
      <sheetName val="Site_Expense3"/>
      <sheetName val="Retaining_Wall3"/>
      <sheetName val="Summary_Final3"/>
      <sheetName val="G1_Final3"/>
      <sheetName val="Thiet_bi3"/>
      <sheetName val="Nhan_cong3"/>
      <sheetName val="Project_Execution_Report3"/>
      <sheetName val="general_notes___2"/>
      <sheetName val="CP_THEO_9572"/>
      <sheetName val="DGchitiet_2"/>
      <sheetName val="Du_toan2"/>
      <sheetName val="CT_Thang_Mo2"/>
      <sheetName val="CT__PL2"/>
      <sheetName val="E-POD_WD2"/>
      <sheetName val="E-T1_WD2"/>
      <sheetName val="E-T2_WD2"/>
      <sheetName val="E-T3_WD2"/>
      <sheetName val="E-T4_WD2"/>
      <sheetName val="E-T5_WD2"/>
      <sheetName val="PS-POD_WD2"/>
      <sheetName val="PS-T1_WD2"/>
      <sheetName val="PS-T2_WD2"/>
      <sheetName val="PS-T3_WD2"/>
      <sheetName val="PS-T4_WD2"/>
      <sheetName val="PS-T5_WD2"/>
      <sheetName val="ACMV-POD_WD2"/>
      <sheetName val="ACMV-T1_WD2"/>
      <sheetName val="ACMV-T2_WD2"/>
      <sheetName val="ACMV-T3_WD2"/>
      <sheetName val="ACMV-T4_WD2"/>
      <sheetName val="ACMV-T5_WD2"/>
      <sheetName val="FP-POD_WD2"/>
      <sheetName val="FP-T1_WD2"/>
      <sheetName val="FP-T2_WD2"/>
      <sheetName val="FP-T3_WD2"/>
      <sheetName val="FP-T4_WD2"/>
      <sheetName val="FP-T5_WD2"/>
      <sheetName val="LIFT_WD2"/>
      <sheetName val="AC_T52"/>
      <sheetName val="MFĐ_TT2"/>
      <sheetName val="CAR_PARKING_TT2"/>
      <sheetName val="TONG_HOP_KHOI_LUONG2"/>
      <sheetName val="ma_HD_AB2"/>
      <sheetName val="_Net_Break_Down2"/>
      <sheetName val="_1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roject_Data2"/>
      <sheetName val="code_HTT_THap1"/>
      <sheetName val="Tong_hop_vat_tu2"/>
      <sheetName val="Phan_tich_ca_may2"/>
      <sheetName val="Chenh_lech_ca_may2"/>
      <sheetName val="Chenh_lech_vat_tu2"/>
      <sheetName val="Chiet_tinh_don_gia_CM2"/>
      <sheetName val="TLg_CN&amp;Laixe2"/>
      <sheetName val="TLg_CN&amp;Laixe_(2)2"/>
      <sheetName val="TLg_Laitau2"/>
      <sheetName val="TLg_Laitau_(2)2"/>
      <sheetName val="Tong_du_toan1"/>
      <sheetName val="Bill_2_1_Villa_Outside1"/>
      <sheetName val="Slim_2_cánh_&amp;_2_vách1"/>
      <sheetName val="QL_Dự_án1"/>
      <sheetName val="3_thể_hiện1"/>
      <sheetName val="05__Data_Cash_Flow1"/>
      <sheetName val="Khoan_LSP_(2)1"/>
      <sheetName val="Data_Validation"/>
      <sheetName val="Vat_Tu"/>
      <sheetName val="Electrical_Breakdown"/>
      <sheetName val="Open_Drain_Caisson_Pump"/>
      <sheetName val="Bill_03_-_ACMV"/>
      <sheetName val="KL_thanh_toan-Xuan_Dao"/>
      <sheetName val="Doi_so"/>
      <sheetName val="CỘT+VÁCH_CHỜ_L1"/>
      <sheetName val="01__DATA"/>
      <sheetName val="Bang_tra_sd"/>
      <sheetName val="Cover_"/>
      <sheetName val="Plastering_&amp;_tiling_works_"/>
      <sheetName val="Dien_giai_"/>
      <sheetName val="detail_phat_sinh_can_thay_doi_"/>
      <sheetName val="Bang_tinh_Cost_Cao_do_khoi_A"/>
      <sheetName val="Bang_tinh_cost_cao_do_khoi_B"/>
      <sheetName val="TTL"/>
      <sheetName val="GrossBQ_(2)5"/>
      <sheetName val="Site_Expense4"/>
      <sheetName val="Retaining_Wall4"/>
      <sheetName val="Summary_Final4"/>
      <sheetName val="G1_Final4"/>
      <sheetName val="Thiet_bi4"/>
      <sheetName val="Nhan_cong4"/>
      <sheetName val="Project_Execution_Report4"/>
      <sheetName val="general_notes___3"/>
      <sheetName val="Chiet_tinh_dz353"/>
      <sheetName val="CP_THEO_9573"/>
      <sheetName val="DGchitiet_3"/>
      <sheetName val="Du_toan3"/>
      <sheetName val="CT_Thang_Mo3"/>
      <sheetName val="CT__PL3"/>
      <sheetName val="E-POD_WD3"/>
      <sheetName val="E-T1_WD3"/>
      <sheetName val="E-T2_WD3"/>
      <sheetName val="E-T3_WD3"/>
      <sheetName val="E-T4_WD3"/>
      <sheetName val="E-T5_WD3"/>
      <sheetName val="PS-POD_WD3"/>
      <sheetName val="PS-T1_WD3"/>
      <sheetName val="PS-T2_WD3"/>
      <sheetName val="PS-T3_WD3"/>
      <sheetName val="PS-T4_WD3"/>
      <sheetName val="PS-T5_WD3"/>
      <sheetName val="ACMV-POD_WD3"/>
      <sheetName val="ACMV-T1_WD3"/>
      <sheetName val="ACMV-T2_WD3"/>
      <sheetName val="ACMV-T3_WD3"/>
      <sheetName val="ACMV-T4_WD3"/>
      <sheetName val="ACMV-T5_WD3"/>
      <sheetName val="FP-POD_WD3"/>
      <sheetName val="FP-T1_WD3"/>
      <sheetName val="FP-T2_WD3"/>
      <sheetName val="FP-T3_WD3"/>
      <sheetName val="FP-T4_WD3"/>
      <sheetName val="FP-T5_WD3"/>
      <sheetName val="LIFT_WD3"/>
      <sheetName val="AC_T53"/>
      <sheetName val="MFĐ_TT3"/>
      <sheetName val="CAR_PARKING_TT3"/>
      <sheetName val="TONG_HOP_KHOI_LUONG3"/>
      <sheetName val="ma_HD_AB3"/>
      <sheetName val="_2"/>
      <sheetName val="_Net_Break_Down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Project_Data3"/>
      <sheetName val="code_HTT_THap2"/>
      <sheetName val="Tong_hop_vat_tu3"/>
      <sheetName val="Phan_tich_ca_may3"/>
      <sheetName val="Chenh_lech_ca_may3"/>
      <sheetName val="Chenh_lech_vat_tu3"/>
      <sheetName val="Chiet_tinh_don_gia_CM3"/>
      <sheetName val="TLg_CN&amp;Laixe3"/>
      <sheetName val="TLg_CN&amp;Laixe_(2)3"/>
      <sheetName val="TLg_Laitau3"/>
      <sheetName val="TLg_Laitau_(2)3"/>
      <sheetName val="Tong_du_toan2"/>
      <sheetName val="Bill_2_1_Villa_Outside2"/>
      <sheetName val="Slim_2_cánh_&amp;_2_vách2"/>
      <sheetName val="QL_Dự_án2"/>
      <sheetName val="Khoan_LSP_(2)2"/>
      <sheetName val="3_thể_hiện2"/>
      <sheetName val="05__Data_Cash_Flow2"/>
      <sheetName val="Data_Validation1"/>
      <sheetName val="Vat_Tu1"/>
      <sheetName val="Electrical_Breakdown1"/>
      <sheetName val="Div26_-_Elect1"/>
      <sheetName val="Open_Drain_Caisson_Pump1"/>
      <sheetName val="Bill_03_-_ACMV1"/>
      <sheetName val="KL_thanh_toan-Xuan_Dao1"/>
      <sheetName val="Doi_so1"/>
      <sheetName val="CỘT+VÁCH_CHỜ_L11"/>
      <sheetName val="01__DATA1"/>
      <sheetName val="Bang_tra_sd1"/>
      <sheetName val="Cover_1"/>
      <sheetName val="Plastering_&amp;_tiling_works_1"/>
      <sheetName val="Dien_giai_1"/>
      <sheetName val="detail_phat_sinh_can_thay_doi_1"/>
      <sheetName val="Bang_tinh_Cost_Cao_do_khoi_A1"/>
      <sheetName val="Bang_tinh_cost_cao_do_khoi_B1"/>
      <sheetName val="Cover DD"/>
      <sheetName val="Rate "/>
      <sheetName val="B3A-MU4"/>
      <sheetName val="CV FOA"/>
      <sheetName val="CV BEAMS"/>
      <sheetName val="CV C"/>
      <sheetName val="CV SÀn"/>
      <sheetName val="CV CT"/>
      <sheetName val="CV KH"/>
      <sheetName val="Hoan thien"/>
      <sheetName val="CR-COL"/>
      <sheetName val="CR FODA"/>
      <sheetName val="CR-BEAMS"/>
      <sheetName val="CR-SLAB"/>
      <sheetName val="CR-STAR"/>
      <sheetName val="CR-CORE W"/>
      <sheetName val="ĐÀO ĐẤT"/>
      <sheetName val="4-CỘT-VÁCH (2)"/>
      <sheetName val="2-DẦM"/>
      <sheetName val="3-SÀN"/>
      <sheetName val="5-LÕI THANG"/>
      <sheetName val="6-THANG BỘ"/>
      <sheetName val="7-BỂ NƯỚC"/>
      <sheetName val="THÉP HÌNH"/>
      <sheetName val="LƯỚI THÉP HÀN"/>
      <sheetName val="Kien Truc"/>
      <sheetName val="TK cua"/>
      <sheetName val="TCQ"/>
      <sheetName val="GrossBQ_(2)6"/>
      <sheetName val="Site_Expense5"/>
      <sheetName val="Retaining_Wall5"/>
      <sheetName val="Summary_Final5"/>
      <sheetName val="G1_Final5"/>
      <sheetName val="Thiet_bi5"/>
      <sheetName val="Nhan_cong5"/>
      <sheetName val="Project_Execution_Report5"/>
      <sheetName val="general_notes___4"/>
      <sheetName val="Chiet_tinh_dz354"/>
      <sheetName val="CP_THEO_9574"/>
      <sheetName val="DGchitiet_4"/>
      <sheetName val="Du_toan4"/>
      <sheetName val="CT_Thang_Mo4"/>
      <sheetName val="CT__PL4"/>
      <sheetName val="E-POD_WD4"/>
      <sheetName val="E-T1_WD4"/>
      <sheetName val="E-T2_WD4"/>
      <sheetName val="E-T3_WD4"/>
      <sheetName val="E-T4_WD4"/>
      <sheetName val="E-T5_WD4"/>
      <sheetName val="PS-POD_WD4"/>
      <sheetName val="PS-T1_WD4"/>
      <sheetName val="PS-T2_WD4"/>
      <sheetName val="PS-T3_WD4"/>
      <sheetName val="PS-T4_WD4"/>
      <sheetName val="THKL-Đ1"/>
      <sheetName val="Nhôm"/>
      <sheetName val="VTP"/>
      <sheetName val="PNTEXT"/>
      <sheetName val="Bill ACMV"/>
      <sheetName val="Unit arte ACMV"/>
      <sheetName val="UnitRate E"/>
      <sheetName val="Lighting rate"/>
      <sheetName val="Cable Rate"/>
      <sheetName val="CFA-M2"/>
      <sheetName val="Sheet48"/>
      <sheetName val="CFS3"/>
      <sheetName val="TT04"/>
      <sheetName val="Tóm tắt giảm giá"/>
      <sheetName val="Yêu cầu báo giá"/>
      <sheetName val="A-Preliminary-r1"/>
      <sheetName val="B. Pile works"/>
      <sheetName val="C. Building Works"/>
      <sheetName val="D. M.E.P Works"/>
      <sheetName val="E. LEED requirements"/>
      <sheetName val="F. External works"/>
      <sheetName val="C1.1 Factory 1"/>
      <sheetName val="C1.2 Factory 1"/>
      <sheetName val="C5.1 Office"/>
      <sheetName val="C6.1 Canteen"/>
      <sheetName val="C6.2 Canteen"/>
      <sheetName val="C7.1 Bike parking"/>
      <sheetName val="C7.2 Bike parking"/>
      <sheetName val="C8.1 Car parking"/>
      <sheetName val="C8.2 Car parking"/>
      <sheetName val="C9.1 WWTP"/>
      <sheetName val="C10.1 Water tank + pump room"/>
      <sheetName val="C11.1 Electric house"/>
      <sheetName val="C12.1 Air compressor house"/>
      <sheetName val="C12.1 Garbage house"/>
      <sheetName val="C13.1 Utility house"/>
      <sheetName val="C14.1 Guardhouse 1"/>
      <sheetName val="C15.1 Guardhouse 2"/>
      <sheetName val="C16.1 Guardhouse 3"/>
      <sheetName val="C17.1 Toilet"/>
      <sheetName val="F1 Sand leveling"/>
      <sheetName val="F2. Flag pole"/>
      <sheetName val="F3. Fence &amp; sign board"/>
      <sheetName val="F4. Civil work"/>
      <sheetName val="22.Landscape"/>
      <sheetName val="BANG TRA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đọc số"/>
      <sheetName val="1-BANG TONG HOP TT"/>
      <sheetName val=" 1A mới"/>
      <sheetName val="2-Mau 2A BANG GTTT PL05"/>
      <sheetName val="2-Mau 2B BANG GTTT PL06"/>
      <sheetName val="2-Mau 2C BANG GTTT PL09"/>
      <sheetName val="2-Mau BANG GTTT PL12"/>
      <sheetName val="3-Mau 3A-THKL PL05"/>
      <sheetName val="3-Mau 3A-THKL PL06"/>
      <sheetName val="3-Mau 3A-THKL PL09"/>
      <sheetName val="3-Mau 3A-THKL PL12"/>
      <sheetName val="DGKL PL 05"/>
      <sheetName val="DGKL PL 06"/>
      <sheetName val="DGKL PL 09"/>
      <sheetName val="DGKL PL 12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BL"/>
      <sheetName val="KL-MEZZ+Cranes"/>
      <sheetName val="NET-OP1"/>
      <sheetName val="BOQ-Form"/>
      <sheetName val="KL THÉP MÓNG,DẦM, SÀN, CỘT B2"/>
      <sheetName val="THKLTT THÉP B2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Kiem tra"/>
      <sheetName val="CLVT"/>
      <sheetName val="THCP (2)"/>
      <sheetName val="THCP"/>
      <sheetName val="TKC U5- SH"/>
      <sheetName val="TKC U5- BH"/>
      <sheetName val="U1-SH"/>
      <sheetName val="U3,7,15(1A)-SH"/>
      <sheetName val="U5,11,13 (1B)-SH"/>
      <sheetName val="U8,U9-SH"/>
      <sheetName val="U16-SH"/>
      <sheetName val="U.17-BH"/>
      <sheetName val="U-ĐHBH"/>
      <sheetName val="U.24, U.25-BH"/>
      <sheetName val="U.32-BH"/>
      <sheetName val="chỉ"/>
      <sheetName val="TBVL"/>
      <sheetName val="Priced BOQ"/>
      <sheetName val="Hệ số và tỷ giá"/>
      <sheetName val="BAO GIA"/>
      <sheetName val="CPC (phuc vu tinh cost)"/>
      <sheetName val="Chi phi gian tiep"/>
      <sheetName val="TH May TC"/>
      <sheetName val="KLDT DIEN"/>
      <sheetName val="PTVT DIEN"/>
      <sheetName val="Thong ke thiet bi"/>
      <sheetName val="TN"/>
      <sheetName val="ND"/>
      <sheetName val="4. NSC Summary"/>
      <sheetName val="1.Certificate"/>
      <sheetName val="VPCT-F20102a.00"/>
      <sheetName val="CPQLDA"/>
      <sheetName val="PNT_QUOT__3"/>
      <sheetName val="COAT_WRAP_QIOT__3"/>
      <sheetName val="CF_DT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工事概要(Project Outline)・G1記入欄"/>
      <sheetName val="07_Themal"/>
      <sheetName val="GrossBQ_(2)7"/>
      <sheetName val="Site_Expense6"/>
      <sheetName val="Retaining_Wall6"/>
      <sheetName val="Summary_Final6"/>
      <sheetName val="G1_Final6"/>
      <sheetName val="Thiet_bi6"/>
      <sheetName val="Nhan_cong6"/>
      <sheetName val="Project_Execution_Report6"/>
      <sheetName val="general_notes___5"/>
      <sheetName val="Chiet_tinh_dz355"/>
      <sheetName val="CP_THEO_9575"/>
      <sheetName val="Du_toan5"/>
      <sheetName val="DGchitiet_5"/>
      <sheetName val="CT_Thang_Mo5"/>
      <sheetName val="CT__PL5"/>
      <sheetName val="E-POD_WD5"/>
      <sheetName val="E-T1_WD5"/>
      <sheetName val="E-T2_WD5"/>
      <sheetName val="E-T3_WD5"/>
      <sheetName val="E-T4_WD5"/>
      <sheetName val="E-T5_WD5"/>
      <sheetName val="PS-POD_WD5"/>
      <sheetName val="PS-T1_WD5"/>
      <sheetName val="PS-T2_WD5"/>
      <sheetName val="PS-T3_WD5"/>
      <sheetName val="PS-T4_WD5"/>
      <sheetName val="PS-T5_WD4"/>
      <sheetName val="ACMV-POD_WD4"/>
      <sheetName val="ACMV-T1_WD4"/>
      <sheetName val="ACMV-T2_WD4"/>
      <sheetName val="ACMV-T3_WD4"/>
      <sheetName val="ACMV-T4_WD4"/>
      <sheetName val="ACMV-T5_WD4"/>
      <sheetName val="FP-POD_WD4"/>
      <sheetName val="FP-T1_WD4"/>
      <sheetName val="FP-T2_WD4"/>
      <sheetName val="FP-T3_WD4"/>
      <sheetName val="FP-T4_WD4"/>
      <sheetName val="FP-T5_WD4"/>
      <sheetName val="LIFT_WD4"/>
      <sheetName val="AC_T54"/>
      <sheetName val="MFĐ_TT4"/>
      <sheetName val="CAR_PARKING_TT4"/>
      <sheetName val="TONG_HOP_KHOI_LUONG4"/>
      <sheetName val="ma_HD_AB4"/>
      <sheetName val="_Net_Break_Down4"/>
      <sheetName val="Project_Data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_3"/>
      <sheetName val="code_HTT_THap3"/>
      <sheetName val="Tong_hop_vat_tu4"/>
      <sheetName val="Phan_tich_ca_may4"/>
      <sheetName val="Chenh_lech_ca_may4"/>
      <sheetName val="Chenh_lech_vat_tu4"/>
      <sheetName val="Chiet_tinh_don_gia_CM4"/>
      <sheetName val="TLg_CN&amp;Laixe4"/>
      <sheetName val="TLg_CN&amp;Laixe_(2)4"/>
      <sheetName val="TLg_Laitau4"/>
      <sheetName val="TLg_Laitau_(2)4"/>
      <sheetName val="Tong_du_toan3"/>
      <sheetName val="Bill_2_1_Villa_Outside3"/>
      <sheetName val="Slim_2_cánh_&amp;_2_vách3"/>
      <sheetName val="QL_Dự_án3"/>
      <sheetName val="3_thể_hiện3"/>
      <sheetName val="05__Data_Cash_Flow3"/>
      <sheetName val="Khoan_LSP_(2)3"/>
      <sheetName val="Data_Validation2"/>
      <sheetName val="Vat_Tu2"/>
      <sheetName val="Open_Drain_Caisson_Pump2"/>
      <sheetName val="Electrical_Breakdown2"/>
      <sheetName val="Div26_-_Elect2"/>
      <sheetName val="Bill_03_-_ACMV2"/>
      <sheetName val="KL_thanh_toan-Xuan_Dao2"/>
      <sheetName val="Doi_so2"/>
      <sheetName val="01__DATA2"/>
      <sheetName val="CỘT+VÁCH_CHỜ_L12"/>
      <sheetName val="Bang_tra_sd2"/>
      <sheetName val="Plastering_&amp;_tiling_works_2"/>
      <sheetName val="Dien_giai_2"/>
      <sheetName val="detail_phat_sinh_can_thay_doi_2"/>
      <sheetName val="Bang_tinh_Cost_Cao_do_khoi_A2"/>
      <sheetName val="Bang_tinh_cost_cao_do_khoi_B2"/>
      <sheetName val="Cover_DD"/>
      <sheetName val="Rate_"/>
      <sheetName val="CV_FOA"/>
      <sheetName val="CV_BEAMS"/>
      <sheetName val="CV_C"/>
      <sheetName val="CV_SÀn"/>
      <sheetName val="CV_CT"/>
      <sheetName val="CV_KH"/>
      <sheetName val="Hoan_thien"/>
      <sheetName val="CR_FODA"/>
      <sheetName val="CR-CORE_W"/>
      <sheetName val="ĐÀO_ĐẤT"/>
      <sheetName val="4-CỘT-VÁCH_(2)"/>
      <sheetName val="5-LÕI_THANG"/>
      <sheetName val="6-THANG_BỘ"/>
      <sheetName val="7-BỂ_NƯỚC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Hệ_số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THÉP_HÌNH"/>
      <sheetName val="LƯỚI_THÉP_HÀN"/>
      <sheetName val="Danh_muc"/>
      <sheetName val="1-BANG_TONG_HOP_TT"/>
      <sheetName val="_1A_mới"/>
      <sheetName val="2-Mau_2A_BANG_GTTT_PL05"/>
      <sheetName val="2-Mau_2B_BANG_GTTT_PL06"/>
      <sheetName val="2-Mau_2C_BANG_GTTT_PL09"/>
      <sheetName val="2-Mau_BANG_GTTT_PL12"/>
      <sheetName val="3-Mau_3A-THKL_PL05"/>
      <sheetName val="3-Mau_3A-THKL_PL06"/>
      <sheetName val="3-Mau_3A-THKL_PL09"/>
      <sheetName val="3-Mau_3A-THKL_PL12"/>
      <sheetName val="DGKL_PL_05"/>
      <sheetName val="DGKL_PL_06"/>
      <sheetName val="DGKL_PL_09"/>
      <sheetName val="DGKL_PL_12"/>
      <sheetName val="5-Khau_tru_Tien_ich"/>
      <sheetName val="đọc_số"/>
      <sheetName val="Bảng_Giá"/>
      <sheetName val="Kien_Truc"/>
      <sheetName val="TK_cua"/>
      <sheetName val="Bill_ACMV"/>
      <sheetName val="Unit_arte_ACMV"/>
      <sheetName val="UnitRate_E"/>
      <sheetName val="Lighting_rate"/>
      <sheetName val="Cable_Rate"/>
      <sheetName val="BANG_TRA"/>
      <sheetName val="chiet_tinh"/>
      <sheetName val="입찰내역_발주처_양식"/>
      <sheetName val="Tóm_tắt_giảm_giá"/>
      <sheetName val="Yêu_cầu_báo_giá"/>
      <sheetName val="B__Pile_works"/>
      <sheetName val="C__Building_Works"/>
      <sheetName val="D__M_E_P_Works"/>
      <sheetName val="E__LEED_requirements"/>
      <sheetName val="F__External_works"/>
      <sheetName val="C1_1_Factory_1"/>
      <sheetName val="C1_2_Factory_1"/>
      <sheetName val="C5_1_Office"/>
      <sheetName val="C6_1_Canteen"/>
      <sheetName val="C6_2_Canteen"/>
      <sheetName val="C7_1_Bike_parking"/>
      <sheetName val="C7_2_Bike_parking"/>
      <sheetName val="C8_1_Car_parking"/>
      <sheetName val="C8_2_Car_parking"/>
      <sheetName val="C9_1_WWTP"/>
      <sheetName val="C10_1_Water_tank_+_pump_room"/>
      <sheetName val="C11_1_Electric_house"/>
      <sheetName val="C12_1_Air_compressor_house"/>
      <sheetName val="C12_1_Garbage_house"/>
      <sheetName val="C13_1_Utility_house"/>
      <sheetName val="C14_1_Guardhouse_1"/>
      <sheetName val="C15_1_Guardhouse_2"/>
      <sheetName val="C16_1_Guardhouse_3"/>
      <sheetName val="C17_1_Toilet"/>
      <sheetName val="F1_Sand_leveling"/>
      <sheetName val="F2__Flag_pole"/>
      <sheetName val="F3__Fence_&amp;_sign_board"/>
      <sheetName val="F4__Civil_work"/>
      <sheetName val="22_Landscape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KL_THÉP_MÓNG,DẦM,_SÀN,_CỘT_B2"/>
      <sheetName val="THKLTT_THÉP_B2"/>
      <sheetName val="Workdone_MFI"/>
      <sheetName val="BANRA"/>
      <sheetName val="MUAVAO"/>
      <sheetName val="XNT"/>
      <sheetName val="MA K HANG"/>
      <sheetName val="BXNTT -02"/>
      <sheetName val="BXNTT -03"/>
      <sheetName val="BẢNG ÁP GIÁ (in)"/>
      <sheetName val="NT (KL) IN"/>
      <sheetName val="DOM D2"/>
      <sheetName val="nhà ăn"/>
      <sheetName val="Công nhật"/>
      <sheetName val="btkt cột"/>
      <sheetName val="Bóc KL"/>
      <sheetName val="4__NSC_Summary"/>
      <sheetName val="1_Certificate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Priced_BOQ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TONG_HOP"/>
      <sheetName val="Hệ_số_và_tỷ_giá"/>
      <sheetName val="BAO_GIA"/>
      <sheetName val="CPC_(phuc_vu_tinh_cost)"/>
      <sheetName val="Chi_phi_gian_tiep"/>
      <sheetName val="8-31-98"/>
      <sheetName val="worksheet inchican"/>
      <sheetName val="combined 9-30"/>
      <sheetName val="門窗表"/>
      <sheetName val="Breadown"/>
      <sheetName val="banilad"/>
      <sheetName val="Mactan"/>
      <sheetName val="Mandaue"/>
      <sheetName val="入力"/>
      <sheetName val="upa"/>
      <sheetName val="CASHFLOWS"/>
      <sheetName val="GR.slab-reinft"/>
      <sheetName val="SPT vs PHI"/>
      <sheetName val="NET表"/>
      <sheetName val="BQ表"/>
      <sheetName val="CT -THVLNC"/>
      <sheetName val="CPBTXM-THUONG"/>
      <sheetName val="Tien do TV"/>
      <sheetName val="CP Du phong"/>
      <sheetName val="THCP Lap dat"/>
      <sheetName val="THCP xay dung"/>
      <sheetName val="THDT goi thau TB"/>
      <sheetName val="QD79"/>
      <sheetName val="TH thiet bi"/>
      <sheetName val="DM Chi phi"/>
      <sheetName val="Bang khoi luong"/>
      <sheetName val="ttin"/>
      <sheetName val="GrossBQ_(2)8"/>
      <sheetName val="Site_Expense7"/>
      <sheetName val="Retaining_Wall7"/>
      <sheetName val="Summary_Final7"/>
      <sheetName val="G1_Final7"/>
      <sheetName val="Thiet_bi7"/>
      <sheetName val="Nhan_cong7"/>
      <sheetName val="Project_Execution_Report7"/>
      <sheetName val="general_notes___6"/>
      <sheetName val="Chiet_tinh_dz356"/>
      <sheetName val="CP_THEO_9576"/>
      <sheetName val="DGchitiet_6"/>
      <sheetName val="Du_toan6"/>
      <sheetName val="CT_Thang_Mo6"/>
      <sheetName val="CT__PL6"/>
      <sheetName val="E-POD_WD6"/>
      <sheetName val="E-T1_WD6"/>
      <sheetName val="E-T2_WD6"/>
      <sheetName val="E-T3_WD6"/>
      <sheetName val="E-T4_WD6"/>
      <sheetName val="E-T5_WD6"/>
      <sheetName val="PS-POD_WD6"/>
      <sheetName val="PS-T1_WD6"/>
      <sheetName val="PS-T2_WD6"/>
      <sheetName val="PS-T3_WD6"/>
      <sheetName val="PS-T4_WD6"/>
      <sheetName val="PS-T5_WD5"/>
      <sheetName val="ACMV-POD_WD5"/>
      <sheetName val="ACMV-T1_WD5"/>
      <sheetName val="ACMV-T2_WD5"/>
      <sheetName val="ACMV-T3_WD5"/>
      <sheetName val="ACMV-T4_WD5"/>
      <sheetName val="ACMV-T5_WD5"/>
      <sheetName val="FP-POD_WD5"/>
      <sheetName val="FP-T1_WD5"/>
      <sheetName val="FP-T2_WD5"/>
      <sheetName val="FP-T3_WD5"/>
      <sheetName val="FP-T4_WD5"/>
      <sheetName val="FP-T5_WD5"/>
      <sheetName val="LIFT_WD5"/>
      <sheetName val="AC_T55"/>
      <sheetName val="MFĐ_TT5"/>
      <sheetName val="CAR_PARKING_TT5"/>
      <sheetName val="TONG_HOP_KHOI_LUONG5"/>
      <sheetName val="_4"/>
      <sheetName val="ma_HD_AB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_Net_Break_Down5"/>
      <sheetName val="Project_Data5"/>
      <sheetName val="code_HTT_THap4"/>
      <sheetName val="Tong_hop_vat_tu5"/>
      <sheetName val="Phan_tich_ca_may5"/>
      <sheetName val="Chenh_lech_ca_may5"/>
      <sheetName val="Chenh_lech_vat_tu5"/>
      <sheetName val="Chiet_tinh_don_gia_CM5"/>
      <sheetName val="TLg_CN&amp;Laixe5"/>
      <sheetName val="TLg_CN&amp;Laixe_(2)5"/>
      <sheetName val="TLg_Laitau5"/>
      <sheetName val="TLg_Laitau_(2)5"/>
      <sheetName val="Tong_du_toan4"/>
      <sheetName val="Bill_2_1_Villa_Outside4"/>
      <sheetName val="Slim_2_cánh_&amp;_2_vách4"/>
      <sheetName val="QL_Dự_án4"/>
      <sheetName val="3_thể_hiện4"/>
      <sheetName val="05__Data_Cash_Flow4"/>
      <sheetName val="Khoan_LSP_(2)4"/>
      <sheetName val="Data_Validation3"/>
      <sheetName val="Vat_Tu3"/>
      <sheetName val="Div26_-_Elect3"/>
      <sheetName val="Electrical_Breakdown3"/>
      <sheetName val="Open_Drain_Caisson_Pump3"/>
      <sheetName val="Bill_03_-_ACMV3"/>
      <sheetName val="KL_thanh_toan-Xuan_Dao3"/>
      <sheetName val="Doi_so3"/>
      <sheetName val="CỘT+VÁCH_CHỜ_L13"/>
      <sheetName val="01__DATA3"/>
      <sheetName val="Bang_tra_sd3"/>
      <sheetName val="Cover_3"/>
      <sheetName val="Plastering_&amp;_tiling_works_3"/>
      <sheetName val="Dien_giai_3"/>
      <sheetName val="detail_phat_sinh_can_thay_doi_3"/>
      <sheetName val="Bang_tinh_Cost_Cao_do_khoi_A3"/>
      <sheetName val="Bang_tinh_cost_cao_do_khoi_B3"/>
      <sheetName val="Cover_DD1"/>
      <sheetName val="Rate_1"/>
      <sheetName val="CV_FOA1"/>
      <sheetName val="CV_BEAMS1"/>
      <sheetName val="CV_C1"/>
      <sheetName val="CV_SÀn1"/>
      <sheetName val="CV_CT1"/>
      <sheetName val="CV_KH1"/>
      <sheetName val="Hoan_thien1"/>
      <sheetName val="CR_FODA1"/>
      <sheetName val="CR-CORE_W1"/>
      <sheetName val="ĐÀO_ĐẤT1"/>
      <sheetName val="4-CỘT-VÁCH_(2)1"/>
      <sheetName val="5-LÕI_THANG1"/>
      <sheetName val="6-THANG_BỘ1"/>
      <sheetName val="7-BỂ_NƯỚC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THÉP_HÌNH1"/>
      <sheetName val="LƯỚI_THÉP_HÀN1"/>
      <sheetName val="Kien_Truc1"/>
      <sheetName val="TK_cua1"/>
      <sheetName val="Bill_ACMV1"/>
      <sheetName val="Unit_arte_ACMV1"/>
      <sheetName val="UnitRate_E1"/>
      <sheetName val="Lighting_rate1"/>
      <sheetName val="Cable_Rate1"/>
      <sheetName val="Tóm_tắt_giảm_giá1"/>
      <sheetName val="Yêu_cầu_báo_giá1"/>
      <sheetName val="B__Pile_works1"/>
      <sheetName val="C__Building_Works1"/>
      <sheetName val="D__M_E_P_Works1"/>
      <sheetName val="E__LEED_requirements1"/>
      <sheetName val="F__External_works1"/>
      <sheetName val="C1_1_Factory_11"/>
      <sheetName val="C1_2_Factory_11"/>
      <sheetName val="C5_1_Office1"/>
      <sheetName val="C6_1_Canteen1"/>
      <sheetName val="C6_2_Canteen1"/>
      <sheetName val="C7_1_Bike_parking1"/>
      <sheetName val="C7_2_Bike_parking1"/>
      <sheetName val="C8_1_Car_parking1"/>
      <sheetName val="C8_2_Car_parking1"/>
      <sheetName val="C9_1_WWTP1"/>
      <sheetName val="C10_1_Water_tank_+_pump_room1"/>
      <sheetName val="C11_1_Electric_house1"/>
      <sheetName val="C12_1_Air_compressor_house1"/>
      <sheetName val="C12_1_Garbage_house1"/>
      <sheetName val="C13_1_Utility_house1"/>
      <sheetName val="C14_1_Guardhouse_11"/>
      <sheetName val="C15_1_Guardhouse_21"/>
      <sheetName val="C16_1_Guardhouse_31"/>
      <sheetName val="C17_1_Toilet1"/>
      <sheetName val="F1_Sand_leveling1"/>
      <sheetName val="F2__Flag_pole1"/>
      <sheetName val="F3__Fence_&amp;_sign_board1"/>
      <sheetName val="F4__Civil_work1"/>
      <sheetName val="22_Landscape1"/>
      <sheetName val="BANG_TRA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Hệ_số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đọc_số1"/>
      <sheetName val="Danh_muc1"/>
      <sheetName val="1-BANG_TONG_HOP_TT1"/>
      <sheetName val="_1A_mới1"/>
      <sheetName val="2-Mau_2A_BANG_GTTT_PL051"/>
      <sheetName val="2-Mau_2B_BANG_GTTT_PL061"/>
      <sheetName val="2-Mau_2C_BANG_GTTT_PL091"/>
      <sheetName val="2-Mau_BANG_GTTT_PL121"/>
      <sheetName val="3-Mau_3A-THKL_PL051"/>
      <sheetName val="3-Mau_3A-THKL_PL061"/>
      <sheetName val="3-Mau_3A-THKL_PL091"/>
      <sheetName val="3-Mau_3A-THKL_PL121"/>
      <sheetName val="DGKL_PL_051"/>
      <sheetName val="DGKL_PL_061"/>
      <sheetName val="DGKL_PL_091"/>
      <sheetName val="DGKL_PL_121"/>
      <sheetName val="5-Khau_tru_Tien_ich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Bảng_Giá1"/>
      <sheetName val="chiet_tinh1"/>
      <sheetName val="입찰내역_발주처_양식1"/>
      <sheetName val="KL_THÉP_MÓNG,DẦM,_SÀN,_CỘT_B21"/>
      <sheetName val="THKLTT_THÉP_B21"/>
      <sheetName val="Priced_BOQ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TONG_HOP1"/>
      <sheetName val="Hệ_số_và_tỷ_giá1"/>
      <sheetName val="BAO_GIA1"/>
      <sheetName val="CPC_(phuc_vu_tinh_cost)1"/>
      <sheetName val="Chi_phi_gian_tiep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4__NSC_Summary1"/>
      <sheetName val="1_Certificate1"/>
      <sheetName val="Kiem_tra"/>
      <sheetName val="THCP_(2)"/>
      <sheetName val="TKC_U5-_SH"/>
      <sheetName val="TKC_U5-_BH"/>
      <sheetName val="U5,11,13_(1B)-SH"/>
      <sheetName val="U_17-BH"/>
      <sheetName val="U_24,_U_25-BH"/>
      <sheetName val="U_32-BH"/>
      <sheetName val="tk_thep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工事概要(Project_Outline)・G1記入欄"/>
      <sheetName val="BẢNG_ÁP_GIÁ_(in)"/>
      <sheetName val="NT_(KL)_IN"/>
      <sheetName val="DOM_D2"/>
      <sheetName val="nhà_ăn"/>
      <sheetName val="Công_nhật"/>
      <sheetName val="btkt_cột"/>
      <sheetName val="Bóc_KL"/>
      <sheetName val="MA_K_HANG"/>
      <sheetName val="VPCT-F20102a_00"/>
      <sheetName val="BXNTT_-02"/>
      <sheetName val="BXNTT_-03"/>
      <sheetName val="M-Price-Electrical"/>
      <sheetName val="GOC-KO IN"/>
      <sheetName val="Temp&amp;Site"/>
      <sheetName val="計算条件"/>
      <sheetName val="HD HS NGHIỆM THU"/>
      <sheetName val="LIST NT CV"/>
      <sheetName val="LIST NT CV (2)"/>
      <sheetName val="LIST NT CV (3)"/>
      <sheetName val="LIST BT"/>
      <sheetName val="LIST CAP DUL"/>
      <sheetName val="LIST BT (2)"/>
      <sheetName val="2. YCNT CV"/>
      <sheetName val="5. LAY MAU VL"/>
      <sheetName val="6. BBNTNB VLĐV"/>
      <sheetName val="7. BBNT VLĐV"/>
      <sheetName val="52. BBNTNB LD GIAO BC"/>
      <sheetName val="53. BBNT LD GIAO BC"/>
      <sheetName val="8. BBNTNB TRAC DAC"/>
      <sheetName val="9. BBNT TRAC DAC"/>
      <sheetName val="10. BBNTNB DAO DAT"/>
      <sheetName val="11. BBNT DAO DAT"/>
      <sheetName val="12.BBNTNB LAP DAT"/>
      <sheetName val="13. BBNT LAP DAT"/>
      <sheetName val="14. BBNTNB ÉP CỪ"/>
      <sheetName val="15. BBNT ÉP CỪ"/>
      <sheetName val="16. BBNTNB COT THEP"/>
      <sheetName val="17. BBNT COT THEP"/>
      <sheetName val="18. BBNTNB VÁN KHUÔN"/>
      <sheetName val="19. BBNT VÁN KHUÔN"/>
      <sheetName val="20. BBNTNB ĐỔ BT"/>
      <sheetName val="21. BBNT ĐỔ BT"/>
      <sheetName val="24. BBNTNB CKBT"/>
      <sheetName val="25. BBNT CKBT"/>
      <sheetName val="26.BBNTNB BT lót"/>
      <sheetName val="27. BBNT BT lót"/>
      <sheetName val="28. BBNTNB KHOAN CẤY THÉP"/>
      <sheetName val="29. BBNT KHOAN CẤY THÉP"/>
      <sheetName val="29.1 BBNTNB BULONG HC"/>
      <sheetName val="29.2 BBNT BULONG HC"/>
      <sheetName val="30. BBNTNB GIA CONG KCT"/>
      <sheetName val="31. BBNT GIA CONG KCT"/>
      <sheetName val="31.1. BBNTNB CK KCT"/>
      <sheetName val="31.2. BBNT CK KCT"/>
      <sheetName val="32. BBNTNB LẮP DỰNG KCT"/>
      <sheetName val="33. BBNT LẮP DỰNG KCT"/>
      <sheetName val="34. BBNTNB THAO DO KCT"/>
      <sheetName val="35. BBNT THAO DO KCT"/>
      <sheetName val="36. BBNTNB SƠN KCT"/>
      <sheetName val="37. BBNT SƠN KCT"/>
      <sheetName val="38. BBNTNB ĐỤC BT"/>
      <sheetName val="39. BBNT ĐỤC BT"/>
      <sheetName val="40. BBNTNB CT XÂY"/>
      <sheetName val="41. BBNT CT XÂY"/>
      <sheetName val="41.1. BBLM VUA XAY"/>
      <sheetName val="42. BBNTNB CT TRÁT"/>
      <sheetName val="43. BBNT CT TRÁT"/>
      <sheetName val="42.1. BBLM VUA TRAT"/>
      <sheetName val="44. BBNTNB CT CHỐNG THẤM"/>
      <sheetName val="45. BBNT CT CHỐNG THẤM"/>
      <sheetName val="46.BBNTNB phá dỡ"/>
      <sheetName val="47. BBNT phá dỡ"/>
      <sheetName val="48.BBNTNB LD hàng rào"/>
      <sheetName val="49. BBNT LD hang rao"/>
      <sheetName val="50. BBNTNB ĐMHT"/>
      <sheetName val="51. BBNT ĐMHT"/>
      <sheetName val="54. BBNTNB LD GIAO CHONG"/>
      <sheetName val="55. BBNT LD GIAO CHONG"/>
      <sheetName val="56.1 BBNTNB MM,TB"/>
      <sheetName val="56.2 BBNT MM,TB"/>
      <sheetName val="56.3 BBNTNB LD CT"/>
      <sheetName val="56.4 BBNT LD CT"/>
      <sheetName val="57. BBNTNB TD CT THÁP"/>
      <sheetName val="58. BBNT TD CT THÁP"/>
      <sheetName val="59. BBNTNB LD VT"/>
      <sheetName val="60. BBNT LD VT"/>
      <sheetName val="61. BBNTNB DAM DAT"/>
      <sheetName val="62. BBNT DAM DAT"/>
      <sheetName val="63. BBNTNB VS DINH COT"/>
      <sheetName val="64. BBNT VS DINH COT"/>
      <sheetName val="65.BBNTNB LAP CAP"/>
      <sheetName val="66.BBNT LAP CAP "/>
      <sheetName val="66.1BBNTNB KEO CAP"/>
      <sheetName val="66.2BBNT KEO CAP"/>
      <sheetName val="67.TH KQ CANG KEO"/>
      <sheetName val="67.1.BAO CAO CANG KEO"/>
      <sheetName val="67.2.THEO DOI CANG CAP"/>
      <sheetName val="68.1BBNTNB BOM VUA"/>
      <sheetName val="68.2BBNT BOM VUA"/>
      <sheetName val="69.BOM VUA"/>
      <sheetName val="70. BBNTNB VACH TC"/>
      <sheetName val="71. BBNT VACH TC"/>
      <sheetName val="72. BBNTNB VC VL"/>
      <sheetName val="73. BBNT VC VL"/>
      <sheetName val="74. BBNTNB VC PT"/>
      <sheetName val="75. BBNT VC PT"/>
      <sheetName val="75.1 BBNTNB LUOI CHONG BUI"/>
      <sheetName val="75.2 BBNT LUOI CHONG BUI"/>
      <sheetName val="75.3 BBNTNB LUOI CHONG VAT ROI"/>
      <sheetName val="75.4 BBNT LUOI CHONG VAT ROI"/>
      <sheetName val="75.5 BBNTNB LAN CAN"/>
      <sheetName val="75.6 BBNT LAN CAN AT"/>
      <sheetName val="75.7 BBNTNB CT TAM"/>
      <sheetName val="75.8 BBNT CT TAM"/>
      <sheetName val="76.1 BBNTNB LD SLEEVES"/>
      <sheetName val="76.2 BBNT LD SLEEVES"/>
      <sheetName val="1. LỊCH NTHN"/>
      <sheetName val="LIST BT lót"/>
      <sheetName val="3.PHÊ DUYÊT THAU PHỤ"/>
      <sheetName val="4.PHÊ DUYÊT VẬT LIỆU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18. BBNT CKBT"/>
      <sheetName val="16.Theo doi do BT"/>
      <sheetName val="17. BBLM BT "/>
      <sheetName val="20. BBNT CT XÂY"/>
      <sheetName val="21. BBNT CT TRÁT"/>
      <sheetName val="22.BBNT BPCT"/>
      <sheetName val="23.BBNT HT BG"/>
      <sheetName val="4. BBNT ÉP CỌC TRE"/>
      <sheetName val="5. BBNT GIA CỐ,SAN LẤP"/>
      <sheetName val="6. BBNT ĐỔ BT LÓT"/>
      <sheetName val="10. BBNT CT XÂY"/>
      <sheetName val="11. BBNT CT TRÁT"/>
      <sheetName val="GR_slab-reinft"/>
      <sheetName val="SPT_vs_PHI"/>
      <sheetName val="CT_-THVLNC"/>
      <sheetName val="Tien_do_TV"/>
      <sheetName val="CP_Du_phong"/>
      <sheetName val="THCP_Lap_dat"/>
      <sheetName val="THCP_xay_dung"/>
      <sheetName val="Tong_hop_kinh_phi"/>
      <sheetName val="THDT_goi_thau_TB"/>
      <sheetName val="worksheet_inchican"/>
      <sheetName val="combined_9-30"/>
      <sheetName val="TH_thiet_bi"/>
      <sheetName val="DM_Chi_phi"/>
      <sheetName val="Bang_khoi_luong"/>
      <sheetName val="Standardwerte"/>
      <sheetName val="宏1"/>
      <sheetName val="Summary VE-PTA 006"/>
      <sheetName val="KL san lap"/>
      <sheetName val="PHU LUC 01"/>
      <sheetName val="DGG"/>
      <sheetName val="VT NC M"/>
      <sheetName val="Rebar_Ramp"/>
      <sheetName val="Neo"/>
      <sheetName val="Thông số DT khu B"/>
      <sheetName val="NEW"/>
      <sheetName val="E. Factory"/>
      <sheetName val="Kl trát tang 12"/>
      <sheetName val="Bill 1_Prelim"/>
      <sheetName val="Bill 2_Bored Pile"/>
      <sheetName val="2g TinhGiaNC"/>
      <sheetName val="2d TH Vat tu"/>
      <sheetName val="2h TinhGiaMTC"/>
      <sheetName val="2f TH MTC"/>
      <sheetName val="2e TH N.Cong"/>
      <sheetName val="2a TH Kinh phi"/>
      <sheetName val="2b Bang KL"/>
      <sheetName val="2c Phan tich"/>
      <sheetName val="AHSB Assessment"/>
      <sheetName val="Ｎｏ.13"/>
      <sheetName val="CE(E)"/>
      <sheetName val="基本"/>
      <sheetName val="GiaVL"/>
      <sheetName val="Building Summary"/>
      <sheetName val="　×22_ELECTRICAL"/>
      <sheetName val="×23_MECHANICAL"/>
      <sheetName val="SORT"/>
      <sheetName val="Direct Labor Cost"/>
      <sheetName val="GrossBQ_(2)9"/>
      <sheetName val="Site_Expense8"/>
      <sheetName val="Retaining_Wall8"/>
      <sheetName val="Summary_Final8"/>
      <sheetName val="G1_Final8"/>
      <sheetName val="Thiet_bi8"/>
      <sheetName val="Nhan_cong8"/>
      <sheetName val="Project_Execution_Report8"/>
      <sheetName val="general_notes___7"/>
      <sheetName val="Chiet_tinh_dz357"/>
      <sheetName val="CP_THEO_9577"/>
      <sheetName val="DGchitiet_7"/>
      <sheetName val="Du_toan7"/>
      <sheetName val="CT_Thang_Mo7"/>
      <sheetName val="CT__PL7"/>
      <sheetName val="E-POD_WD7"/>
      <sheetName val="E-T1_WD7"/>
      <sheetName val="E-T2_WD7"/>
      <sheetName val="E-T3_WD7"/>
      <sheetName val="E-T4_WD7"/>
      <sheetName val="E-T5_WD7"/>
      <sheetName val="PS-POD_WD7"/>
      <sheetName val="PS-T1_WD7"/>
      <sheetName val="PS-T2_WD7"/>
      <sheetName val="PS-T3_WD7"/>
      <sheetName val="PS-T4_WD7"/>
      <sheetName val="PS-T5_WD6"/>
      <sheetName val="ACMV-POD_WD6"/>
      <sheetName val="ACMV-T1_WD6"/>
      <sheetName val="ACMV-T2_WD6"/>
      <sheetName val="ACMV-T3_WD6"/>
      <sheetName val="ACMV-T4_WD6"/>
      <sheetName val="ACMV-T5_WD6"/>
      <sheetName val="FP-POD_WD6"/>
      <sheetName val="FP-T1_WD6"/>
      <sheetName val="FP-T2_WD6"/>
      <sheetName val="FP-T3_WD6"/>
      <sheetName val="FP-T4_WD6"/>
      <sheetName val="FP-T5_WD6"/>
      <sheetName val="LIFT_WD6"/>
      <sheetName val="AC_T56"/>
      <sheetName val="MFĐ_TT6"/>
      <sheetName val="CAR_PARKING_TT6"/>
      <sheetName val="TONG_HOP_KHOI_LUONG6"/>
      <sheetName val="ma_HD_AB6"/>
      <sheetName val="_5"/>
      <sheetName val="_Net_Break_Down6"/>
      <sheetName val="dongia_(2)6"/>
      <sheetName val="THPDMoi__(2)6"/>
      <sheetName val="DON_GIA6"/>
      <sheetName val="t-h_HA_THE6"/>
      <sheetName val="CHITIET_VL-NC-TT_-1p6"/>
      <sheetName val="TONG_HOP_VL-NC_TT6"/>
      <sheetName val="TH_XL6"/>
      <sheetName val="CHITIET_VL-NC-TT-3p6"/>
      <sheetName val="KPVC-BD_6"/>
      <sheetName val="CHITIET_VL-NC6"/>
      <sheetName val="Project_Data6"/>
      <sheetName val="code_HTT_THap5"/>
      <sheetName val="Tong_hop_vat_tu6"/>
      <sheetName val="Phan_tich_ca_may6"/>
      <sheetName val="Chenh_lech_ca_may6"/>
      <sheetName val="Chenh_lech_vat_tu6"/>
      <sheetName val="Chiet_tinh_don_gia_CM6"/>
      <sheetName val="TLg_CN&amp;Laixe6"/>
      <sheetName val="TLg_CN&amp;Laixe_(2)6"/>
      <sheetName val="TLg_Laitau6"/>
      <sheetName val="TLg_Laitau_(2)6"/>
      <sheetName val="Tong_du_toan5"/>
      <sheetName val="Bill_2_1_Villa_Outside5"/>
      <sheetName val="Slim_2_cánh_&amp;_2_vách5"/>
      <sheetName val="QL_Dự_án5"/>
      <sheetName val="3_thể_hiện5"/>
      <sheetName val="05__Data_Cash_Flow5"/>
      <sheetName val="Khoan_LSP_(2)5"/>
      <sheetName val="Data_Validation4"/>
      <sheetName val="Vat_Tu4"/>
      <sheetName val="Div26_-_Elect4"/>
      <sheetName val="Electrical_Breakdown4"/>
      <sheetName val="Open_Drain_Caisson_Pump4"/>
      <sheetName val="Bill_03_-_ACMV4"/>
      <sheetName val="KL_thanh_toan-Xuan_Dao4"/>
      <sheetName val="Doi_so4"/>
      <sheetName val="01__DATA4"/>
      <sheetName val="CỘT+VÁCH_CHỜ_L14"/>
      <sheetName val="Bang_tra_sd4"/>
      <sheetName val="Cover_4"/>
      <sheetName val="Plastering_&amp;_tiling_works_4"/>
      <sheetName val="Dien_giai_4"/>
      <sheetName val="detail_phat_sinh_can_thay_doi_4"/>
      <sheetName val="Bang_tinh_Cost_Cao_do_khoi_A4"/>
      <sheetName val="Bang_tinh_cost_cao_do_khoi_B4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Cover_DD2"/>
      <sheetName val="Rate_2"/>
      <sheetName val="CV_FOA2"/>
      <sheetName val="CV_BEAMS2"/>
      <sheetName val="CV_C2"/>
      <sheetName val="CV_SÀn2"/>
      <sheetName val="CV_CT2"/>
      <sheetName val="CV_KH2"/>
      <sheetName val="Hoan_thien2"/>
      <sheetName val="CR_FODA2"/>
      <sheetName val="CR-CORE_W2"/>
      <sheetName val="ĐÀO_ĐẤT2"/>
      <sheetName val="4-CỘT-VÁCH_(2)2"/>
      <sheetName val="5-LÕI_THANG2"/>
      <sheetName val="6-THANG_BỘ2"/>
      <sheetName val="7-BỂ_NƯỚC2"/>
      <sheetName val="THÉP_HÌNH2"/>
      <sheetName val="LƯỚI_THÉP_HÀN2"/>
      <sheetName val="Kien_Truc2"/>
      <sheetName val="TK_cua2"/>
      <sheetName val="Bill_ACMV2"/>
      <sheetName val="Unit_arte_ACMV2"/>
      <sheetName val="UnitRate_E2"/>
      <sheetName val="Lighting_rate2"/>
      <sheetName val="Cable_Rate2"/>
      <sheetName val="đọc_số2"/>
      <sheetName val="Tóm_tắt_giảm_giá2"/>
      <sheetName val="Yêu_cầu_báo_giá2"/>
      <sheetName val="B__Pile_works2"/>
      <sheetName val="C__Building_Works2"/>
      <sheetName val="D__M_E_P_Works2"/>
      <sheetName val="E__LEED_requirements2"/>
      <sheetName val="F__External_works2"/>
      <sheetName val="C1_1_Factory_12"/>
      <sheetName val="C1_2_Factory_12"/>
      <sheetName val="C5_1_Office2"/>
      <sheetName val="C6_1_Canteen2"/>
      <sheetName val="C6_2_Canteen2"/>
      <sheetName val="C7_1_Bike_parking2"/>
      <sheetName val="C7_2_Bike_parking2"/>
      <sheetName val="C8_1_Car_parking2"/>
      <sheetName val="C8_2_Car_parking2"/>
      <sheetName val="C9_1_WWTP2"/>
      <sheetName val="C10_1_Water_tank_+_pump_room2"/>
      <sheetName val="C11_1_Electric_house2"/>
      <sheetName val="C12_1_Air_compressor_house2"/>
      <sheetName val="C12_1_Garbage_house2"/>
      <sheetName val="C13_1_Utility_house2"/>
      <sheetName val="C14_1_Guardhouse_12"/>
      <sheetName val="C15_1_Guardhouse_22"/>
      <sheetName val="C16_1_Guardhouse_32"/>
      <sheetName val="C17_1_Toilet2"/>
      <sheetName val="F1_Sand_leveling2"/>
      <sheetName val="F2__Flag_pole2"/>
      <sheetName val="F3__Fence_&amp;_sign_board2"/>
      <sheetName val="F4__Civil_work2"/>
      <sheetName val="22_Landscape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Hệ_số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BANG_TRA2"/>
      <sheetName val="chiet_tinh2"/>
      <sheetName val="입찰내역_발주처_양식2"/>
      <sheetName val="Danh_muc2"/>
      <sheetName val="1-BANG_TONG_HOP_TT2"/>
      <sheetName val="_1A_mới2"/>
      <sheetName val="2-Mau_2A_BANG_GTTT_PL052"/>
      <sheetName val="2-Mau_2B_BANG_GTTT_PL062"/>
      <sheetName val="2-Mau_2C_BANG_GTTT_PL092"/>
      <sheetName val="2-Mau_BANG_GTTT_PL122"/>
      <sheetName val="3-Mau_3A-THKL_PL052"/>
      <sheetName val="3-Mau_3A-THKL_PL062"/>
      <sheetName val="3-Mau_3A-THKL_PL092"/>
      <sheetName val="3-Mau_3A-THKL_PL122"/>
      <sheetName val="DGKL_PL_052"/>
      <sheetName val="DGKL_PL_062"/>
      <sheetName val="DGKL_PL_092"/>
      <sheetName val="DGKL_PL_122"/>
      <sheetName val="5-Khau_tru_Tien_ich2"/>
      <sheetName val="Bảng_Giá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KL_THÉP_MÓNG,DẦM,_SÀN,_CỘT_B22"/>
      <sheetName val="THKLTT_THÉP_B22"/>
      <sheetName val="Cash_flow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4__NSC_Summary2"/>
      <sheetName val="1_Certificate2"/>
      <sheetName val="Priced_BOQ2"/>
      <sheetName val="TONG_HOP2"/>
      <sheetName val="Hệ_số_và_tỷ_giá2"/>
      <sheetName val="BAO_GIA2"/>
      <sheetName val="CPC_(phuc_vu_tinh_cost)2"/>
      <sheetName val="Chi_phi_gian_tiep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VPCT-F20102a_001"/>
      <sheetName val="Kiem_tra1"/>
      <sheetName val="THCP_(2)1"/>
      <sheetName val="TKC_U5-_SH1"/>
      <sheetName val="TKC_U5-_BH1"/>
      <sheetName val="U5,11,13_(1B)-SH1"/>
      <sheetName val="U_17-BH1"/>
      <sheetName val="U_24,_U_25-BH1"/>
      <sheetName val="U_32-BH1"/>
      <sheetName val="tk_thep1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工事概要(Project_Outline)・G1記入欄1"/>
      <sheetName val="Bóc_KL1"/>
      <sheetName val="MA_K_HANG1"/>
      <sheetName val="BXNTT_-021"/>
      <sheetName val="BXNTT_-031"/>
      <sheetName val="BẢNG_ÁP_GIÁ_(in)1"/>
      <sheetName val="NT_(KL)_IN1"/>
      <sheetName val="DOM_D21"/>
      <sheetName val="nhà_ăn1"/>
      <sheetName val="Công_nhật1"/>
      <sheetName val="btkt_cột1"/>
      <sheetName val="GR_slab-reinft1"/>
      <sheetName val="SPT_vs_PHI1"/>
      <sheetName val="TH_thiet_bi1"/>
      <sheetName val="DM_Chi_phi1"/>
      <sheetName val="Bang_khoi_luong1"/>
      <sheetName val="CT_-THVLNC1"/>
      <sheetName val="worksheet_inchican1"/>
      <sheetName val="combined_9-301"/>
      <sheetName val="Tien_do_TV1"/>
      <sheetName val="CP_Du_phong1"/>
      <sheetName val="THCP_Lap_dat1"/>
      <sheetName val="THCP_xay_dung1"/>
      <sheetName val="Tong_hop_kinh_phi1"/>
      <sheetName val="THDT_goi_thau_TB1"/>
      <sheetName val="Summary_VE-PTA_006"/>
      <sheetName val="HD_HS_NGHIỆM_THU"/>
      <sheetName val="LIST_NT_CV"/>
      <sheetName val="LIST_NT_CV_(2)"/>
      <sheetName val="LIST_NT_CV_(3)"/>
      <sheetName val="LIST_BT"/>
      <sheetName val="LIST_CAP_DUL"/>
      <sheetName val="LIST_BT_(2)"/>
      <sheetName val="2__YCNT_CV"/>
      <sheetName val="5__LAY_MAU_VL"/>
      <sheetName val="6__BBNTNB_VLĐV"/>
      <sheetName val="7__BBNT_VLĐV"/>
      <sheetName val="52__BBNTNB_LD_GIAO_BC"/>
      <sheetName val="53__BBNT_LD_GIAO_BC"/>
      <sheetName val="8__BBNTNB_TRAC_DAC"/>
      <sheetName val="9__BBNT_TRAC_DAC"/>
      <sheetName val="10__BBNTNB_DAO_DAT"/>
      <sheetName val="11__BBNT_DAO_DAT"/>
      <sheetName val="12_BBNTNB_LAP_DAT"/>
      <sheetName val="13__BBNT_LAP_DAT"/>
      <sheetName val="14__BBNTNB_ÉP_CỪ"/>
      <sheetName val="15__BBNT_ÉP_CỪ"/>
      <sheetName val="16__BBNTNB_COT_THEP"/>
      <sheetName val="17__BBNT_COT_THEP"/>
      <sheetName val="18__BBNTNB_VÁN_KHUÔN"/>
      <sheetName val="19__BBNT_VÁN_KHUÔN"/>
      <sheetName val="20__BBNTNB_ĐỔ_BT"/>
      <sheetName val="21__BBNT_ĐỔ_BT"/>
      <sheetName val="24__BBNTNB_CKBT"/>
      <sheetName val="25__BBNT_CKBT"/>
      <sheetName val="26_BBNTNB_BT_lót"/>
      <sheetName val="27__BBNT_BT_lót"/>
      <sheetName val="28__BBNTNB_KHOAN_CẤY_THÉP"/>
      <sheetName val="29__BBNT_KHOAN_CẤY_THÉP"/>
      <sheetName val="29_1_BBNTNB_BULONG_HC"/>
      <sheetName val="29_2_BBNT_BULONG_HC"/>
      <sheetName val="30__BBNTNB_GIA_CONG_KCT"/>
      <sheetName val="31__BBNT_GIA_CONG_KCT"/>
      <sheetName val="31_1__BBNTNB_CK_KCT"/>
      <sheetName val="31_2__BBNT_CK_KCT"/>
      <sheetName val="32__BBNTNB_LẮP_DỰNG_KCT"/>
      <sheetName val="33__BBNT_LẮP_DỰNG_KCT"/>
      <sheetName val="34__BBNTNB_THAO_DO_KCT"/>
      <sheetName val="35__BBNT_THAO_DO_KCT"/>
      <sheetName val="36__BBNTNB_SƠN_KCT"/>
      <sheetName val="37__BBNT_SƠN_KCT"/>
      <sheetName val="38__BBNTNB_ĐỤC_BT"/>
      <sheetName val="39__BBNT_ĐỤC_BT"/>
      <sheetName val="40__BBNTNB_CT_XÂY"/>
      <sheetName val="41__BBNT_CT_XÂY"/>
      <sheetName val="41_1__BBLM_VUA_XAY"/>
      <sheetName val="42__BBNTNB_CT_TRÁT"/>
      <sheetName val="43__BBNT_CT_TRÁT"/>
      <sheetName val="42_1__BBLM_VUA_TRAT"/>
      <sheetName val="44__BBNTNB_CT_CHỐNG_THẤM"/>
      <sheetName val="45__BBNT_CT_CHỐNG_THẤM"/>
      <sheetName val="46_BBNTNB_phá_dỡ"/>
      <sheetName val="47__BBNT_phá_dỡ"/>
      <sheetName val="48_BBNTNB_LD_hàng_rào"/>
      <sheetName val="49__BBNT_LD_hang_rao"/>
      <sheetName val="50__BBNTNB_ĐMHT"/>
      <sheetName val="51__BBNT_ĐMHT"/>
      <sheetName val="54__BBNTNB_LD_GIAO_CHONG"/>
      <sheetName val="55__BBNT_LD_GIAO_CHONG"/>
      <sheetName val="56_1_BBNTNB_MM,TB"/>
      <sheetName val="56_2_BBNT_MM,TB"/>
      <sheetName val="56_3_BBNTNB_LD_CT"/>
      <sheetName val="56_4_BBNT_LD_CT"/>
      <sheetName val="57__BBNTNB_TD_CT_THÁP"/>
      <sheetName val="58__BBNT_TD_CT_THÁP"/>
      <sheetName val="59__BBNTNB_LD_VT"/>
      <sheetName val="60__BBNT_LD_VT"/>
      <sheetName val="61__BBNTNB_DAM_DAT"/>
      <sheetName val="62__BBNT_DAM_DAT"/>
      <sheetName val="63__BBNTNB_VS_DINH_COT"/>
      <sheetName val="64__BBNT_VS_DINH_COT"/>
      <sheetName val="65_BBNTNB_LAP_CAP"/>
      <sheetName val="66_BBNT_LAP_CAP_"/>
      <sheetName val="66_1BBNTNB_KEO_CAP"/>
      <sheetName val="66_2BBNT_KEO_CAP"/>
      <sheetName val="67_TH_KQ_CANG_KEO"/>
      <sheetName val="67_1_BAO_CAO_CANG_KEO"/>
      <sheetName val="67_2_THEO_DOI_CANG_CAP"/>
      <sheetName val="68_1BBNTNB_BOM_VUA"/>
      <sheetName val="68_2BBNT_BOM_VUA"/>
      <sheetName val="69_BOM_VUA"/>
      <sheetName val="70__BBNTNB_VACH_TC"/>
      <sheetName val="71__BBNT_VACH_TC"/>
      <sheetName val="72__BBNTNB_VC_VL"/>
      <sheetName val="73__BBNT_VC_VL"/>
      <sheetName val="74__BBNTNB_VC_PT"/>
      <sheetName val="75__BBNT_VC_PT"/>
      <sheetName val="75_1_BBNTNB_LUOI_CHONG_BUI"/>
      <sheetName val="75_2_BBNT_LUOI_CHONG_BUI"/>
      <sheetName val="75_3_BBNTNB_LUOI_CHONG_VAT_ROI"/>
      <sheetName val="75_4_BBNT_LUOI_CHONG_VAT_ROI"/>
      <sheetName val="75_5_BBNTNB_LAN_CAN"/>
      <sheetName val="75_6_BBNT_LAN_CAN_AT"/>
      <sheetName val="75_7_BBNTNB_CT_TAM"/>
      <sheetName val="75_8_BBNT_CT_TAM"/>
      <sheetName val="76_1_BBNTNB_LD_SLEEVES"/>
      <sheetName val="76_2_BBNT_LD_SLEEVES"/>
      <sheetName val="1__LỊCH_NTHN"/>
      <sheetName val="LIST_BT_lót"/>
      <sheetName val="3_PHÊ_DUYÊT_THAU_PHỤ"/>
      <sheetName val="4_PHÊ_DUYÊT_VẬT_LIỆU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18__BBNT_CKBT"/>
      <sheetName val="16_Theo_doi_do_BT"/>
      <sheetName val="17__BBLM_BT_"/>
      <sheetName val="20__BBNT_CT_XÂY"/>
      <sheetName val="21__BBNT_CT_TRÁT"/>
      <sheetName val="22_BBNT_BPCT"/>
      <sheetName val="23_BBNT_HT_BG"/>
      <sheetName val="4__BBNT_ÉP_CỌC_TRE"/>
      <sheetName val="5__BBNT_GIA_CỐ,SAN_LẤP"/>
      <sheetName val="6__BBNT_ĐỔ_BT_LÓT"/>
      <sheetName val="10__BBNT_CT_XÂY"/>
      <sheetName val="11__BBNT_CT_TRÁT"/>
      <sheetName val="KL_san_lap"/>
      <sheetName val="GOC-KO_IN"/>
      <sheetName val="Tro_giup"/>
      <sheetName val="PHU_LUC_01"/>
      <sheetName val="Đầu_vào"/>
      <sheetName val="VT_NC_M"/>
      <sheetName val="Thông_số_DT_khu_B"/>
      <sheetName val="E__Factory"/>
      <sheetName val="Kl_trát_tang_12"/>
      <sheetName val="Bill_1_Prelim"/>
      <sheetName val="Bill_2_Bored_Pile"/>
      <sheetName val="2g_TinhGiaNC"/>
      <sheetName val="2d_TH_Vat_tu"/>
      <sheetName val="2h_TinhGiaMTC"/>
      <sheetName val="2f_TH_MTC"/>
      <sheetName val="2e_TH_N_Cong"/>
      <sheetName val="2a_TH_Kinh_phi"/>
      <sheetName val="2b_Bang_KL"/>
      <sheetName val="2c_Phan_tich"/>
      <sheetName val="AHSB_Assessment"/>
      <sheetName val="Ｎｏ_13"/>
      <sheetName val="5i Summary"/>
      <sheetName val="5ii B1-Prelims"/>
      <sheetName val="5iii SOP"/>
      <sheetName val="5iii B2 Ext-BOQ"/>
      <sheetName val="5iii B3 Int-SOP"/>
      <sheetName val="So sanh"/>
      <sheetName val="Phuong an mong be"/>
      <sheetName val="KLCT"/>
      <sheetName val="KLCT xay to"/>
      <sheetName val="Phuong an mong coc"/>
      <sheetName val="Ky hieu"/>
      <sheetName val="DAT HANG "/>
      <sheetName val="bang gia"/>
      <sheetName val="A6"/>
      <sheetName val="P.Mgr's Monthly Report"/>
      <sheetName val="Annex A"/>
      <sheetName val="Annex B"/>
      <sheetName val="Annex C"/>
      <sheetName val="Annex D"/>
      <sheetName val="Annex E"/>
      <sheetName val="Annex F"/>
      <sheetName val="Annex G"/>
      <sheetName val="Annex H"/>
      <sheetName val="Annex I"/>
      <sheetName val="Annex J"/>
      <sheetName val="TỔNG HỢP THÉP"/>
      <sheetName val="8MONTHS "/>
      <sheetName val="staffsched"/>
      <sheetName val="II-Mechanical"/>
      <sheetName val="M-Project Outline"/>
      <sheetName val="Material list"/>
      <sheetName val="Request builder"/>
      <sheetName val="Project outline-E"/>
      <sheetName val="Mechanical Spec"/>
      <sheetName val="Electrical Spec"/>
      <sheetName val="Vender List"/>
      <sheetName val="Project outline E"/>
      <sheetName val="SheetTH"/>
      <sheetName val="Huong dan"/>
      <sheetName val="DXVT-001"/>
      <sheetName val="2.KLVT"/>
      <sheetName val="3.KLDM"/>
      <sheetName val="4.TDVT"/>
      <sheetName val="ma-pt"/>
      <sheetName val="Syntec Summary_B_C_F"/>
      <sheetName val="Sum Building (B)"/>
      <sheetName val="Building Structure (B)"/>
      <sheetName val="Sum External (C)"/>
      <sheetName val="External Structure (C)"/>
      <sheetName val="Sum Building (F)"/>
      <sheetName val="Building Structure (F)"/>
      <sheetName val="DOOR&amp;WINDOW"/>
      <sheetName val="FLOOR FINISHING"/>
      <sheetName val="Glass Roofing"/>
      <sheetName val="Wall (2)"/>
      <sheetName val="Teak fl"/>
      <sheetName val="Mosaic fl"/>
      <sheetName val="Stone fl"/>
      <sheetName val="Pandomo Ceiling"/>
      <sheetName val="Glass work"/>
      <sheetName val="Carpet Fl."/>
      <sheetName val="Ceramic fl"/>
      <sheetName val="Balustrade"/>
      <sheetName val="L - Stair"/>
      <sheetName val="Preliminaries Cost Breakdown"/>
      <sheetName val="Labour Cost"/>
      <sheetName val="Main summary"/>
      <sheetName val="M&amp;PN"/>
      <sheetName val="Sum Sanitary"/>
      <sheetName val="Sum Electrical"/>
      <sheetName val="Sum Air con"/>
      <sheetName val="Air Con"/>
      <sheetName val="Certificate - PP01"/>
      <sheetName val="Sum Progress Payment"/>
      <sheetName val="PP01"/>
      <sheetName val="Sum-Variation"/>
      <sheetName val="Sum_LIFT"/>
      <sheetName val="Cover S. (VO B.O.Q. STR WORK)"/>
      <sheetName val="VO  B.O.Q.(STRUCTURE WORK) "/>
      <sheetName val="SUM QTY"/>
      <sheetName val="RC Slab"/>
      <sheetName val="Flat Slab"/>
      <sheetName val="RC.Stair"/>
      <sheetName val="Precast Slab"/>
      <sheetName val="Watertank"/>
      <sheetName val="SELL (UT)"/>
      <sheetName val="SELL (EE)"/>
      <sheetName val="SELL (AC)"/>
      <sheetName val="SELL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eqtable"/>
      <sheetName val="BK_Unit_Rate"/>
      <sheetName val="Invoice"/>
      <sheetName val="Sum_Arch"/>
      <sheetName val="Sum_M&amp;E"/>
      <sheetName val="Progress-All"/>
      <sheetName val="Q5434 EQ LIST"/>
      <sheetName val="motor power"/>
      <sheetName val="Analyze"/>
      <sheetName val="OH-sum"/>
      <sheetName val="OH-S-Ar "/>
      <sheetName val="W-sum "/>
      <sheetName val="W-S-Ar"/>
      <sheetName val="D-sum "/>
      <sheetName val="D-S-Ar "/>
      <sheetName val="T-sum "/>
      <sheetName val="T-S-Ar  "/>
      <sheetName val="FTPath-S-Ar  "/>
      <sheetName val="บ่อน้ำพุ"/>
      <sheetName val="งานถนน"/>
      <sheetName val="fence1"/>
      <sheetName val="fence2"/>
      <sheetName val="fence3"/>
      <sheetName val="sum_fence"/>
      <sheetName val="Landscape Work-USA"/>
      <sheetName val="LANDSCAPE 1st"/>
      <sheetName val="Struc. Pond1"/>
      <sheetName val="Struc. Pond2"/>
      <sheetName val="Struc. Pond3"/>
      <sheetName val="Struc. ป้อมยาม"/>
      <sheetName val="LANDSCAPE 37th"/>
      <sheetName val="Struc. Steel"/>
      <sheetName val=" Str ป้อมยาม"/>
      <sheetName val="Struc. Steel ป้อมยาม"/>
      <sheetName val=" Summary Drainage "/>
      <sheetName val="Manhole"/>
      <sheetName val=" RCP Drainge"/>
      <sheetName val="BOQ Waste Water Treatment Plant"/>
      <sheetName val="Waste Water Treatment Plant"/>
      <sheetName val="BOQ.External(USA)"/>
      <sheetName val="Hardscape 1st"/>
      <sheetName val="รั้วโครงการ Type-1"/>
      <sheetName val="รั้วโครงการ Type-2"/>
      <sheetName val="ผนังประดับ 1"/>
      <sheetName val="ผนังประดับ 2"/>
      <sheetName val="บ่อหน่วงน้ำ"/>
      <sheetName val="เหล็กรูปพรรณหลังคา"/>
      <sheetName val="งานดิน"/>
      <sheetName val="สถาปัตยกรรม"/>
      <sheetName val="งานภายนอก"/>
      <sheetName val="DLIST"/>
      <sheetName val="FACE"/>
      <sheetName val="FACE-1"/>
      <sheetName val="PCH"/>
      <sheetName val="DCH"/>
      <sheetName val="DIFTEP"/>
      <sheetName val="AIRB"/>
      <sheetName val="EXF"/>
      <sheetName val="CLOAD"/>
      <sheetName val="EDUCT"/>
      <sheetName val="KKV"/>
      <sheetName val="P-FH"/>
      <sheetName val="PLP"/>
      <sheetName val="SH-DH"/>
      <sheetName val="SWSY"/>
      <sheetName val="VEN"/>
      <sheetName val="WPS"/>
      <sheetName val="Ratio Quantities"/>
      <sheetName val="Remark"/>
      <sheetName val="B.O.Q.อาคารพาณิชย์"/>
      <sheetName val="Unit Type Room"/>
      <sheetName val="Floor&amp;Ceiling B1-B3"/>
      <sheetName val="Door&amp;Window B1-B3"/>
      <sheetName val="Masonry B1-B3"/>
      <sheetName val="Wall Finishes B1-B3"/>
      <sheetName val="Stair B1-B3"/>
      <sheetName val="Sanitary ware B1-B3"/>
      <sheetName val="Misc B1-B3"/>
      <sheetName val="Floor&amp;Ceiling B4"/>
      <sheetName val="Door&amp;Window B4"/>
      <sheetName val="Masonry B4"/>
      <sheetName val="Wall Finishes B4"/>
      <sheetName val="Stair B4"/>
      <sheetName val="Sanitary ware B4"/>
      <sheetName val="Misc B4"/>
      <sheetName val="Floor&amp;Ceiling C1"/>
      <sheetName val="Door&amp;Window C1"/>
      <sheetName val="Masonry C1"/>
      <sheetName val="Wall Finishes C1"/>
      <sheetName val="Stair C1"/>
      <sheetName val="Sanitary ware C1"/>
      <sheetName val="Misc C1"/>
      <sheetName val="Roofing"/>
      <sheetName val="A. หมวดงานโครงสร้าง"/>
      <sheetName val="B. หมวดงานสถาปัตยกรรม"/>
      <sheetName val="C. หมวดงานภายนอกอาคาร"/>
      <sheetName val="D. หมวดงานเตรียมการ"/>
      <sheetName val="เงื่อนไขในการเสนอราคา"/>
      <sheetName val="SUMMARY-A+B+C+D+E"/>
      <sheetName val="เขารัง"/>
      <sheetName val="วัดใต้"/>
      <sheetName val="Sum(All)"/>
      <sheetName val="Measurement"/>
      <sheetName val="Tpy.Measurement"/>
      <sheetName val="Dialog1"/>
      <sheetName val="Dialog2"/>
      <sheetName val="E9"/>
      <sheetName val="E10"/>
      <sheetName val="E11"/>
      <sheetName val="e11a"/>
      <sheetName val="E12"/>
      <sheetName val="E13"/>
      <sheetName val="E16.1A"/>
      <sheetName val="E16"/>
      <sheetName val="E16.2"/>
      <sheetName val="E16.3"/>
      <sheetName val="E16.4"/>
      <sheetName val="E16.5"/>
      <sheetName val="E16.6"/>
      <sheetName val="E16.7"/>
      <sheetName val="PLANT IN RATE"/>
      <sheetName val="E19r"/>
      <sheetName val="E19A"/>
      <sheetName val="Organ"/>
      <sheetName val="new 50 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ราคา KYS เพิ่มเติม 2  "/>
      <sheetName val="ราคางานรวม "/>
      <sheetName val="หมวดเตรียมการ"/>
      <sheetName val="หมวดงานโครงสร้างอาคาร"/>
      <sheetName val="หมวดงานสถาปัตยกรรม"/>
      <sheetName val="ปก"/>
      <sheetName val="BankofThailand"/>
      <sheetName val="TAC"/>
      <sheetName val="รามไทย"/>
      <sheetName val="Quote"/>
      <sheetName val="ตามลูกค้าต้องการ"/>
      <sheetName val="ราคาหนังแท้-เทียม"/>
      <sheetName val="ENTRANCE 01"/>
      <sheetName val="ENTRANCE 02"/>
      <sheetName val="ENTRANCE"/>
      <sheetName val="ราคารวม"/>
      <sheetName val="หมวดงานเตรียมการ "/>
      <sheetName val="หมวดงานโครงสร้าง"/>
      <sheetName val="หมวดงานภายนอกอาคาร"/>
      <sheetName val="งานภูมิสถาปัตยกรรม"/>
      <sheetName val="Vendor (EE)"/>
      <sheetName val="Vendor (AC)"/>
      <sheetName val="Vendor (SN)"/>
      <sheetName val="Gen. Sum"/>
      <sheetName val="Bill 1 PRELIMINARIES"/>
      <sheetName val="Bill 2 Structure"/>
      <sheetName val="Bill 3 Architecture"/>
      <sheetName val="Bill 4 External"/>
      <sheetName val="100일계획"/>
      <sheetName val="식장관련"/>
      <sheetName val="청첩장"/>
      <sheetName val="신행"/>
      <sheetName val="신혼집관련"/>
      <sheetName val="혼수"/>
      <sheetName val="Mat-EE"/>
      <sheetName val="Mat-SN"/>
      <sheetName val="사업부배부"/>
      <sheetName val="요약배부"/>
      <sheetName val="요약배부 (보고)"/>
      <sheetName val="요약배부 (보고) (2)"/>
      <sheetName val="배부부별"/>
      <sheetName val="배부비목"/>
      <sheetName val="배부기준체계"/>
      <sheetName val="배부기준설명"/>
      <sheetName val="예실차이"/>
      <sheetName val="예실차이 (2)"/>
      <sheetName val="내용분석(비율)"/>
      <sheetName val="임대원가"/>
      <sheetName val="기타매출"/>
      <sheetName val="기타매출1"/>
      <sheetName val="영업소실적"/>
      <sheetName val="새마을금고"/>
      <sheetName val="참고인원"/>
      <sheetName val="인원대비표"/>
      <sheetName val="97실적98계획"/>
      <sheetName val="실적계획978 (2)"/>
      <sheetName val="이자배분(임시)"/>
      <sheetName val="งวดงานสนงภาพยนต์และวีดีทัศน์"/>
      <sheetName val="ค่าใช้จ่ายพิเศษ"/>
      <sheetName val="ปร.4"/>
      <sheetName val="ปร.4จัดชื้อ (2)"/>
      <sheetName val="architect work"/>
      <sheetName val="door-window (2)"/>
      <sheetName val="structure work"/>
      <sheetName val="PO."/>
      <sheetName val="Direct D code"/>
      <sheetName val="D Summary"/>
      <sheetName val="Direct D code (2)"/>
      <sheetName val="Silom  Ext."/>
      <sheetName val="Sukhumvit Ext. Sec. 1"/>
      <sheetName val="Sukhumvit Ext. Sec. 2"/>
      <sheetName val="Depot A"/>
      <sheetName val="Depot B"/>
      <sheetName val="Depot C"/>
      <sheetName val="SCHEDULE_1"/>
      <sheetName val="SCHEDULE_2"/>
      <sheetName val="sum Interior"/>
      <sheetName val="SummaryM&amp;E"/>
      <sheetName val="FP&amp;SAN"/>
      <sheetName val="ใบสรุปราคา"/>
      <sheetName val="สรุปหมวดงาน"/>
      <sheetName val="สรุปค่าก่อสร้าง"/>
      <sheetName val="คำนวณ Factor F"/>
      <sheetName val="สุขาภิบาล"/>
      <sheetName val="ระบบไฟฟ้า-ไฟฟ้าสื่อสาร"/>
      <sheetName val="ปรับอากาศ"/>
      <sheetName val="ระบบก๊าช"/>
      <sheetName val="ลิฟท์"/>
      <sheetName val="ครุภัณฑ์"/>
      <sheetName val="งานเตรียมการ "/>
      <sheetName val="งวดหัก20%"/>
      <sheetName val="สรุปงวด"/>
      <sheetName val="二期"/>
      <sheetName val="一期"/>
      <sheetName val="三期"/>
      <sheetName val="合同台帐"/>
      <sheetName val="签证变更台帐"/>
      <sheetName val="编制说明"/>
      <sheetName val="目标成本汇总表"/>
      <sheetName val="板房区目标成本"/>
      <sheetName val="ABC区目标成本"/>
      <sheetName val="DEF区目标成本"/>
      <sheetName val="XX区目标成本"/>
      <sheetName val="参考科目及对应合同"/>
      <sheetName val="附表2 产品成本明细表"/>
      <sheetName val="jxkh-0003"/>
      <sheetName val="公司总表"/>
      <sheetName val="封面"/>
      <sheetName val="A投资指标"/>
      <sheetName val="分项"/>
      <sheetName val="附表1 签约收入概算表"/>
      <sheetName val="   合同台账  "/>
      <sheetName val="无合同工程及销费"/>
      <sheetName val="科目列表"/>
      <sheetName val="二级成本动态表"/>
      <sheetName val="目标成本表"/>
      <sheetName val="付款进度表"/>
      <sheetName val="合同付款计划表"/>
      <sheetName val="成本统计表"/>
      <sheetName val="  集团模板  "/>
      <sheetName val="销费控制（月）"/>
      <sheetName val="销费控制表"/>
      <sheetName val="管费控制表"/>
      <sheetName val="成本动态台帐"/>
      <sheetName val="设计变更台帐"/>
      <sheetName val="现场签证台帐"/>
      <sheetName val="Cost Data"/>
      <sheetName val="Trade Summary"/>
      <sheetName val="Trade Summary (Selling)"/>
      <sheetName val="GBD"/>
      <sheetName val="Bill Summary"/>
      <sheetName val="사기도장"/>
      <sheetName val="34"/>
      <sheetName val="35"/>
      <sheetName val="36"/>
      <sheetName val="37"/>
      <sheetName val="38"/>
      <sheetName val="39"/>
      <sheetName val="41"/>
      <sheetName val="42"/>
      <sheetName val="43"/>
      <sheetName val="44"/>
      <sheetName val="45"/>
      <sheetName val="46"/>
      <sheetName val="48"/>
      <sheetName val="49"/>
      <sheetName val="51"/>
      <sheetName val="52"/>
      <sheetName val="53"/>
      <sheetName val="54"/>
      <sheetName val="55"/>
      <sheetName val="56"/>
      <sheetName val="57"/>
      <sheetName val="58"/>
      <sheetName val="59"/>
      <sheetName val="VXXX"/>
      <sheetName val="일대"/>
      <sheetName val="노무비"/>
      <sheetName val="신설"/>
      <sheetName val="괴정I.O"/>
      <sheetName val="고압"/>
      <sheetName val="일위대가표"/>
      <sheetName val="수배전예산서(E)"/>
      <sheetName val="일위대가(목록)"/>
      <sheetName val="재료비"/>
      <sheetName val="전기 원가계산서"/>
      <sheetName val="신성을"/>
      <sheetName val="성원을"/>
      <sheetName val="성원을 (2)"/>
      <sheetName val="성원을 (3)"/>
      <sheetName val="부경을"/>
      <sheetName val="단가조사  (2)"/>
      <sheetName val="Final Sum"/>
      <sheetName val="A_Structure"/>
      <sheetName val="B_Architech"/>
      <sheetName val="C_External"/>
      <sheetName val="D_Hardscape"/>
      <sheetName val="งานเพิ่มเติมจาก Addendum"/>
      <sheetName val="F_Prelimary"/>
      <sheetName val="I_Prosum"/>
      <sheetName val="_On2"/>
      <sheetName val="Projects"/>
      <sheetName val="Bldg Entity 1"/>
      <sheetName val="Bldg Entity 2"/>
      <sheetName val="Bldg Entity 3"/>
      <sheetName val="Bldg Entity 4"/>
      <sheetName val="Bldg Entity 5"/>
      <sheetName val="Bldg Entity 6"/>
      <sheetName val="Bldg Entity 7"/>
      <sheetName val="Fees"/>
      <sheetName val="Lookup data"/>
      <sheetName val="EA proj_ent"/>
      <sheetName val="5.Sum Sanitary"/>
      <sheetName val="EE A1,A2"/>
      <sheetName val="EE B1"/>
      <sheetName val="EE B2"/>
      <sheetName val="EE B3-B7"/>
      <sheetName val="EE 1C-6"/>
      <sheetName val="EE C1"/>
      <sheetName val="EE C2"/>
      <sheetName val="EE C3"/>
      <sheetName val="EE C4"/>
      <sheetName val="EE C5,C6"/>
      <sheetName val="EE DP1"/>
      <sheetName val="EE DP2"/>
      <sheetName val="EE DP3"/>
      <sheetName val="EE PH2"/>
      <sheetName val="EE PH2-1B"/>
      <sheetName val="EE PH1"/>
      <sheetName val="EE PH1-2B"/>
      <sheetName val="EE PH4"/>
      <sheetName val="EE PH5"/>
      <sheetName val="EE PH6"/>
      <sheetName val="EE PH3"/>
      <sheetName val="SAN A1,A2"/>
      <sheetName val="SAN B1, B2"/>
      <sheetName val="SAN B3-B7"/>
      <sheetName val="SAN B8"/>
      <sheetName val="SAN C1-C4"/>
      <sheetName val="SAN C5,C6"/>
      <sheetName val="SAN D1,D2"/>
      <sheetName val="SAN DP3"/>
      <sheetName val="SAN PH2"/>
      <sheetName val="SAN PH1"/>
      <sheetName val="SAN PH3"/>
      <sheetName val="SAN PH4"/>
      <sheetName val="SAN PH5"/>
      <sheetName val="SAN PH6"/>
      <sheetName val="AIR"/>
      <sheetName val="AC A1,A2"/>
      <sheetName val="AC B1,B2"/>
      <sheetName val="AC B1-B7"/>
      <sheetName val="AC B8"/>
      <sheetName val="AC C1-C4"/>
      <sheetName val="AC C5-C6"/>
      <sheetName val="AC DP-1,2"/>
      <sheetName val="AC DP3"/>
      <sheetName val="AC PH-1"/>
      <sheetName val="AC PH-2"/>
      <sheetName val="AC PH-3"/>
      <sheetName val="AC PH-4"/>
      <sheetName val="AC PH-5"/>
      <sheetName val="AC PH-6"/>
      <sheetName val="เงื่อนไข "/>
      <sheetName val="3.Sum Electrical"/>
      <sheetName val="S_F"/>
      <sheetName val="S_RCS"/>
      <sheetName val="S_C"/>
      <sheetName val="S_PCS"/>
      <sheetName val="S_B"/>
      <sheetName val="S_S"/>
      <sheetName val="S_W"/>
      <sheetName val="S_Sum"/>
      <sheetName val="A_GFA"/>
      <sheetName val="A_DW"/>
      <sheetName val="A_W"/>
      <sheetName val="A_F"/>
      <sheetName val="A_C"/>
      <sheetName val="A_SN"/>
      <sheetName val="A_Sum"/>
      <sheetName val="Level"/>
      <sheetName val="ROOM"/>
      <sheetName val="Sum Arch (2)"/>
      <sheetName val="sum Struc (2)"/>
      <sheetName val="sum 1-4 (2)"/>
      <sheetName val="sum 1-4"/>
      <sheetName val="sum Struc"/>
      <sheetName val="Sum Arch"/>
      <sheetName val="Cover-Bubget (B167)"/>
      <sheetName val="Sum_Prelim_rO"/>
      <sheetName val="Prelim_rO"/>
      <sheetName val="Preli"/>
      <sheetName val="Fire W Tank  "/>
      <sheetName val="Water Tank "/>
      <sheetName val="Water Tank  (2)"/>
      <sheetName val="Waste Tank 1"/>
      <sheetName val="Waste Tank (2)"/>
      <sheetName val="A1.1-2 sum 1-4"/>
      <sheetName val="A1.1-2 sum Struc"/>
      <sheetName val="A1.1-2 Struc"/>
      <sheetName val="A1.1-2 Sum Arch"/>
      <sheetName val="A1.1-2 Arch"/>
      <sheetName val="A2.1-2 sum 1-4"/>
      <sheetName val="A2.1-2sum Struc"/>
      <sheetName val="A2.1-2Struc"/>
      <sheetName val="A2.1-2 Sum Arch"/>
      <sheetName val="A2.1-2Arch"/>
      <sheetName val="B sum 1-4"/>
      <sheetName val="B sum Struc"/>
      <sheetName val="B Struc"/>
      <sheetName val="B Sum Arch"/>
      <sheetName val="B Arch"/>
      <sheetName val="C sum 1-4"/>
      <sheetName val="C sum Struc"/>
      <sheetName val="C Struc"/>
      <sheetName val="C Sum Arch"/>
      <sheetName val="C Arch"/>
      <sheetName val="D sum 1-4"/>
      <sheetName val="D sum Struc"/>
      <sheetName val="D Struc"/>
      <sheetName val="D Sum Arch"/>
      <sheetName val="D Arch"/>
      <sheetName val="E sum 1-4"/>
      <sheetName val="E sum Struc"/>
      <sheetName val="E Struc"/>
      <sheetName val="E Sum Arch"/>
      <sheetName val="E Arch"/>
      <sheetName val="Ex Sum1"/>
      <sheetName val="Ex detail"/>
      <sheetName val="Sum_rO"/>
      <sheetName val="All Struc (3)"/>
      <sheetName val="Cover-Bubget (B166)"/>
      <sheetName val="Project Detail"/>
      <sheetName val="Temp1 (R1)"/>
      <sheetName val="Temp2"/>
      <sheetName val="Str H"/>
      <sheetName val="Str Cp"/>
      <sheetName val="Str CpOp"/>
      <sheetName val="Ar H"/>
      <sheetName val="Ar Cp"/>
      <sheetName val="Prime Cost"/>
      <sheetName val="Summary  (2)"/>
      <sheetName val="0_ Note to Tenderers"/>
      <sheetName val="1_ Preliminaries"/>
      <sheetName val="Main Sum Hotel"/>
      <sheetName val="Main Sum Residence"/>
      <sheetName val="MainSum"/>
      <sheetName val="P.1 Lobby&amp;Lobby Lounge"/>
      <sheetName val="P.2 Function Area"/>
      <sheetName val="P.3 All Day Dining"/>
      <sheetName val="P.4 Kids club"/>
      <sheetName val="P.5 Fitness"/>
      <sheetName val="P.6 Executive Lounge"/>
      <sheetName val="P.7 Public Toilet-Lobby"/>
      <sheetName val="P.8 Public Toilet-Function"/>
      <sheetName val="P.9 Public Toilet-All Day"/>
      <sheetName val="P.10 Lift Car"/>
      <sheetName val="Main Sum _Hotel _ Residences_"/>
      <sheetName val="Sum B.2 BOH, Service"/>
      <sheetName val="B.2 BOH, service"/>
      <sheetName val="Sum B.3 Public Area"/>
      <sheetName val="B.3 Public Area"/>
      <sheetName val="Sum B.6 Mer Guest"/>
      <sheetName val="B.6 Mercure Guestroom"/>
      <sheetName val="Main Sum "/>
      <sheetName val="General Notes "/>
      <sheetName val="Sum_ Structure"/>
      <sheetName val="Bidg. office &amp; Heliport"/>
      <sheetName val="Bidg. Mechanical"/>
      <sheetName val="Truck Gate House"/>
      <sheetName val="Staff Vehical Gatehouse"/>
      <sheetName val="Waste Water Treatment"/>
      <sheetName val="External Work "/>
      <sheetName val="Sum_ Architectural"/>
      <sheetName val=" office &amp; Heliport"/>
      <sheetName val="Truck Gatehouse"/>
      <sheetName val="Staff Vehicle Gatehouse"/>
      <sheetName val="Parking "/>
      <sheetName val="Waste Water Treatment Plant "/>
      <sheetName val="Arh.External Work"/>
      <sheetName val="Sum_ M&amp;E"/>
      <sheetName val="Plumbing System"/>
      <sheetName val="Environment System"/>
      <sheetName val="Fire Protection System"/>
      <sheetName val="Air Condition &amp; Ventilation Sys"/>
      <sheetName val="Electrical and Communication"/>
      <sheetName val="costfab"/>
      <sheetName val="Mob-Demob"/>
      <sheetName val="Direct Staff"/>
      <sheetName val="TEMFACIL,SOE"/>
      <sheetName val="brk"/>
      <sheetName val="Gennotes"/>
      <sheetName val="DIV 1"/>
      <sheetName val="DIV 2"/>
      <sheetName val="DIV 3"/>
      <sheetName val="DIV 4"/>
      <sheetName val="DIV 5"/>
      <sheetName val="DRIVER WBS COSTS"/>
      <sheetName val="Labor &amp; cryostat Inputs"/>
      <sheetName val="Cavity Inputs"/>
      <sheetName val="Cavity Summary"/>
      <sheetName val=".021 FORK"/>
      <sheetName val=".03 FORK"/>
      <sheetName val="QWR"/>
      <sheetName val="175MHz"/>
      <sheetName val="345MHz "/>
      <sheetName val="Box cryostat costs (Ken &amp; Joel)"/>
      <sheetName val="STMspry"/>
      <sheetName val="PsychroData"/>
      <sheetName val="RIA Driver Cost (Update #1) Rev"/>
      <sheetName val="일반공사"/>
      <sheetName val="A) Preliminaries"/>
      <sheetName val="G) EE"/>
      <sheetName val="Break Down."/>
      <sheetName val="B) Store Building"/>
      <sheetName val="C) External Work"/>
      <sheetName val="Sum M&amp;E "/>
      <sheetName val="D) Air Cond"/>
      <sheetName val="E) Fire Pro  "/>
      <sheetName val="F) San "/>
      <sheetName val="G) EE (2)"/>
      <sheetName val="Bid Sum"/>
      <sheetName val="Store Building"/>
      <sheetName val="External Work"/>
      <sheetName val="Bid Sum (3)"/>
      <sheetName val="Sumprice adjust store 2012"/>
      <sheetName val="IN"/>
      <sheetName val="Conclusion (Proto &amp; Beungkarn) "/>
      <sheetName val="Conclusion  ( Chumphra &amp; Beung)"/>
      <sheetName val="E) Fire Pro"/>
      <sheetName val="F) San"/>
      <sheetName val="สรุปโครงสร้าง"/>
      <sheetName val="Count"/>
      <sheetName val="งานดิน+เข็ม"/>
      <sheetName val="โครงสร้างโรงงาน"/>
      <sheetName val="TRUSS"/>
      <sheetName val="WT-LIST"/>
      <sheetName val="WT_LIST"/>
      <sheetName val="Sum(Civil Work)"/>
      <sheetName val="B) Building (Arc&amp;Srt) "/>
      <sheetName val="CARIFICATION"/>
      <sheetName val="BOQ_B26_Fl1-2_Interior MEP Blan"/>
      <sheetName val="BOQ_B26_Fl1-2_Interior%20MEP%20"/>
      <sheetName val="ITD Price"/>
      <sheetName val="CABLE BOM"/>
      <sheetName val="Scenario Summary"/>
      <sheetName val="Coal Price"/>
      <sheetName val="Diesel Price"/>
      <sheetName val="Sen-Prod"/>
      <sheetName val="Sen-Price"/>
      <sheetName val="Sen-strip"/>
      <sheetName val="Sen-Oper"/>
      <sheetName val="Sen-Budget"/>
      <sheetName val="Sen-Lev"/>
      <sheetName val="Sen-Interest"/>
      <sheetName val="Sum-Sensitivity"/>
      <sheetName val="Fin Stat"/>
      <sheetName val="Chart-Project Costs"/>
      <sheetName val="Cement Price"/>
      <sheetName val="Sen_Dispatch"/>
      <sheetName val="Sen_Coal Price"/>
      <sheetName val="Sen_MW"/>
      <sheetName val="Graph_Summary"/>
      <sheetName val="EGAT Data"/>
      <sheetName val="CAPEX-USD"/>
      <sheetName val="Cost Estimate"/>
      <sheetName val="Basis of Cost"/>
      <sheetName val="Oper_ Exp#4"/>
      <sheetName val="Fin Stat#4"/>
      <sheetName val="Correction"/>
      <sheetName val="Raw Advisory Fees"/>
      <sheetName val="RAW Port&amp;Railway CAPEX"/>
      <sheetName val="RAW Port CAPEX"/>
      <sheetName val="RAW Railway CAPEX"/>
      <sheetName val="RAW Container&amp;Cargo CAPEX"/>
      <sheetName val="RAW Port OPEX"/>
      <sheetName val="RAW Railway OPEX"/>
      <sheetName val="Throughput"/>
      <sheetName val="1.1CAPEX Port&amp;Railway"/>
      <sheetName val="1.1Rev Port&amp;Railway"/>
      <sheetName val="2.1Opex Port&amp;Railway"/>
      <sheetName val="3.1Debt Port&amp;Railway"/>
      <sheetName val="4.1Fin Stat Port&amp;Railway"/>
      <sheetName val="Summary - Results Port&amp;Railway"/>
      <sheetName val="Memo Unit Profit Port &amp; Railway"/>
      <sheetName val="Memo Unit Profit Consolidate"/>
      <sheetName val="Simple model I"/>
      <sheetName val="ppt-Investment cost"/>
      <sheetName val="Memo revised comparison"/>
      <sheetName val="PrintOp"/>
      <sheetName val="Contingency Funding"/>
      <sheetName val="Drawdown Schedule"/>
      <sheetName val="ECA Eligible Costs"/>
      <sheetName val="DebtService"/>
      <sheetName val="IDC - Delay"/>
      <sheetName val="IRR-Adj"/>
      <sheetName val="Graphs inputs"/>
      <sheetName val="BOQ FORM FOR INQUIRY"/>
      <sheetName val="FORM OF PROPOSAL RFP-003"/>
      <sheetName val="?-BLDG"/>
      <sheetName val="合成単価作成表-BLDG"/>
      <sheetName val="뜃맟뭁돽띿맟?-BLDG"/>
      <sheetName val="合成??作成表-BLDG"/>
      <sheetName val="‡¬’P‰¿ì¬?-BLDG"/>
      <sheetName val="Proposal Schedule"/>
      <sheetName val="Correct"/>
      <sheetName val="Temp"/>
      <sheetName val="WorkTitle"/>
      <sheetName val="TIE-IN"/>
      <sheetName val="ISBL"/>
      <sheetName val="OSBL"/>
      <sheetName val="Consumable"/>
      <sheetName val="BQ_sheet"/>
      <sheetName val="MCODE"/>
      <sheetName val="TURNOUT"/>
      <sheetName val="LENGTH MAIN LINE"/>
      <sheetName val="LENGTH DEPOT"/>
      <sheetName val="LAYOUT"/>
      <sheetName val="Radius&amp;Cant"/>
      <sheetName val="แผนกระจายราง"/>
      <sheetName val="Sum ITEM"/>
      <sheetName val="Indirect R1"/>
      <sheetName val="Final BoQ (3)"/>
      <sheetName val="Breakdown CIP"/>
      <sheetName val="compares"/>
      <sheetName val="Final BoQ (4)"/>
      <sheetName val="compare"/>
      <sheetName val="Piping BQ for one turbine"/>
      <sheetName val="P-Labor"/>
      <sheetName val="산근"/>
      <sheetName val="exportSIP"/>
      <sheetName val="Plan3D"/>
      <sheetName val="Shape for export"/>
      <sheetName val="F3-IN"/>
      <sheetName val="SCW"/>
      <sheetName val="Sch."/>
      <sheetName val="CostB"/>
      <sheetName val="Sumwork"/>
      <sheetName val="Detail Fab.SUM"/>
      <sheetName val="Detail Fab.Anchor"/>
      <sheetName val="Detail Fab.COLUMN"/>
      <sheetName val="Detail Fab.STAIR"/>
      <sheetName val="Detail Fab.Walkw"/>
      <sheetName val="Detail Fab.Building"/>
      <sheetName val="Detail Fab.FootpathROOF"/>
      <sheetName val="Detail PNS"/>
      <sheetName val="D-EST-Anchor"/>
      <sheetName val="D-EST-COLUMN"/>
      <sheetName val="D-EST-STAIR"/>
      <sheetName val="D-EST-Walkway"/>
      <sheetName val="SOMAnchor"/>
      <sheetName val="SOMCOLUMN"/>
      <sheetName val="SOMSTAIR"/>
      <sheetName val="SOMWalkw"/>
      <sheetName val="SOMBuilding"/>
      <sheetName val="SOMFootpathROOF"/>
      <sheetName val="Anchor"/>
      <sheetName val="Walkw"/>
      <sheetName val="FootpathROOF"/>
      <sheetName val="Paint-Chugoku"/>
      <sheetName val="CIF COST ITEM"/>
      <sheetName val="Meas"/>
      <sheetName val="CJPC (2)"/>
      <sheetName val="print"/>
      <sheetName val="SEP-08(34)"/>
      <sheetName val="SEP-08 (5-9)"/>
      <sheetName val="Civil Boq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집계표_OPTION_"/>
      <sheetName val="단가(자재)"/>
      <sheetName val="단가(노임)"/>
      <sheetName val="기초목록"/>
      <sheetName val="???"/>
      <sheetName val="VC2 10.99"/>
      <sheetName val="예산"/>
      <sheetName val="영업2"/>
      <sheetName val="1월"/>
      <sheetName val="inter"/>
      <sheetName val="ERECIN"/>
      <sheetName val="INPUT DATA"/>
      <sheetName val="BQMPALOC"/>
      <sheetName val="영업3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Form 0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SALA-002"/>
      <sheetName val="기성내역"/>
      <sheetName val="General_Data"/>
      <sheetName val="DHEQSUPT"/>
      <sheetName val="CB"/>
      <sheetName val="M-EQPT-Z"/>
      <sheetName val="주간기성"/>
      <sheetName val="간접비 총괄"/>
      <sheetName val="뜃맟뭁돽띿맟_-BLDG"/>
      <sheetName val="내역ࠜĀM4)"/>
      <sheetName val="???(OPTION)"/>
      <sheetName val="Price Schedule"/>
      <sheetName val="간접비내역-1"/>
      <sheetName val="Lup2"/>
      <sheetName val="당진1,2호기전선관설치및접지4차공사내역서-을지"/>
      <sheetName val="노임단가표"/>
      <sheetName val="내역서 耰&quot;"/>
      <sheetName val="_x0008_"/>
      <sheetName val="비교검토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Q&amp;pl-V"/>
      <sheetName val="WE'T"/>
      <sheetName val="내역ࠜĀ?M4)"/>
      <sheetName val="내역서 耰&quot;??"/>
      <sheetName val="24V"/>
      <sheetName val="EQUIPMENT -2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내역서 耰&quot;_x005f_x0000__x005f_x0000_"/>
      <sheetName val="_x005f_x0008_"/>
      <sheetName val="내역ࠜĀ_x005f_x005f_x005f_x0000_M4)"/>
      <sheetName val="PI"/>
      <sheetName val="단면 (2)"/>
      <sheetName val="EQUIP"/>
      <sheetName val="공사비 내역 (가)"/>
      <sheetName val="Static Equip"/>
      <sheetName val="3.Breakdown Direct Paint"/>
      <sheetName val="Spl"/>
      <sheetName val="내역ࠜĀ"/>
      <sheetName val="PROCURE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ࠜĀ_M4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BCWP"/>
      <sheetName val="Site &amp; Administration Cost"/>
      <sheetName val="EVM1"/>
      <sheetName val="EVM2"/>
      <sheetName val="EVM4A"/>
      <sheetName val="EVM5"/>
      <sheetName val="EVM5- Revised"/>
      <sheetName val="AOC"/>
      <sheetName val="06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13"/>
      <sheetName val="Bill- 14"/>
      <sheetName val="Copy of Prog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salient feature"/>
      <sheetName val="Brief Scope of work"/>
      <sheetName val="PVC"/>
      <sheetName val="Priority"/>
      <sheetName val="Norms "/>
      <sheetName val="Eqpt Nos"/>
      <sheetName val="GC"/>
      <sheetName val="M.Qty"/>
      <sheetName val="Subcon Master"/>
      <sheetName val="Equipment Hr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Revenue Share"/>
      <sheetName val="Profit &amp; Los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Shutter"/>
      <sheetName val="Appendix-E"/>
      <sheetName val="ANALYS"/>
      <sheetName val="Summary - Page 1"/>
      <sheetName val="Facilit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Raw Data"/>
      <sheetName val="Layer Table"/>
      <sheetName val="WORKED OGL"/>
      <sheetName val="FRL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3_공통공사대비"/>
      <sheetName val="간접비_총괄"/>
      <sheetName val="Price_Schedule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IntlCmprPwr"/>
      <sheetName val="BoostrPwr"/>
      <sheetName val="LastBoostrPwr"/>
      <sheetName val="CapexBasis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Module4"/>
      <sheetName val="Module5"/>
      <sheetName val="Module6"/>
      <sheetName val="STR1"/>
      <sheetName val="STR2"/>
      <sheetName val="STR3"/>
      <sheetName val="LIN1"/>
      <sheetName val="LIN2"/>
      <sheetName val="typical subminor"/>
      <sheetName val="S&amp;I"/>
      <sheetName val="machi"/>
      <sheetName val="TRANS1"/>
      <sheetName val="trans"/>
      <sheetName val="mes-fb"/>
      <sheetName val="mes-pl"/>
      <sheetName val="inWords"/>
      <sheetName val="Mat_Cost"/>
      <sheetName val="MASTER_RATE ANALYSIS"/>
      <sheetName val="Expenditure Plan"/>
      <sheetName val="typical_subminor"/>
      <sheetName val="MASTER_RATE_ANALYSIS"/>
      <sheetName val="Expenditure_Plan"/>
      <sheetName val="typical_subminor1"/>
      <sheetName val="MASTER_RATE_ANALYSIS1"/>
      <sheetName val="Expenditure_Plan1"/>
      <sheetName val="DIR USED ITEMS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Rock level (Parag)"/>
      <sheetName val="O.R.R.(ROCK1)"/>
      <sheetName val="DEPTH CHART (ORR) L.S. (2)"/>
      <sheetName val="DEPTH CHART (ORR) R.S. (2)"/>
      <sheetName val="co_5"/>
      <sheetName val="MACHINERY"/>
      <sheetName val="MATERIAL-MACHINERY-LABOUR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FWBS 1000"/>
      <sheetName val="FWBS 2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p.CBR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Abstract-BOQ"/>
      <sheetName val="Pg No"/>
      <sheetName val="Consumption"/>
      <sheetName val="Consump %"/>
      <sheetName val="B&amp;U Abs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Conc rate analysisa"/>
      <sheetName val="Conc rate analysis (Dust)"/>
      <sheetName val="Shear at Sections"/>
      <sheetName val="19-PERF"/>
      <sheetName val="GIFT"/>
      <sheetName val="chart as per norms"/>
      <sheetName val="Officer"/>
      <sheetName val="staff &amp; DP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ORG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 Sts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EQPTS LIST"/>
      <sheetName val="RESOURCE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D2&amp;3-PRELIMINARY-ITEMWISE"/>
      <sheetName val="D4&amp;5-PRILIMINARY-EXP"/>
      <sheetName val="Exp-details"/>
      <sheetName val="BOQ "/>
      <sheetName val="BOQ lot IV A"/>
      <sheetName val="BOQ  lot IV B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Z- GENERAL PRICE SUMMARY"/>
      <sheetName val=" Estimate  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2.2 STAFF Scedule"/>
      <sheetName val="당초내역서"/>
      <sheetName val="ELEC_DCI"/>
      <sheetName val="INST_DCI"/>
      <sheetName val="Engg-Exec-2"/>
      <sheetName val="Site-Precom-2"/>
      <sheetName val="Collab"/>
      <sheetName val="Civil 1"/>
      <sheetName val="Civil 2"/>
      <sheetName val="Civil 3"/>
      <sheetName val="Site 1"/>
      <sheetName val="Site 2"/>
      <sheetName val="Site 3"/>
      <sheetName val="Site Faci"/>
      <sheetName val="Engg-Exec-1"/>
      <sheetName val="Site-Precom-1"/>
      <sheetName val="Site-Precom-Vendor"/>
      <sheetName val="Risk-Anal"/>
      <sheetName val="User"/>
      <sheetName val="EQUIPOS"/>
      <sheetName val="바닥판"/>
      <sheetName val="TYPE1"/>
      <sheetName val="철근량"/>
      <sheetName val="역T형"/>
      <sheetName val="Man Hole"/>
      <sheetName val="대로근거"/>
      <sheetName val="중로근거"/>
      <sheetName val="PRO_DCI"/>
      <sheetName val="HVAC_DCI"/>
      <sheetName val="PIPE_DCI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MP MOB"/>
      <sheetName val="SummaryC"/>
      <sheetName val="배관내역"/>
      <sheetName val="Form B"/>
      <sheetName val="FORM-12"/>
      <sheetName val="Insts"/>
      <sheetName val="Vind - BtB"/>
      <sheetName val="LV induction motors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뻘N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출금실적"/>
      <sheetName val="경영현황"/>
      <sheetName val="_x0002_?뻘N??_x0001_ࠀ역서"/>
      <sheetName val="_SANDAN.XLS__"/>
      <sheetName val="_x0002_"/>
      <sheetName val="내역서 (∮ἀ嘆ɶ᠀㬁"/>
      <sheetName val="당초_xd8b4_∸ἀ"/>
      <sheetName val="Resource table"/>
      <sheetName val="7422CW00"/>
      <sheetName val="총괄집계표"/>
      <sheetName val="일일총괄"/>
      <sheetName val="criteria"/>
      <sheetName val="RFP002"/>
      <sheetName val="DK-KH"/>
      <sheetName val="_x0004__x000d__x0003__x0004__x0016__x000d__x0004_"/>
      <sheetName val="_x000a__x001b__x0006__x0006__x0008__x000a_"/>
      <sheetName val="BREAKDOWN(철거설치)"/>
      <sheetName val="BREAKDOWN(신규설치)"/>
      <sheetName val="자바라1"/>
      <sheetName val="Code_Magics"/>
      <sheetName val="Curves"/>
      <sheetName val="data_dci"/>
      <sheetName val="Heads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costing_CV"/>
      <sheetName val="ITB_COST"/>
      <sheetName val="costing_ESDV"/>
      <sheetName val="costing_FE"/>
      <sheetName val="Jobcost"/>
      <sheetName val="Default_Magics"/>
      <sheetName val="BM_DATA_SHEET"/>
      <sheetName val="Graph_(LGEN)"/>
      <sheetName val="PumpSpec"/>
      <sheetName val="costing_MOV"/>
      <sheetName val="out_prog"/>
      <sheetName val="costing_Press"/>
      <sheetName val="96_121"/>
      <sheetName val="선적schedule_(2)"/>
      <sheetName val="System구분"/>
      <sheetName val="b_balju-단가단가단가"/>
      <sheetName val="10현장조직"/>
      <sheetName val="할증표"/>
      <sheetName val="choose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Plant Hire Pile"/>
      <sheetName val="Rate Analysis-Pile"/>
      <sheetName val="SoA Breakup"/>
      <sheetName val="SoA"/>
      <sheetName val="Rate Analysis- Concrete"/>
      <sheetName val="4 Plumbing"/>
      <sheetName val="Changed Analysis"/>
      <sheetName val="Civil Work-building"/>
      <sheetName val="Analysis."/>
      <sheetName val="Elect.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 Breakup"/>
      <sheetName val="Content-Technical"/>
      <sheetName val="Org-Chart"/>
      <sheetName val="Manpower Sche"/>
      <sheetName val="equipment Sche"/>
      <sheetName val="Separator Sheet"/>
      <sheetName val="Conc-Site"/>
      <sheetName val="Shut"/>
      <sheetName val="T Crane"/>
      <sheetName val="OH"/>
      <sheetName val="SDF I"/>
      <sheetName val="OH's"/>
      <sheetName val="BOQ P-N"/>
      <sheetName val="Site Plan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List of Items"/>
      <sheetName val="Major Quantitie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QTY Plan_Prime cost"/>
      <sheetName val="Itemwise Qty plan &amp; Gross Bill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Escalation"/>
      <sheetName val="PMC BP"/>
      <sheetName val="PMC Mach"/>
      <sheetName val="Drain calculations"/>
      <sheetName val="Con Pro.I"/>
      <sheetName val="mobilisation"/>
      <sheetName val="Con Pro.II"/>
      <sheetName val="Escl"/>
      <sheetName val="Elec Items"/>
      <sheetName val="Synops"/>
      <sheetName val="Abstract ( Depre)"/>
      <sheetName val="C.P. BOQ"/>
      <sheetName val="BitAll"/>
      <sheetName val="ANNX A 17"/>
      <sheetName val="A18"/>
      <sheetName val="ANNX A 18"/>
      <sheetName val="A19"/>
      <sheetName val="ANNX A 19"/>
      <sheetName val="ANNX A 20"/>
      <sheetName val="A21"/>
      <sheetName val="ANNX A 21"/>
      <sheetName val="A 22"/>
      <sheetName val="A 23"/>
      <sheetName val="Revised"/>
      <sheetName val="Revised (2)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Off-Veh Exp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11 KV MAIN LINE 05.02.06"/>
      <sheetName val="s6 05.02.06"/>
      <sheetName val="Trans main"/>
      <sheetName val="Piling-Quot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Site Visit Report"/>
      <sheetName val="ANALSIS"/>
      <sheetName val="rev.boq"/>
      <sheetName val="Ana=Civ"/>
      <sheetName val="ANa=Str"/>
      <sheetName val="Ana=SW"/>
      <sheetName val="PH"/>
      <sheetName val=" BoQ"/>
      <sheetName val="TUGSS3-549"/>
      <sheetName val="MRate"/>
      <sheetName val="PRELIM5"/>
      <sheetName val="Monthly Billing"/>
      <sheetName val="MPS R-1 (2)"/>
      <sheetName val="MPS R-1"/>
      <sheetName val="Level-3 MPS"/>
      <sheetName val="Old working"/>
      <sheetName val="SIL File"/>
      <sheetName val="FACTORS"/>
      <sheetName val="EP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BG Prepaid"/>
      <sheetName val="PILE COMP."/>
      <sheetName val=" ESC"/>
      <sheetName val="Tax-Mat"/>
      <sheetName val="Tax-Total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SHE"/>
      <sheetName val="Sch D,E,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for Approval"/>
      <sheetName val="Summary by Area"/>
      <sheetName val="BOQ by Subjob"/>
      <sheetName val="I8501"/>
      <sheetName val="Desc.Dir"/>
      <sheetName val="Desc.Ind"/>
      <sheetName val="L2_C_TR"/>
      <sheetName val="L4_C_TR"/>
      <sheetName val="L2_CTCI"/>
      <sheetName val="L4_CTCI"/>
      <sheetName val="L2_Erect"/>
      <sheetName val="浙江取费"/>
      <sheetName val="Form 3-3"/>
      <sheetName val="Form 1-2"/>
      <sheetName val="LEVEL-II-std"/>
      <sheetName val="LEVEL-IV-std"/>
      <sheetName val="A.G-Piping"/>
      <sheetName val="U.G-Piping"/>
      <sheetName val="inst."/>
      <sheetName val="PLIV"/>
      <sheetName val="NIML"/>
      <sheetName val="管组价"/>
      <sheetName val="保温油漆组价"/>
      <sheetName val="专业说明"/>
      <sheetName val="MTO REV.1(ARMOR)"/>
      <sheetName val="SUM-BQ-REV.1"/>
      <sheetName val="VENDOR-QUOTES"/>
      <sheetName val="HV SWGR &amp; MCC"/>
      <sheetName val="BUILDING ELE.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SUM-BQ-REV.2"/>
      <sheetName val="SUM REV.0"/>
      <sheetName val="SUM-BQ"/>
      <sheetName val="PANEL 南區焚化爐"/>
      <sheetName val="NEW-PANEL"/>
      <sheetName val="MV-PANEL"/>
      <sheetName val="sample"/>
      <sheetName val="GRII"/>
      <sheetName val="SRU"/>
      <sheetName val="Contact1"/>
      <sheetName val="Contact2"/>
      <sheetName val="Contact1Alternative"/>
      <sheetName val="Quantity item"/>
      <sheetName val="Clearing&amp;Grubbing"/>
      <sheetName val="LoadTest"/>
      <sheetName val="Reinforcement"/>
      <sheetName val="Fromwork"/>
      <sheetName val="QuantitySegment"/>
      <sheetName val="Box Segment"/>
      <sheetName val="Linkslab"/>
      <sheetName val="Cloure strip"/>
      <sheetName val="Barrier"/>
      <sheetName val="Earthing &amp; Ligthning"/>
      <sheetName val="Unit price"/>
      <sheetName val="Nation"/>
      <sheetName val="Region"/>
      <sheetName val="Sum Week"/>
      <sheetName val="Site List BMA"/>
      <sheetName val="LKP"/>
      <sheetName val="Form ตารางเปรียบเทียบ"/>
      <sheetName val="Total "/>
      <sheetName val="การลด%"/>
      <sheetName val="Basic Code"/>
      <sheetName val="Basic Sanitary"/>
      <sheetName val="SAN_BOQ"/>
      <sheetName val="MAT 02"/>
      <sheetName val="Total Cost"/>
      <sheetName val="Maintenance Cost"/>
      <sheetName val="Section1_(Epsilon)"/>
      <sheetName val="Section1  (EPS 2)"/>
      <sheetName val="Section2  (Tesco)"/>
      <sheetName val="Section3_(mindway)"/>
      <sheetName val="Cut-Fill Vol Section 1"/>
      <sheetName val="Cut-Fill Vol Section 2"/>
      <sheetName val="Cut-Fill Vol Section 3 "/>
      <sheetName val="เงื่อนไข"/>
      <sheetName val="ITEM"/>
      <sheetName val="material cost"/>
      <sheetName val="สะพาน 10 ม."/>
      <sheetName val="สะพาน 20 ม"/>
      <sheetName val="สะพาน 30-40 ม"/>
      <sheetName val="Balance Cantiliv"/>
      <sheetName val="Earth Work"/>
      <sheetName val="Add &amp; Change Work"/>
      <sheetName val="Separate at Border Line"/>
      <sheetName val="sum_cost"/>
      <sheetName val="conc_form"/>
      <sheetName val="ASOK"/>
      <sheetName val="5.) Time Delays"/>
      <sheetName val="LEGEND ng "/>
      <sheetName val="BldgMatrl."/>
      <sheetName val="MNHOLE"/>
      <sheetName val="Productivity"/>
      <sheetName val="อาคารโรงงาน"/>
      <sheetName val="Tom-Column"/>
      <sheetName val="Tom-Truss"/>
      <sheetName val="Tom-WALL"/>
      <sheetName val="DGdsinh"/>
      <sheetName val="mau "/>
      <sheetName val="dtct cong"/>
      <sheetName val="내역서 (∮ἀ嘆ɶ"/>
      <sheetName val="_x0004_"/>
      <sheetName val="_x000a_"/>
      <sheetName val="VNm cover"/>
      <sheetName val="Rac - Mr.Slim Inverter R410"/>
      <sheetName val="RAC- Mr. Slim"/>
      <sheetName val="Blue fin"/>
      <sheetName val="M-rac"/>
      <sheetName val="HWHP"/>
      <sheetName val="토공 (2)"/>
      <sheetName val="연약조정"/>
      <sheetName val="토공이월(본선)"/>
      <sheetName val="토공이월(교차로)"/>
      <sheetName val="발파구분"/>
      <sheetName val="배수공"/>
      <sheetName val="배수공(7호)"/>
      <sheetName val="자재(배수)"/>
      <sheetName val="자재(배수)(7호)"/>
      <sheetName val="배수(자재)"/>
      <sheetName val="배수(이기)"/>
      <sheetName val="배수공(이기2)"/>
      <sheetName val="측구공"/>
      <sheetName val="측구(본선)"/>
      <sheetName val="배수관공"/>
      <sheetName val="암거공"/>
      <sheetName val="암거공(7호)"/>
      <sheetName val="도수로공"/>
      <sheetName val="분수관"/>
      <sheetName val="구조물공"/>
      <sheetName val="옥구수로교"/>
      <sheetName val="구조물공(토공)"/>
      <sheetName val="구조물공(토공)(7호)"/>
      <sheetName val="구조물공(이기)"/>
      <sheetName val="구조물공(이기)(7호)"/>
      <sheetName val="철근(수로교)"/>
      <sheetName val="구조(철근)"/>
      <sheetName val="구조(철근)(7호)"/>
      <sheetName val="자재(구조)"/>
      <sheetName val="자재(총괄)"/>
      <sheetName val="자재(총괄) (2)"/>
      <sheetName val="강재(1)"/>
      <sheetName val="강재(2)"/>
      <sheetName val="강재(3)"/>
      <sheetName val="기타공제"/>
      <sheetName val="레미콘"/>
      <sheetName val="수량표지"/>
      <sheetName val="도면결재"/>
      <sheetName val="전체개요"/>
      <sheetName val="6차개요"/>
      <sheetName val="부대1식"/>
      <sheetName val="부대잡비1식"/>
      <sheetName val="도면작업"/>
      <sheetName val="도면표지"/>
      <sheetName val="설계서표지"/>
      <sheetName val="당변"/>
      <sheetName val="범례"/>
      <sheetName val="수량T9"/>
      <sheetName val="날개벽수량표"/>
      <sheetName val="돈암사업"/>
      <sheetName val="토공_(2)"/>
      <sheetName val="자재(총괄)_(2)"/>
      <sheetName val="Balance_sheet"/>
      <sheetName val="INSTRUMENT"/>
      <sheetName val="SpecITEM"/>
      <sheetName val="LINE_Sc"/>
      <sheetName val="2008年试用版"/>
      <sheetName val="AD ST"/>
      <sheetName val="Headings"/>
      <sheetName val="改加胶玻璃、室外栏杆"/>
      <sheetName val="工程量"/>
      <sheetName val="裙房"/>
      <sheetName val="明细表"/>
      <sheetName val="价格数据库"/>
      <sheetName val="99CCTV"/>
      <sheetName val="预算200326"/>
      <sheetName val="99PA"/>
      <sheetName val="ANL"/>
      <sheetName val="材料"/>
      <sheetName val="单价报价明细表"/>
      <sheetName val="建筑面积 "/>
      <sheetName val="2009 Dec Production"/>
      <sheetName val="YTD Fcst"/>
      <sheetName val="Component Details"/>
      <sheetName val="Component Details by User Tag"/>
      <sheetName val="Component Location Details"/>
      <sheetName val="Installation Details Full"/>
      <sheetName val="Installation Details"/>
      <sheetName val="Estimate Composition"/>
      <sheetName val="Basis of Estimate"/>
      <sheetName val="Cover Page"/>
      <sheetName val="Indirects"/>
      <sheetName val="Non Capital Estimate"/>
      <sheetName val="Scope Summary and Schedule"/>
      <sheetName val="Term Definitions"/>
      <sheetName val="Wage Rates"/>
      <sheetName val="SAP Estimate - ATH&amp;CTL"/>
      <sheetName val="SAP Estimate - ITC"/>
      <sheetName val="SAP Structure"/>
      <sheetName val="SAP Upload"/>
      <sheetName val="TWC Summary"/>
      <sheetName val="Direct Discipline Summary"/>
      <sheetName val="Key Quantities by TWC Summary"/>
      <sheetName val="Key Quantities Summary"/>
      <sheetName val="WBS Summary"/>
      <sheetName val="Allowances and Overheads"/>
      <sheetName val="광통신 견적내역서1"/>
      <sheetName val="天津宜家"/>
      <sheetName val="单位库"/>
      <sheetName val="waveform (1H)"/>
      <sheetName val="waveform (posi.)"/>
      <sheetName val="waveform(nega.)"/>
      <sheetName val="ΔVp &amp; Ω"/>
      <sheetName val="Vgl결정"/>
      <sheetName val="ΔVp _ Ω"/>
      <sheetName val="CAP"/>
      <sheetName val="입력변수"/>
      <sheetName val="변수"/>
      <sheetName val="dV&amp;C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FAB2_Á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DDR"/>
      <sheetName val="제품별"/>
      <sheetName val="CAPA분석 360K"/>
      <sheetName val=" 55 BA 장입기 091203.xlsx"/>
      <sheetName val="FAB2_Á_x005f_x0000_"/>
      <sheetName val="Var."/>
      <sheetName val="정리"/>
      <sheetName val="보고서"/>
      <sheetName val="기본 상수"/>
      <sheetName val="Cgs계산값1"/>
      <sheetName val="FAB2_Á_x005f_x005f_x005f_x0000_"/>
      <sheetName val="전압하강"/>
      <sheetName val="F-T Voltage"/>
      <sheetName val="TFT 저항"/>
      <sheetName val="DATA3"/>
      <sheetName val="DATA-2001"/>
      <sheetName val="원가관리"/>
      <sheetName val="장비목록"/>
      <sheetName val="95TOTREV"/>
      <sheetName val="HSA"/>
      <sheetName val="费用预算"/>
      <sheetName val="변수1"/>
      <sheetName val="설계상수"/>
      <sheetName val="시실누(모) "/>
      <sheetName val="현우실적"/>
      <sheetName val="Aries_all_char"/>
      <sheetName val="StepperValues"/>
      <sheetName val="TG9504"/>
      <sheetName val="Ref2"/>
      <sheetName val="자재 집계표"/>
      <sheetName val="Credit Calc"/>
      <sheetName val="3-1-4 교_x0002_数8"/>
      <sheetName val="FOB발"/>
      <sheetName val="부품별 매입현황"/>
      <sheetName val="FAB2_Á_"/>
      <sheetName val="FAB2_Á_x005f_x005f_x005f_x005f_"/>
      <sheetName val="rebrand"/>
      <sheetName val="系数516"/>
      <sheetName val="Mp-team 1"/>
      <sheetName val="点表"/>
      <sheetName val="报价单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核算项目余额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会计事项调整表"/>
      <sheetName val="企业表一"/>
      <sheetName val="POWER ASSUMPTION"/>
      <sheetName val="KKKKKKKK"/>
      <sheetName val="BA-Pl"/>
      <sheetName val="基本设置"/>
      <sheetName val="G2TempSheet"/>
      <sheetName val="temp_i"/>
      <sheetName val="Soft Costs for Project"/>
      <sheetName val="3-1-4 교_x0002_"/>
      <sheetName val="소특"/>
      <sheetName val="Cgs계산식1"/>
      <sheetName val="Array PI"/>
      <sheetName val="X13"/>
      <sheetName val="Sapphire"/>
      <sheetName val="3-1-4 교_x0002__数8"/>
      <sheetName val="3-1-4 교_x005f_x0002_"/>
      <sheetName val="3-1-4 교_x005f_x0002__数8"/>
      <sheetName val="Pandora"/>
      <sheetName val="VIZIO DA가격"/>
      <sheetName val="기타 DA가격"/>
      <sheetName val="LGE DA가격"/>
      <sheetName val="잉여처분"/>
      <sheetName val="DATA6"/>
      <sheetName val="14.1&quot; Cst 변화"/>
      <sheetName val="3-1-4 ɐ␀"/>
      <sheetName val="PopCache"/>
      <sheetName val="계조에 따른 특성"/>
      <sheetName val="温湿度测试曲线"/>
      <sheetName val="夜班温湿度数据"/>
      <sheetName val="Particle测试曲线"/>
      <sheetName val="3-1-4 교_x005f_x0002__x000"/>
      <sheetName val="3-1-4 교_x005f_x005f_x0002"/>
      <sheetName val="조명투자및환수계획"/>
      <sheetName val="제조중간결과"/>
      <sheetName val="견적을지"/>
      <sheetName val="TFT 측정(2)"/>
      <sheetName val="게이트 지연시간 설정 2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3-1-4 ɐ"/>
      <sheetName val="FAB2_Á_x005f_x005f_"/>
      <sheetName val="장기차입금"/>
      <sheetName val="8)중점관리장비현황"/>
      <sheetName val="현재"/>
      <sheetName val="팀별"/>
      <sheetName val="카드키식수내역"/>
      <sheetName val="유첨1_WW47"/>
      <sheetName val="CIPI-IN01"/>
      <sheetName val="3-1-4 교_x0002__x000"/>
      <sheetName val="3-1-4 교_x0002"/>
      <sheetName val="FAB4생산"/>
      <sheetName val="鄴ႄ뛶棕饭䌋±ONFMRENCE)"/>
      <sheetName val="입력DATA"/>
      <sheetName val="Vendor"/>
      <sheetName val="FAB"/>
      <sheetName val="DRT102"/>
      <sheetName val="DRT502"/>
      <sheetName val="불합리 적출 및 관리"/>
      <sheetName val="저항"/>
      <sheetName val="XY tilt 2nd"/>
      <sheetName val="1. Angle confirm"/>
      <sheetName val="영업본부US$실적 (2)"/>
      <sheetName val="BTS-시범물량"/>
      <sheetName val="지우지말것"/>
      <sheetName val="중장SR"/>
      <sheetName val="96재료"/>
      <sheetName val="ABUT수량-A1"/>
      <sheetName val="작업공사목록"/>
      <sheetName val="PwC"/>
      <sheetName val="Co_Scoresheet_FY104Q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CAPA분석_360K"/>
      <sheetName val="_55_BA_장입기_091203_xlsx"/>
      <sheetName val="기본_상수"/>
      <sheetName val="TFT_저항"/>
      <sheetName val="시실누(모)_"/>
      <sheetName val="자재_집계표"/>
      <sheetName val="Credit_Calc"/>
      <sheetName val="3-1-4_교数8"/>
      <sheetName val="부품별_매입현황"/>
      <sheetName val="F-T_Voltage"/>
      <sheetName val="Var_"/>
      <sheetName val="3-1-4_교"/>
      <sheetName val="Array_PI"/>
      <sheetName val="3-1-4_교_数8"/>
      <sheetName val="3-1-4_교_x005f_x0002_"/>
      <sheetName val="3-1-4_교_x005f_x0002__数8"/>
      <sheetName val="VIZIO_DA가격"/>
      <sheetName val="기타_DA가격"/>
      <sheetName val="LGE_DA가격"/>
      <sheetName val="14_1&quot;_Cst_변화"/>
      <sheetName val="3-1-4_ɐ␀"/>
      <sheetName val="계조에_따른_특성"/>
      <sheetName val="TFT_측정(2)"/>
      <sheetName val="불합리_적출_및_관리"/>
      <sheetName val="XY_tilt_2nd"/>
      <sheetName val="1__Angle_confirm"/>
      <sheetName val="영업본부US$실적_(2)"/>
      <sheetName val="dummyd2"/>
      <sheetName val="N+"/>
      <sheetName val="환율change"/>
      <sheetName val="图纸目录"/>
      <sheetName val="承台统计表"/>
      <sheetName val="standard list"/>
      <sheetName val="phase I"/>
      <sheetName val="loaddata"/>
      <sheetName val="contactor"/>
      <sheetName val="lightning"/>
      <sheetName val="equipmentlist"/>
      <sheetName val="cableselection"/>
      <sheetName val="DOCLIST"/>
      <sheetName val="OD"/>
      <sheetName val="Harding+SATS-07"/>
      <sheetName val="ERDP7AV3"/>
      <sheetName val="MH Compensate-Nov"/>
      <sheetName val="CTRs (HOURS) "/>
      <sheetName val="明细表 "/>
      <sheetName val="SPEC SHEET"/>
      <sheetName val="MH(on site)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物业"/>
      <sheetName val="防雷接地"/>
      <sheetName val="loaddt2"/>
      <sheetName val="C11-2(103)-Prelims"/>
      <sheetName val="2000 MOR"/>
      <sheetName val="總表"/>
      <sheetName val="機器設備"/>
      <sheetName val="設備安裝工程"/>
      <sheetName val="風管工程"/>
      <sheetName val="水管工程"/>
      <sheetName val="配電工程"/>
      <sheetName val="自動控制及監控工程"/>
      <sheetName val="PROG"/>
      <sheetName val="一発シート"/>
      <sheetName val="_-BLDG"/>
      <sheetName val="合成__作成表-BLDG"/>
      <sheetName val="‡¬’P‰¿ì¬_-BLDG"/>
      <sheetName val="____·___·-BLDGL-03E.X"/>
      <sheetName val="‡¬’P‰¿ì¬E-BLDG"/>
      <sheetName val="¬P¿ì¬E-BLDG"/>
      <sheetName val="崌惉扨壙嶌惉_-BLDG"/>
      <sheetName val="合成単価作成・-BLDG"/>
      <sheetName val="‡¬’P‰¿ì_x005f_x0010_¬_-BLDG"/>
      <sheetName val="________BLDG"/>
      <sheetName val="뜃맟뭁돽띿맟__BLDG"/>
      <sheetName val="合成単価作成表_BLDG"/>
      <sheetName val="목포전화국"/>
      <sheetName val="단가조사"/>
      <sheetName val="DA0463BQ"/>
      <sheetName val="손익차총괄2"/>
      <sheetName val="견적대비표"/>
      <sheetName val="상반기손익차2총괄"/>
      <sheetName val="Combo"/>
      <sheetName val="‡¬’P‰¿ì_x0010_¬_-BLDG"/>
      <sheetName val="paving"/>
      <sheetName val="c-tank"/>
      <sheetName val="c-g"/>
      <sheetName val="c-p"/>
      <sheetName val="FIRE EQUIP"/>
      <sheetName val="Pit"/>
      <sheetName val="CW SW SA"/>
      <sheetName val="hvac Equip"/>
      <sheetName val="process pipe"/>
      <sheetName val="cleaning pipe (local)"/>
      <sheetName val="cleaning pipe"/>
      <sheetName val="Building-BASEL (2)"/>
      <sheetName val="G98outstanding"/>
      <sheetName val="pcupgrade1999"/>
      <sheetName val="B99VEHICLE"/>
      <sheetName val="B99INDIV-TECH"/>
      <sheetName val="B99INDIV-RX"/>
      <sheetName val="GLOBAL1999"/>
      <sheetName val="PC99"/>
      <sheetName val="99credit"/>
      <sheetName val="GLOBAL1999used"/>
      <sheetName val="98102-98104"/>
      <sheetName val="98101"/>
      <sheetName val="Cost center"/>
      <sheetName val="COSTCENTER2"/>
      <sheetName val="간접1"/>
      <sheetName val="을지"/>
      <sheetName val="샤워실위생"/>
      <sheetName val="성지공현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도급FORM"/>
      <sheetName val="밸브설치"/>
      <sheetName val="공통가설"/>
      <sheetName val="유림골조"/>
      <sheetName val="공사개요 (2)"/>
      <sheetName val="매입세"/>
      <sheetName val="경영상태"/>
      <sheetName val="1차 내역서"/>
      <sheetName val="자동제어"/>
      <sheetName val="입찰내역"/>
      <sheetName val="기성내역1"/>
      <sheetName val="단가대비표"/>
      <sheetName val="TDI ISBL"/>
      <sheetName val="변전실재분리"/>
      <sheetName val="70%"/>
      <sheetName val="잡철물"/>
      <sheetName val="실행(ALT1)"/>
      <sheetName val="입찰내역서(본공사)"/>
      <sheetName val="입찰내역서(가설)"/>
      <sheetName val="제1영업소"/>
      <sheetName val="제2영업소"/>
      <sheetName val="제3영업소"/>
      <sheetName val="공종별내역서"/>
      <sheetName val="변대신설"/>
      <sheetName val="집계표-전기(신설)"/>
      <sheetName val="2. 주요공지（主要公告）"/>
      <sheetName val="4. 접지매립내역（接地工程清单）"/>
      <sheetName val="간접"/>
      <sheetName val="인사자료총집계"/>
      <sheetName val="현장관리비집계표"/>
      <sheetName val="예총"/>
      <sheetName val="2공구산출내역"/>
      <sheetName val="1.설계조건"/>
      <sheetName val="2.하중산정"/>
      <sheetName val="은행"/>
      <sheetName val="전 기"/>
      <sheetName val="계산근거"/>
      <sheetName val="대림경상68억"/>
      <sheetName val="견"/>
      <sheetName val="건축내역서 (경제상무실)"/>
      <sheetName val="DATA(VTL)"/>
      <sheetName val="基础数据表"/>
      <sheetName val="單價表단가표"/>
      <sheetName val="電気仕様書(1)"/>
      <sheetName val="電気仕様書 (2)"/>
      <sheetName val="電気仕様書 (3)"/>
      <sheetName val="電気仕様書 (4)"/>
      <sheetName val="生産盤１期既存改修"/>
      <sheetName val="生産盤１期新設"/>
      <sheetName val="生産盤２期新設"/>
      <sheetName val="照度計算"/>
      <sheetName val="Info Available"/>
      <sheetName val="Build Summary"/>
      <sheetName val="Step 1 - Scheme Details"/>
      <sheetName val="Step 2 - Prelims"/>
      <sheetName val="Step 3 - Breakdown"/>
      <sheetName val="Step 4 - Abnormals"/>
      <sheetName val="Trend - Ext"/>
      <sheetName val="Trend - Mezz"/>
      <sheetName val="Concept"/>
      <sheetName val="Highway"/>
      <sheetName val="New Store STD Costs"/>
      <sheetName val="Bill of Quantities "/>
      <sheetName val="preliminary"/>
      <sheetName val="GC Attendance Fee"/>
      <sheetName val="301-sum"/>
      <sheetName val="301-preliminary"/>
      <sheetName val="301-piling and Temp Facility"/>
      <sheetName val="CivilWork-B302"/>
      <sheetName val="Interior Decoration-C303"/>
      <sheetName val="Electrical&amp;power-F403"/>
      <sheetName val="FAS-G404"/>
      <sheetName val="IT-H405"/>
      <sheetName val="ELV-I406"/>
      <sheetName val="Landscape-J501"/>
      <sheetName val="MEP external-K501"/>
      <sheetName val="301-Alternatice Piling Test"/>
      <sheetName val="Payment_application"/>
      <sheetName val="Prelim开办费"/>
      <sheetName val="GC Attendance照管费"/>
      <sheetName val="CivilWorks_B302"/>
      <sheetName val="Piling_Sum桩总计"/>
      <sheetName val="Piling_Prelim桩开办费"/>
      <sheetName val="Piling桩"/>
      <sheetName val="Variation变更"/>
      <sheetName val="Total Merck Costs"/>
      <sheetName val="FEST &amp; Subcontracts"/>
      <sheetName val="Labor-Matl Recap"/>
      <sheetName val="受変電所・受変電設備工事"/>
      <sheetName val="率"/>
      <sheetName val="電気目次"/>
      <sheetName val="事務棟・目次"/>
      <sheetName val="事務棟・幹線工事"/>
      <sheetName val="事務棟・動力工事"/>
      <sheetName val="事務棟・照明工事"/>
      <sheetName val="事務棟・コンセント工事"/>
      <sheetName val="事務棟・電話LAN設備工事"/>
      <sheetName val="事務棟・自火報設備工事"/>
      <sheetName val="事務棟・放送設備工事"/>
      <sheetName val="事務棟・テレビ設備工事"/>
      <sheetName val="事務棟・避雷接地設備工事"/>
      <sheetName val="工場棟・目次"/>
      <sheetName val="工場棟・生産系受変電設備及び幹線工事"/>
      <sheetName val="工場棟・幹線工事"/>
      <sheetName val="工場棟・動力工事"/>
      <sheetName val="工場棟・照明工事"/>
      <sheetName val="工場棟・コンセント工事"/>
      <sheetName val="工場棟・電話LAN設備工事"/>
      <sheetName val="工場棟・自火報設備工事"/>
      <sheetName val="工場棟・放送設備工事"/>
      <sheetName val="工場棟・避雷接地設備工事"/>
      <sheetName val="危険物倉庫・目次"/>
      <sheetName val="危険物倉庫・幹線工事"/>
      <sheetName val="危険物倉庫・動力工事"/>
      <sheetName val="危険物倉庫・照明コンセント工事"/>
      <sheetName val="危険物倉庫・避雷工事"/>
      <sheetName val="受変電所・目次"/>
      <sheetName val="受変電所・幹線工事"/>
      <sheetName val="受変電所・照明工事"/>
      <sheetName val="受変電所・避雷工事"/>
      <sheetName val="ポンプ室・目次"/>
      <sheetName val="ポンプ室・幹線工事"/>
      <sheetName val="ポンプ室・動力工事"/>
      <sheetName val="ポンプ室・照明工事"/>
      <sheetName val="ポンプ室・自火報工事"/>
      <sheetName val="ポンプ室・避雷工事"/>
      <sheetName val="守衛所・目次"/>
      <sheetName val="守衛所・幹線工事"/>
      <sheetName val="守衛所・照明工事"/>
      <sheetName val="守衛所・電話工事"/>
      <sheetName val="守衛所・自火報設備工事"/>
      <sheetName val="外構・目次"/>
      <sheetName val="外構・外灯工事"/>
      <sheetName val="外構・幹線工事"/>
      <sheetName val="外構・生産幹線工事"/>
      <sheetName val="外構・自火報、電話LAN、放送幹線工事"/>
      <sheetName val="概要書"/>
      <sheetName val="電気設備表"/>
      <sheetName val="ﾒｰｶｰﾘｽﾄ"/>
      <sheetName val="建築依頼事項"/>
      <sheetName val="別途工事"/>
      <sheetName val="030710"/>
      <sheetName val="設備概要書"/>
      <sheetName val="030716"/>
      <sheetName val="空調負荷"/>
      <sheetName val="構造体負荷"/>
      <sheetName val="C・R計算"/>
      <sheetName val="技術課題アクションプラン（5-1-1）"/>
      <sheetName val="技術課題アクションプラン（5-2-1）"/>
      <sheetName val="技術課題アクションプラン（5-4-1）"/>
      <sheetName val="伺書"/>
      <sheetName val="条件"/>
      <sheetName val="集計"/>
      <sheetName val="提出用集計"/>
      <sheetName val="組織"/>
      <sheetName val="工程表"/>
      <sheetName val="受領図紙目録"/>
      <sheetName val="電気a"/>
      <sheetName val="電気B (2)"/>
      <sheetName val="衛生a"/>
      <sheetName val="空調,蒸気a"/>
      <sheetName val="空調蒸気B (2)"/>
      <sheetName val="上尾駅地図"/>
      <sheetName val="通知書"/>
      <sheetName val="評価基準"/>
      <sheetName val="予算番号設定基準"/>
      <sheetName val="長期償却"/>
      <sheetName val="合理化個別"/>
      <sheetName val="合理化個別２"/>
      <sheetName val="工場運営"/>
      <sheetName val="情ｼｽ機器"/>
      <sheetName val="研究開発"/>
      <sheetName val="保全修繕"/>
      <sheetName val="運搬具"/>
      <sheetName val="計量管理"/>
      <sheetName val="品証機器"/>
      <sheetName val="環境保全"/>
      <sheetName val="庶務"/>
      <sheetName val="福利厚生"/>
      <sheetName val="環境整備"/>
      <sheetName val="新規ＭＣ"/>
      <sheetName val="新規新規"/>
      <sheetName val="新規増産"/>
      <sheetName val="ﾘｰｽ更新"/>
      <sheetName val="原紙"/>
      <sheetName val="原紙2"/>
      <sheetName val="計画日程表"/>
      <sheetName val="00執行計画"/>
      <sheetName val="決裁基準 "/>
      <sheetName val="配布先"/>
      <sheetName val=" 雑11月"/>
      <sheetName val=" 雑12月 "/>
      <sheetName val=" 雑1月 "/>
      <sheetName val=" 雑2月  "/>
      <sheetName val=" 雑3月 "/>
      <sheetName val=" 雑４月"/>
      <sheetName val=" 雑５月 "/>
      <sheetName val=" 見積大項目内訳 "/>
      <sheetName val="架台製作"/>
      <sheetName val="和興Ⅰ期追加工事"/>
      <sheetName val="ＶＥ提案まとめ"/>
      <sheetName val="ＶＥ提案(建築)"/>
      <sheetName val="VE提案（設備）"/>
      <sheetName val="原価検討書"/>
      <sheetName val="E-4"/>
      <sheetName val="E-4(tem. power)  "/>
      <sheetName val="E-1(計装)"/>
      <sheetName val="注記"/>
      <sheetName val="AHU"/>
      <sheetName val="表紙"/>
      <sheetName val="概要"/>
      <sheetName val="見積条件"/>
      <sheetName val="大内訳"/>
      <sheetName val="共通仮設"/>
      <sheetName val="①工場"/>
      <sheetName val="②用役建屋"/>
      <sheetName val="③丙類危険物"/>
      <sheetName val="④捆包資材"/>
      <sheetName val="⑤廃材置場"/>
      <sheetName val="⑥保全倉庫"/>
      <sheetName val="⑦仮設廃棄物置場"/>
      <sheetName val="⑨工場連絡通路"/>
      <sheetName val="⑩消防水利ﾋﾟｯﾄ"/>
      <sheetName val="⑪屋外ﾀﾝｸﾔｰﾄﾞ"/>
      <sheetName val="⑫工場ｸﾚｰﾝ工事"/>
      <sheetName val="電気"/>
      <sheetName val="給排水"/>
      <sheetName val="空調換気"/>
      <sheetName val="造成工事"/>
      <sheetName val="外構建築"/>
      <sheetName val="解体撤去処分工事"/>
      <sheetName val="諸経費"/>
      <sheetName val="台数（旋回式)"/>
      <sheetName val="台数（縦型4段)"/>
      <sheetName val="電気仕様書 (5)"/>
      <sheetName val="预算"/>
      <sheetName val="材价"/>
      <sheetName val="管件价"/>
      <sheetName val="管面积"/>
      <sheetName val="保及壳面积"/>
      <sheetName val="焊条粉"/>
      <sheetName val="付材系数"/>
      <sheetName val="総計"/>
      <sheetName val="工場棟（建築工事）"/>
      <sheetName val="危险品仓库（建築工事） (2)"/>
      <sheetName val="外構工事"/>
      <sheetName val="表紙 "/>
      <sheetName val="报价说明"/>
      <sheetName val="一览表"/>
      <sheetName val="设计费"/>
      <sheetName val="监理费"/>
      <sheetName val="地质调查费"/>
      <sheetName val="基本要求费"/>
      <sheetName val="政府部门手续费（承包方）"/>
      <sheetName val="政府部门手续费(参考)"/>
      <sheetName val="建筑工事报价汇总 "/>
      <sheetName val="工厂栋"/>
      <sheetName val="动力栋"/>
      <sheetName val="外构及其他工事 "/>
      <sheetName val="污水处理站 "/>
      <sheetName val="设备关联工事(吊车)"/>
      <sheetName val="机电工事汇总"/>
      <sheetName val="品牌"/>
      <sheetName val="A-电气"/>
      <sheetName val="A1"/>
      <sheetName val="B-空调"/>
      <sheetName val="C-给排水"/>
      <sheetName val="D-生产关联"/>
      <sheetName val="高压"/>
      <sheetName val="防水（出荷棟）"/>
      <sheetName val="建具（出荷棟）"/>
      <sheetName val="鉄骨及び金属（変電所）"/>
      <sheetName val="杭工事（通路棟）"/>
      <sheetName val="躯体（通路棟）"/>
      <sheetName val="外装（通路棟）"/>
      <sheetName val="防水（通路棟）"/>
      <sheetName val="建具（通路棟）"/>
      <sheetName val="合計（生産設備）"/>
      <sheetName val="设备基础"/>
      <sheetName val="合計（配套构筑）"/>
      <sheetName val="合計（倉庫棟）"/>
      <sheetName val="杭工事（倉庫棟）"/>
      <sheetName val="土（倉庫棟）"/>
      <sheetName val="基礎（倉庫棟）"/>
      <sheetName val="躯体（倉庫棟）"/>
      <sheetName val="外装（倉庫棟）"/>
      <sheetName val="防水（倉庫棟）"/>
      <sheetName val="鉄骨及び金属（倉庫棟）"/>
      <sheetName val="建具（倉庫棟）"/>
      <sheetName val="内装（倉庫棟）"/>
      <sheetName val="行车（倉庫棟）"/>
      <sheetName val="合計（通路棟）"/>
      <sheetName val="土（通路棟）"/>
      <sheetName val="基礎（通路棟）"/>
      <sheetName val="鉄骨及び金属（通路棟）"/>
      <sheetName val="内装（通路棟）"/>
      <sheetName val="AG原単位"/>
      <sheetName val="クレーン（切板工場)　別途 "/>
      <sheetName val="OBYYASHI BREAKDOWN"/>
      <sheetName val="候选分包"/>
      <sheetName val="报价条件"/>
      <sheetName val="临时设施"/>
      <sheetName val="工程分项"/>
      <sheetName val="工程费构成"/>
      <sheetName val="结算确认单"/>
      <sheetName val="VO 费用审批表"/>
      <sheetName val="结算审批表"/>
      <sheetName val="JL审核明细28"/>
      <sheetName val="JL审核明细29-2"/>
      <sheetName val="审核明细30-2"/>
      <sheetName val="审核表31-2"/>
      <sheetName val="JL审核明细32"/>
      <sheetName val="JL审核明细40"/>
      <sheetName val="JL审核明细41-2"/>
      <sheetName val="JL审核明细42-2"/>
      <sheetName val="JL审核明细43-2"/>
      <sheetName val="JL审核明细45"/>
      <sheetName val="JL审核明细46-2"/>
      <sheetName val="JL审核明细66"/>
      <sheetName val="JL审核明细67"/>
      <sheetName val="JL审核明细68"/>
      <sheetName val="JL审核明细69"/>
      <sheetName val="JL审核明细70"/>
      <sheetName val="JL审核明细71"/>
      <sheetName val="JL审核明细72"/>
      <sheetName val="JL审核明细73"/>
      <sheetName val="JL审核明细74"/>
      <sheetName val="JL审核明细75"/>
      <sheetName val="JL审核明细76"/>
      <sheetName val="JL审核明细77"/>
      <sheetName val="JL审核明细78"/>
      <sheetName val="JL审核明细79"/>
      <sheetName val="JL审核明细80"/>
      <sheetName val="JL审核明细81"/>
      <sheetName val="JL审核明细82"/>
      <sheetName val="JL审核明细83"/>
      <sheetName val="참고"/>
      <sheetName val="Welding"/>
      <sheetName val="121XSIMU"/>
      <sheetName val="综合管路"/>
      <sheetName val="广播专网"/>
      <sheetName val="电视监控"/>
      <sheetName val="前(栖居)"/>
      <sheetName val="建(栖居)"/>
      <sheetName val="基(栖居)"/>
      <sheetName val="指标分类汇总"/>
      <sheetName val="钢筋计算表"/>
      <sheetName val="11年计划"/>
      <sheetName val="字段"/>
      <sheetName val="零星工程量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方案4"/>
      <sheetName val="Drop Down"/>
      <sheetName val="POWERASSUMPTIONS"/>
      <sheetName val="方案1"/>
      <sheetName val="项目指标"/>
      <sheetName val="合同台账"/>
      <sheetName val="动态成本"/>
      <sheetName val="付款台账"/>
      <sheetName val="附表1"/>
      <sheetName val="序列表"/>
      <sheetName val="原材料单价分析"/>
      <sheetName val="TRIAL3"/>
      <sheetName val="G-PROF1"/>
      <sheetName val="折线图2数据"/>
      <sheetName val="资产负债表及损益表"/>
      <sheetName val="重要内部交易"/>
      <sheetName val="财务费用"/>
      <sheetName val="管理费用"/>
      <sheetName val="目录"/>
      <sheetName val="营业费用"/>
      <sheetName val="制造费用"/>
      <sheetName val="GP analysis Per month"/>
      <sheetName val="Sales breakdown "/>
      <sheetName val="MA Adj. Test"/>
      <sheetName val="华泰"/>
      <sheetName val="华意"/>
      <sheetName val="07水"/>
      <sheetName val="合同明细"/>
      <sheetName val="节奏成本"/>
      <sheetName val="销售回款预测"/>
      <sheetName val="税金预测"/>
      <sheetName val="行政办公费预算汇总表"/>
      <sheetName val="行政办公费预算(部门分解）"/>
      <sheetName val="資料庫"/>
      <sheetName val="规划面积"/>
      <sheetName val=" Bundled Discount for Brands"/>
      <sheetName val="机房工程B"/>
      <sheetName val="钢结构环氧与防火"/>
      <sheetName val="塔吊"/>
      <sheetName val="龙门架"/>
      <sheetName val="汽车吊"/>
      <sheetName val="自卸卡车"/>
      <sheetName val="地泵租赁"/>
      <sheetName val="防水"/>
      <sheetName val="压光抹面"/>
      <sheetName val="变形缝"/>
      <sheetName val="1成本汇总表"/>
      <sheetName val="工程量汇总及含量分析"/>
      <sheetName val="地下室工程"/>
      <sheetName val="塔楼工程"/>
      <sheetName val="室外工程"/>
      <sheetName val="6.9主材进价表"/>
      <sheetName val="暂列金额"/>
      <sheetName val="选择性项目"/>
      <sheetName val="点工及机械台班"/>
      <sheetName val="拆除及修复项目"/>
      <sheetName val="inputdata"/>
      <sheetName val="Mon"/>
      <sheetName val="macro"/>
      <sheetName val="MOHKG"/>
      <sheetName val="西2#公寓楼精装修 "/>
      <sheetName val="CoaDlg"/>
      <sheetName val="东4#娱乐楼机电"/>
      <sheetName val="3-1-4 교_x005f_x005f_x005f"/>
      <sheetName val="3-1-4 ɐ_x005f_x0000__x000"/>
      <sheetName val="3-1-4_교_x005f_x0002__x000"/>
      <sheetName val="3-1-4_교_x005f_x005f_x0002"/>
      <sheetName val="‡¬’P‰¿ì_x005f_x005f_x0"/>
      <sheetName val="PARAM"/>
      <sheetName val="工程材料"/>
      <sheetName val="XL4Poppy _x0000_?_x0000__x000e__x0000_?_x0013_?_x0000_???_x0013__x001c_??_x0013_?_x0013_Œ_x0000_P"/>
      <sheetName val="**_x0000__x0000_"/>
      <sheetName val="내역ࠜĀ_x0000_M4)"/>
      <sheetName val="내역서 耰&quot;_x0000__x0000_"/>
      <sheetName val="_x0004__x0000__x000d__x0000__x0003__x0000__x0004__x0000__x0016__x0000__x000d__x0000__x0004_"/>
      <sheetName val="_x000a__x0000__x001b__x0000__x0006__x0000__x0006__x0000__x0008__x0000__x000a_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7">
          <cell r="C7">
            <v>40</v>
          </cell>
        </row>
      </sheetData>
      <sheetData sheetId="92">
        <row r="7">
          <cell r="C7">
            <v>40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47">
          <cell r="J47">
            <v>795000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>
        <row r="47">
          <cell r="J47">
            <v>795000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>
        <row r="1">
          <cell r="B1" t="str">
            <v>PROJECT: UOA TOWER</v>
          </cell>
        </row>
      </sheetData>
      <sheetData sheetId="314" refreshError="1"/>
      <sheetData sheetId="315" refreshError="1"/>
      <sheetData sheetId="316">
        <row r="1">
          <cell r="B1" t="str">
            <v>PROJECT: UOA TOWER</v>
          </cell>
        </row>
      </sheetData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>
        <row r="4">
          <cell r="B4" t="str">
            <v>Bill No. 2: BASEMENT (B3/B2/B1/LG)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3">
          <cell r="I23">
            <v>1</v>
          </cell>
        </row>
      </sheetData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>
        <row r="23">
          <cell r="I23">
            <v>1</v>
          </cell>
        </row>
      </sheetData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1">
          <cell r="B1" t="str">
            <v>PROJECT: UOA TOWER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>
        <row r="5">
          <cell r="C5" t="str">
            <v>1903/2018/HĐTC/NSCD-TĐ</v>
          </cell>
        </row>
      </sheetData>
      <sheetData sheetId="830">
        <row r="5">
          <cell r="C5" t="str">
            <v>1903/2018/HĐTC/NSCD-TĐ</v>
          </cell>
        </row>
      </sheetData>
      <sheetData sheetId="831">
        <row r="5">
          <cell r="C5" t="str">
            <v>1903/2018/HĐTC/NSCD-TĐ</v>
          </cell>
        </row>
      </sheetData>
      <sheetData sheetId="832">
        <row r="5">
          <cell r="C5" t="str">
            <v>1903/2018/HĐTC/NSCD-TĐ</v>
          </cell>
        </row>
      </sheetData>
      <sheetData sheetId="833">
        <row r="5">
          <cell r="C5" t="str">
            <v>1903/2018/HĐTC/NSCD-TĐ</v>
          </cell>
        </row>
      </sheetData>
      <sheetData sheetId="834">
        <row r="5">
          <cell r="C5" t="str">
            <v>1903/2018/HĐTC/NSCD-TĐ</v>
          </cell>
        </row>
      </sheetData>
      <sheetData sheetId="835">
        <row r="5">
          <cell r="C5" t="str">
            <v>1903/2018/HĐTC/NSCD-TĐ</v>
          </cell>
        </row>
      </sheetData>
      <sheetData sheetId="836">
        <row r="5">
          <cell r="C5" t="str">
            <v>1903/2018/HĐTC/NSCD-TĐ</v>
          </cell>
        </row>
      </sheetData>
      <sheetData sheetId="837">
        <row r="5">
          <cell r="C5" t="str">
            <v>1903/2018/HĐTC/NSCD-TĐ</v>
          </cell>
        </row>
      </sheetData>
      <sheetData sheetId="838">
        <row r="15">
          <cell r="B15" t="str">
            <v>I</v>
          </cell>
        </row>
      </sheetData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 refreshError="1"/>
      <sheetData sheetId="926" refreshError="1"/>
      <sheetData sheetId="927">
        <row r="2">
          <cell r="E2">
            <v>0</v>
          </cell>
        </row>
      </sheetData>
      <sheetData sheetId="928"/>
      <sheetData sheetId="929">
        <row r="1">
          <cell r="B1" t="str">
            <v>Pay Code</v>
          </cell>
        </row>
      </sheetData>
      <sheetData sheetId="930"/>
      <sheetData sheetId="931"/>
      <sheetData sheetId="932"/>
      <sheetData sheetId="933">
        <row r="5">
          <cell r="C5" t="str">
            <v>1903/2018/HĐTC/NSCD-TĐ</v>
          </cell>
        </row>
      </sheetData>
      <sheetData sheetId="934">
        <row r="5">
          <cell r="C5" t="str">
            <v>1903/2018/HĐTC/NSCD-TĐ</v>
          </cell>
        </row>
      </sheetData>
      <sheetData sheetId="935">
        <row r="5">
          <cell r="C5" t="str">
            <v>1903/2018/HĐTC/NSCD-TĐ</v>
          </cell>
        </row>
      </sheetData>
      <sheetData sheetId="936">
        <row r="5">
          <cell r="C5" t="str">
            <v>1903/2018/HĐTC/NSCD-TĐ</v>
          </cell>
        </row>
      </sheetData>
      <sheetData sheetId="937">
        <row r="1">
          <cell r="A1" t="str">
            <v>Contract Ref: UOAVN/UOAT/CT/020</v>
          </cell>
        </row>
      </sheetData>
      <sheetData sheetId="938">
        <row r="1">
          <cell r="A1" t="str">
            <v>Contract Ref: UOAVN/UOAT/CT/020</v>
          </cell>
        </row>
      </sheetData>
      <sheetData sheetId="939">
        <row r="1">
          <cell r="B1" t="str">
            <v>PROJECT: UOA TOWER</v>
          </cell>
        </row>
      </sheetData>
      <sheetData sheetId="940">
        <row r="1">
          <cell r="B1" t="str">
            <v>PROJECT: UOA TOWER</v>
          </cell>
        </row>
      </sheetData>
      <sheetData sheetId="941">
        <row r="1">
          <cell r="B1" t="str">
            <v>PROJECT: UOA TOWER</v>
          </cell>
        </row>
      </sheetData>
      <sheetData sheetId="942">
        <row r="1">
          <cell r="B1" t="str">
            <v>PROJECT: UOA TOWER</v>
          </cell>
        </row>
      </sheetData>
      <sheetData sheetId="943"/>
      <sheetData sheetId="944"/>
      <sheetData sheetId="945"/>
      <sheetData sheetId="946"/>
      <sheetData sheetId="947">
        <row r="1">
          <cell r="A1" t="str">
            <v>Contract Ref: UOAVN/UOAT/CT/020</v>
          </cell>
        </row>
      </sheetData>
      <sheetData sheetId="948">
        <row r="1">
          <cell r="A1" t="str">
            <v>Contract Ref: UOAVN/UOAT/CT/020</v>
          </cell>
        </row>
      </sheetData>
      <sheetData sheetId="949">
        <row r="1">
          <cell r="B1" t="str">
            <v>PROJECT: UOA TOWER</v>
          </cell>
        </row>
      </sheetData>
      <sheetData sheetId="950">
        <row r="1">
          <cell r="B1" t="str">
            <v>PROJECT: UOA TOWER</v>
          </cell>
        </row>
      </sheetData>
      <sheetData sheetId="951">
        <row r="1">
          <cell r="B1" t="str">
            <v>PROJECT: UOA TOWER</v>
          </cell>
        </row>
      </sheetData>
      <sheetData sheetId="952">
        <row r="1">
          <cell r="B1" t="str">
            <v>PROJECT: UOA TOWER</v>
          </cell>
        </row>
      </sheetData>
      <sheetData sheetId="953">
        <row r="1">
          <cell r="B1" t="str">
            <v>PROJECT: UOA TOWER</v>
          </cell>
        </row>
      </sheetData>
      <sheetData sheetId="954">
        <row r="1">
          <cell r="B1" t="str">
            <v>PROJECT: UOA TOWER</v>
          </cell>
        </row>
      </sheetData>
      <sheetData sheetId="955"/>
      <sheetData sheetId="956"/>
      <sheetData sheetId="957"/>
      <sheetData sheetId="958">
        <row r="1">
          <cell r="A1" t="str">
            <v>Contract Ref: UOAVN/UOAT/CT/020</v>
          </cell>
        </row>
      </sheetData>
      <sheetData sheetId="959">
        <row r="1">
          <cell r="A1" t="str">
            <v>Contract Ref: UOAVN/UOAT/CT/020</v>
          </cell>
        </row>
      </sheetData>
      <sheetData sheetId="960">
        <row r="1">
          <cell r="B1" t="str">
            <v>PROJECT: UOA TOWER</v>
          </cell>
        </row>
      </sheetData>
      <sheetData sheetId="961">
        <row r="1">
          <cell r="B1" t="str">
            <v>PROJECT: UOA TOWER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>
        <row r="1">
          <cell r="B1" t="str">
            <v>Pay Code</v>
          </cell>
        </row>
      </sheetData>
      <sheetData sheetId="1034" refreshError="1"/>
      <sheetData sheetId="1035" refreshError="1"/>
      <sheetData sheetId="1036" refreshError="1"/>
      <sheetData sheetId="1037">
        <row r="5">
          <cell r="C5" t="str">
            <v>1903/2018/HĐTC/NSCD-TĐ</v>
          </cell>
        </row>
      </sheetData>
      <sheetData sheetId="1038">
        <row r="5">
          <cell r="C5" t="str">
            <v>1903/2018/HĐTC/NSCD-TĐ</v>
          </cell>
        </row>
      </sheetData>
      <sheetData sheetId="1039">
        <row r="5">
          <cell r="C5" t="str">
            <v>1903/2018/HĐTC/NSCD-TĐ</v>
          </cell>
        </row>
      </sheetData>
      <sheetData sheetId="1040">
        <row r="5">
          <cell r="C5" t="str">
            <v>1903/2018/HĐTC/NSCD-TĐ</v>
          </cell>
        </row>
      </sheetData>
      <sheetData sheetId="1041">
        <row r="5">
          <cell r="C5" t="str">
            <v>1903/2018/HĐTC/NSCD-TĐ</v>
          </cell>
        </row>
      </sheetData>
      <sheetData sheetId="1042">
        <row r="5">
          <cell r="C5" t="str">
            <v>1903/2018/HĐTC/NSCD-TĐ</v>
          </cell>
        </row>
      </sheetData>
      <sheetData sheetId="1043">
        <row r="5">
          <cell r="C5" t="str">
            <v>1903/2018/HĐTC/NSCD-TĐ</v>
          </cell>
        </row>
      </sheetData>
      <sheetData sheetId="1044">
        <row r="5">
          <cell r="C5" t="str">
            <v>1903/2018/HĐTC/NSCD-TĐ</v>
          </cell>
        </row>
      </sheetData>
      <sheetData sheetId="1045">
        <row r="5">
          <cell r="C5" t="str">
            <v>1903/2018/HĐTC/NSCD-TĐ</v>
          </cell>
        </row>
      </sheetData>
      <sheetData sheetId="1046">
        <row r="15">
          <cell r="B15" t="str">
            <v>I</v>
          </cell>
        </row>
      </sheetData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 refreshError="1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>
        <row r="5">
          <cell r="C5" t="str">
            <v>Stat2002</v>
          </cell>
        </row>
      </sheetData>
      <sheetData sheetId="1672" refreshError="1"/>
      <sheetData sheetId="1673" refreshError="1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1">
          <cell r="B1" t="str">
            <v>PROJECT: UOA TOWER</v>
          </cell>
        </row>
      </sheetData>
      <sheetData sheetId="1791">
        <row r="1">
          <cell r="B1" t="str">
            <v>PROJECT: UOA TOWER</v>
          </cell>
        </row>
      </sheetData>
      <sheetData sheetId="1792">
        <row r="1">
          <cell r="B1" t="str">
            <v>PROJECT: UOA TOWER</v>
          </cell>
        </row>
      </sheetData>
      <sheetData sheetId="1793">
        <row r="1">
          <cell r="B1" t="str">
            <v>PROJECT: UOA TOWER</v>
          </cell>
        </row>
      </sheetData>
      <sheetData sheetId="1794">
        <row r="1">
          <cell r="B1" t="str">
            <v>PROJECT: UOA TOWER</v>
          </cell>
        </row>
      </sheetData>
      <sheetData sheetId="1795"/>
      <sheetData sheetId="1796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3">
          <cell r="A13">
            <v>1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>
        <row r="13">
          <cell r="A13">
            <v>1</v>
          </cell>
        </row>
      </sheetData>
      <sheetData sheetId="1819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>
        <row r="1">
          <cell r="A1" t="str">
            <v>ASSET_NUMBER</v>
          </cell>
        </row>
      </sheetData>
      <sheetData sheetId="5358">
        <row r="1">
          <cell r="A1" t="str">
            <v>ASSET_NUMBER</v>
          </cell>
        </row>
      </sheetData>
      <sheetData sheetId="5359">
        <row r="50">
          <cell r="A50" t="str">
            <v>SHIPARA TECHNOLOGIES LIMITED</v>
          </cell>
        </row>
      </sheetData>
      <sheetData sheetId="5360">
        <row r="50">
          <cell r="A50" t="str">
            <v>SHIPARA TECHNOLOGIES LIMITED</v>
          </cell>
        </row>
      </sheetData>
      <sheetData sheetId="5361">
        <row r="50">
          <cell r="A50" t="str">
            <v>SHIPARA TECHNOLOGIES LIMITED</v>
          </cell>
        </row>
      </sheetData>
      <sheetData sheetId="5362"/>
      <sheetData sheetId="5363">
        <row r="50">
          <cell r="A50" t="str">
            <v>SHIPARA TECHNOLOGIES LIMITED</v>
          </cell>
        </row>
      </sheetData>
      <sheetData sheetId="5364"/>
      <sheetData sheetId="5365"/>
      <sheetData sheetId="5366">
        <row r="1">
          <cell r="A1" t="str">
            <v>ASSET_NUMBER</v>
          </cell>
        </row>
      </sheetData>
      <sheetData sheetId="5367">
        <row r="1">
          <cell r="A1" t="str">
            <v>ASSET_NUMBER</v>
          </cell>
        </row>
      </sheetData>
      <sheetData sheetId="5368">
        <row r="1">
          <cell r="A1" t="str">
            <v>ASSET_NUMBER</v>
          </cell>
        </row>
      </sheetData>
      <sheetData sheetId="5369">
        <row r="1">
          <cell r="A1" t="str">
            <v>ASSET_NUMBER</v>
          </cell>
        </row>
      </sheetData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>
        <row r="1">
          <cell r="A1" t="str">
            <v>ASSET_NUMBER</v>
          </cell>
        </row>
      </sheetData>
      <sheetData sheetId="5404">
        <row r="1">
          <cell r="A1" t="str">
            <v>ASSET_NUMBER</v>
          </cell>
        </row>
      </sheetData>
      <sheetData sheetId="5405">
        <row r="1">
          <cell r="A1" t="str">
            <v>ASSET_NUMBER</v>
          </cell>
        </row>
      </sheetData>
      <sheetData sheetId="5406">
        <row r="1">
          <cell r="A1" t="str">
            <v>ASSET_NUMBER</v>
          </cell>
        </row>
      </sheetData>
      <sheetData sheetId="5407">
        <row r="1">
          <cell r="A1" t="str">
            <v>ASSET_NUMBER</v>
          </cell>
        </row>
      </sheetData>
      <sheetData sheetId="5408">
        <row r="1">
          <cell r="A1" t="str">
            <v>ASSET_NUMBER</v>
          </cell>
        </row>
      </sheetData>
      <sheetData sheetId="5409">
        <row r="1">
          <cell r="A1" t="str">
            <v>ASSET_NUMBER</v>
          </cell>
        </row>
      </sheetData>
      <sheetData sheetId="5410">
        <row r="1">
          <cell r="A1" t="str">
            <v>ASSET_NUMBER</v>
          </cell>
        </row>
      </sheetData>
      <sheetData sheetId="5411" refreshError="1"/>
      <sheetData sheetId="5412" refreshError="1"/>
      <sheetData sheetId="5413">
        <row r="1">
          <cell r="A1" t="str">
            <v>ASSET_NUMBER</v>
          </cell>
        </row>
      </sheetData>
      <sheetData sheetId="5414">
        <row r="1">
          <cell r="A1" t="str">
            <v>ASSET_NUMBER</v>
          </cell>
        </row>
      </sheetData>
      <sheetData sheetId="5415">
        <row r="1">
          <cell r="A1" t="str">
            <v>ASSET_NUMBER</v>
          </cell>
        </row>
      </sheetData>
      <sheetData sheetId="5416">
        <row r="1">
          <cell r="A1" t="str">
            <v>ASSET_NUMBER</v>
          </cell>
        </row>
      </sheetData>
      <sheetData sheetId="5417">
        <row r="1">
          <cell r="A1" t="str">
            <v>ASSET_NUMBER</v>
          </cell>
        </row>
      </sheetData>
      <sheetData sheetId="5418">
        <row r="1">
          <cell r="A1" t="str">
            <v>ASSET_NUMBER</v>
          </cell>
        </row>
      </sheetData>
      <sheetData sheetId="5419">
        <row r="1">
          <cell r="A1" t="str">
            <v>ASSET_NUMBER</v>
          </cell>
        </row>
      </sheetData>
      <sheetData sheetId="5420">
        <row r="1">
          <cell r="A1" t="str">
            <v>ASSET_NUMBER</v>
          </cell>
        </row>
      </sheetData>
      <sheetData sheetId="5421">
        <row r="1">
          <cell r="A1" t="str">
            <v>ASSET_NUMBER</v>
          </cell>
        </row>
      </sheetData>
      <sheetData sheetId="5422" refreshError="1"/>
      <sheetData sheetId="5423">
        <row r="1">
          <cell r="A1" t="str">
            <v>ASSET_NUMBER</v>
          </cell>
        </row>
      </sheetData>
      <sheetData sheetId="5424">
        <row r="1">
          <cell r="A1" t="str">
            <v>ASSET_NUMBER</v>
          </cell>
        </row>
      </sheetData>
      <sheetData sheetId="5425">
        <row r="1">
          <cell r="A1" t="str">
            <v>ASSET_NUMBER</v>
          </cell>
        </row>
      </sheetData>
      <sheetData sheetId="5426">
        <row r="1">
          <cell r="A1" t="str">
            <v>ASSET_NUMBER</v>
          </cell>
        </row>
      </sheetData>
      <sheetData sheetId="5427">
        <row r="1">
          <cell r="A1" t="str">
            <v>ASSET_NUMBER</v>
          </cell>
        </row>
      </sheetData>
      <sheetData sheetId="5428">
        <row r="1">
          <cell r="A1" t="str">
            <v>ASSET_NUMBER</v>
          </cell>
        </row>
      </sheetData>
      <sheetData sheetId="5429">
        <row r="1">
          <cell r="A1" t="str">
            <v>ASSET_NUMBER</v>
          </cell>
        </row>
      </sheetData>
      <sheetData sheetId="5430">
        <row r="1">
          <cell r="A1" t="str">
            <v>ASSET_NUMBER</v>
          </cell>
        </row>
      </sheetData>
      <sheetData sheetId="5431">
        <row r="1">
          <cell r="A1" t="str">
            <v>ASSET_NUMBER</v>
          </cell>
        </row>
      </sheetData>
      <sheetData sheetId="5432">
        <row r="1">
          <cell r="A1" t="str">
            <v>ASSET_NUMBER</v>
          </cell>
        </row>
      </sheetData>
      <sheetData sheetId="5433">
        <row r="1">
          <cell r="A1" t="str">
            <v>ASSET_NUMBER</v>
          </cell>
        </row>
      </sheetData>
      <sheetData sheetId="5434">
        <row r="1">
          <cell r="A1" t="str">
            <v>ASSET_NUMBER</v>
          </cell>
        </row>
      </sheetData>
      <sheetData sheetId="5435" refreshError="1"/>
      <sheetData sheetId="5436">
        <row r="1">
          <cell r="A1" t="str">
            <v>ASSET_NUMBER</v>
          </cell>
        </row>
      </sheetData>
      <sheetData sheetId="5437">
        <row r="1">
          <cell r="A1" t="str">
            <v>ASSET_NUMBER</v>
          </cell>
        </row>
      </sheetData>
      <sheetData sheetId="5438">
        <row r="1">
          <cell r="A1" t="str">
            <v>ASSET_NUMBER</v>
          </cell>
        </row>
      </sheetData>
      <sheetData sheetId="5439">
        <row r="1">
          <cell r="A1" t="str">
            <v>ASSET_NUMBER</v>
          </cell>
        </row>
      </sheetData>
      <sheetData sheetId="5440" refreshError="1"/>
      <sheetData sheetId="5441">
        <row r="1">
          <cell r="A1" t="str">
            <v>ASSET_NUMBER</v>
          </cell>
        </row>
      </sheetData>
      <sheetData sheetId="5442">
        <row r="1">
          <cell r="A1" t="str">
            <v>ASSET_NUMBER</v>
          </cell>
        </row>
      </sheetData>
      <sheetData sheetId="5443" refreshError="1"/>
      <sheetData sheetId="5444" refreshError="1"/>
      <sheetData sheetId="5445">
        <row r="1">
          <cell r="A1" t="str">
            <v>ASSET_NUMBER</v>
          </cell>
        </row>
      </sheetData>
      <sheetData sheetId="5446">
        <row r="1">
          <cell r="A1" t="str">
            <v>ASSET_NUMBER</v>
          </cell>
        </row>
      </sheetData>
      <sheetData sheetId="5447">
        <row r="1">
          <cell r="A1" t="str">
            <v>ASSET_NUMBER</v>
          </cell>
        </row>
      </sheetData>
      <sheetData sheetId="5448">
        <row r="1">
          <cell r="A1" t="str">
            <v>ASSET_NUMBER</v>
          </cell>
        </row>
      </sheetData>
      <sheetData sheetId="5449" refreshError="1"/>
      <sheetData sheetId="5450" refreshError="1"/>
      <sheetData sheetId="5451">
        <row r="1">
          <cell r="A1" t="str">
            <v>ASSET_NUMBER</v>
          </cell>
        </row>
      </sheetData>
      <sheetData sheetId="5452">
        <row r="1">
          <cell r="A1" t="str">
            <v>ASSET_NUMBER</v>
          </cell>
        </row>
      </sheetData>
      <sheetData sheetId="5453">
        <row r="1">
          <cell r="A1" t="str">
            <v>ASSET_NUMBER</v>
          </cell>
        </row>
      </sheetData>
      <sheetData sheetId="5454">
        <row r="1">
          <cell r="A1" t="str">
            <v>ASSET_NUMBER</v>
          </cell>
        </row>
      </sheetData>
      <sheetData sheetId="5455">
        <row r="1">
          <cell r="A1" t="str">
            <v>ASSET_NUMBER</v>
          </cell>
        </row>
      </sheetData>
      <sheetData sheetId="5456">
        <row r="1">
          <cell r="A1" t="str">
            <v>ASSET_NUMBER</v>
          </cell>
        </row>
      </sheetData>
      <sheetData sheetId="5457">
        <row r="1">
          <cell r="A1" t="str">
            <v>ASSET_NUMBER</v>
          </cell>
        </row>
      </sheetData>
      <sheetData sheetId="5458">
        <row r="1">
          <cell r="A1" t="str">
            <v>ASSET_NUMBER</v>
          </cell>
        </row>
      </sheetData>
      <sheetData sheetId="5459">
        <row r="1">
          <cell r="A1" t="str">
            <v>ASSET_NUMBER</v>
          </cell>
        </row>
      </sheetData>
      <sheetData sheetId="5460" refreshError="1"/>
      <sheetData sheetId="5461">
        <row r="1">
          <cell r="A1" t="str">
            <v>ASSET_NUMBER</v>
          </cell>
        </row>
      </sheetData>
      <sheetData sheetId="5462">
        <row r="1">
          <cell r="A1" t="str">
            <v>ASSET_NUMBER</v>
          </cell>
        </row>
      </sheetData>
      <sheetData sheetId="5463">
        <row r="1">
          <cell r="A1" t="str">
            <v>ASSET_NUMBER</v>
          </cell>
        </row>
      </sheetData>
      <sheetData sheetId="5464">
        <row r="1">
          <cell r="A1" t="str">
            <v>ASSET_NUMBER</v>
          </cell>
        </row>
      </sheetData>
      <sheetData sheetId="5465">
        <row r="1">
          <cell r="A1" t="str">
            <v>ASSET_NUMBER</v>
          </cell>
        </row>
      </sheetData>
      <sheetData sheetId="5466" refreshError="1"/>
      <sheetData sheetId="5467" refreshError="1"/>
      <sheetData sheetId="5468" refreshError="1"/>
      <sheetData sheetId="5469" refreshError="1"/>
      <sheetData sheetId="5470">
        <row r="1">
          <cell r="A1" t="str">
            <v>ASSET_NUMBER</v>
          </cell>
        </row>
      </sheetData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>
        <row r="1">
          <cell r="A1" t="str">
            <v>CODE</v>
          </cell>
        </row>
      </sheetData>
      <sheetData sheetId="5506">
        <row r="1">
          <cell r="A1" t="str">
            <v>ASSET_NUMBER</v>
          </cell>
        </row>
      </sheetData>
      <sheetData sheetId="5507">
        <row r="1">
          <cell r="A1" t="str">
            <v>ASSET_NUMBER</v>
          </cell>
        </row>
      </sheetData>
      <sheetData sheetId="5508">
        <row r="1">
          <cell r="A1" t="str">
            <v>ASSET_NUMBER</v>
          </cell>
        </row>
      </sheetData>
      <sheetData sheetId="5509">
        <row r="1">
          <cell r="A1" t="str">
            <v>ASSET_NUMBER</v>
          </cell>
        </row>
      </sheetData>
      <sheetData sheetId="5510">
        <row r="1">
          <cell r="A1" t="str">
            <v>ASSET_NUMBER</v>
          </cell>
        </row>
      </sheetData>
      <sheetData sheetId="5511">
        <row r="1">
          <cell r="A1" t="str">
            <v>ASSET_NUMBER</v>
          </cell>
        </row>
      </sheetData>
      <sheetData sheetId="5512">
        <row r="1">
          <cell r="A1" t="str">
            <v>ASSET_NUMBER</v>
          </cell>
        </row>
      </sheetData>
      <sheetData sheetId="5513">
        <row r="1">
          <cell r="A1" t="str">
            <v>ASSET_NUMBER</v>
          </cell>
        </row>
      </sheetData>
      <sheetData sheetId="5514">
        <row r="1">
          <cell r="A1" t="str">
            <v>ASSET_NUMBER</v>
          </cell>
        </row>
      </sheetData>
      <sheetData sheetId="5515">
        <row r="1">
          <cell r="A1" t="str">
            <v>ASSET_NUMBER</v>
          </cell>
        </row>
      </sheetData>
      <sheetData sheetId="5516">
        <row r="1">
          <cell r="A1" t="str">
            <v>ASSET_NUMBER</v>
          </cell>
        </row>
      </sheetData>
      <sheetData sheetId="5517">
        <row r="1">
          <cell r="A1" t="str">
            <v>ASSET_NUMBER</v>
          </cell>
        </row>
      </sheetData>
      <sheetData sheetId="5518">
        <row r="1">
          <cell r="A1" t="str">
            <v>ASSET_NUMBER</v>
          </cell>
        </row>
      </sheetData>
      <sheetData sheetId="5519">
        <row r="1">
          <cell r="A1" t="str">
            <v>ASSET_NUMBER</v>
          </cell>
        </row>
      </sheetData>
      <sheetData sheetId="5520">
        <row r="1">
          <cell r="A1" t="str">
            <v>ASSET_NUMBER</v>
          </cell>
        </row>
      </sheetData>
      <sheetData sheetId="5521">
        <row r="1">
          <cell r="A1" t="str">
            <v>ASSET_NUMBER</v>
          </cell>
        </row>
      </sheetData>
      <sheetData sheetId="5522">
        <row r="1">
          <cell r="A1" t="str">
            <v>ASSET_NUMBER</v>
          </cell>
        </row>
      </sheetData>
      <sheetData sheetId="5523">
        <row r="1">
          <cell r="A1" t="str">
            <v>ASSET_NUMBER</v>
          </cell>
        </row>
      </sheetData>
      <sheetData sheetId="5524">
        <row r="1">
          <cell r="A1" t="str">
            <v>Customer Name</v>
          </cell>
        </row>
      </sheetData>
      <sheetData sheetId="5525">
        <row r="1">
          <cell r="A1" t="str">
            <v>ASSET_NUMBER</v>
          </cell>
        </row>
      </sheetData>
      <sheetData sheetId="5526">
        <row r="1">
          <cell r="A1" t="str">
            <v>ASSET_NUMBER</v>
          </cell>
        </row>
      </sheetData>
      <sheetData sheetId="5527">
        <row r="1">
          <cell r="A1" t="str">
            <v>ASSET_NUMBER</v>
          </cell>
        </row>
      </sheetData>
      <sheetData sheetId="5528">
        <row r="1">
          <cell r="A1" t="str">
            <v>ASSET_NUMBER</v>
          </cell>
        </row>
      </sheetData>
      <sheetData sheetId="5529">
        <row r="1">
          <cell r="A1" t="str">
            <v>ASSET_NUMBER</v>
          </cell>
        </row>
      </sheetData>
      <sheetData sheetId="5530">
        <row r="1">
          <cell r="A1" t="str">
            <v>ASSET_NUMBER</v>
          </cell>
        </row>
      </sheetData>
      <sheetData sheetId="5531">
        <row r="1">
          <cell r="A1" t="str">
            <v>ASSET_NUMBER</v>
          </cell>
        </row>
      </sheetData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/>
      <sheetData sheetId="6474" refreshError="1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/>
      <sheetData sheetId="6624"/>
      <sheetData sheetId="6625"/>
      <sheetData sheetId="6626">
        <row r="8">
          <cell r="AB8" t="str">
            <v>Order-No</v>
          </cell>
        </row>
      </sheetData>
      <sheetData sheetId="6627">
        <row r="8">
          <cell r="AB8" t="str">
            <v>Order-No</v>
          </cell>
        </row>
      </sheetData>
      <sheetData sheetId="6628">
        <row r="8">
          <cell r="AB8" t="str">
            <v>Order-No</v>
          </cell>
        </row>
      </sheetData>
      <sheetData sheetId="6629">
        <row r="8">
          <cell r="AB8" t="str">
            <v>Order-No</v>
          </cell>
        </row>
      </sheetData>
      <sheetData sheetId="6630">
        <row r="8">
          <cell r="AB8" t="str">
            <v>Order-No</v>
          </cell>
        </row>
      </sheetData>
      <sheetData sheetId="6631">
        <row r="8">
          <cell r="AB8" t="str">
            <v>Order-No</v>
          </cell>
        </row>
      </sheetData>
      <sheetData sheetId="6632">
        <row r="2">
          <cell r="A2" t="str">
            <v>A101001</v>
          </cell>
        </row>
      </sheetData>
      <sheetData sheetId="6633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>
        <row r="1">
          <cell r="A1" t="str">
            <v>Sheet Index:</v>
          </cell>
        </row>
      </sheetData>
      <sheetData sheetId="6814">
        <row r="4">
          <cell r="A4" t="str">
            <v>Total Revenue</v>
          </cell>
        </row>
      </sheetData>
      <sheetData sheetId="6815"/>
      <sheetData sheetId="6816"/>
      <sheetData sheetId="6817">
        <row r="4">
          <cell r="A4" t="str">
            <v>Total Revenue</v>
          </cell>
        </row>
      </sheetData>
      <sheetData sheetId="6818"/>
      <sheetData sheetId="6819"/>
      <sheetData sheetId="6820"/>
      <sheetData sheetId="6821">
        <row r="4">
          <cell r="D4">
            <v>0.19</v>
          </cell>
        </row>
      </sheetData>
      <sheetData sheetId="6822">
        <row r="4">
          <cell r="A4" t="str">
            <v>Total Revenue</v>
          </cell>
        </row>
      </sheetData>
      <sheetData sheetId="6823">
        <row r="1">
          <cell r="A1" t="str">
            <v>Sheet Index:</v>
          </cell>
        </row>
      </sheetData>
      <sheetData sheetId="6824">
        <row r="4">
          <cell r="D4">
            <v>0.19</v>
          </cell>
        </row>
      </sheetData>
      <sheetData sheetId="6825" refreshError="1"/>
      <sheetData sheetId="6826" refreshError="1"/>
      <sheetData sheetId="6827" refreshError="1"/>
      <sheetData sheetId="6828">
        <row r="4">
          <cell r="D4">
            <v>0.19</v>
          </cell>
        </row>
      </sheetData>
      <sheetData sheetId="6829" refreshError="1"/>
      <sheetData sheetId="6830">
        <row r="4">
          <cell r="A4" t="str">
            <v>Total Revenue</v>
          </cell>
        </row>
      </sheetData>
      <sheetData sheetId="6831">
        <row r="4">
          <cell r="D4">
            <v>0.19</v>
          </cell>
        </row>
      </sheetData>
      <sheetData sheetId="6832">
        <row r="4">
          <cell r="A4" t="str">
            <v>Total Revenue</v>
          </cell>
        </row>
      </sheetData>
      <sheetData sheetId="6833">
        <row r="4">
          <cell r="A4" t="str">
            <v>Total Revenue</v>
          </cell>
        </row>
      </sheetData>
      <sheetData sheetId="6834"/>
      <sheetData sheetId="6835"/>
      <sheetData sheetId="6836">
        <row r="23">
          <cell r="A23" t="str">
            <v>D115</v>
          </cell>
        </row>
      </sheetData>
      <sheetData sheetId="6837">
        <row r="3">
          <cell r="A3" t="str">
            <v>Total Revenue</v>
          </cell>
        </row>
      </sheetData>
      <sheetData sheetId="6838">
        <row r="1">
          <cell r="B1" t="str">
            <v>D115</v>
          </cell>
        </row>
      </sheetData>
      <sheetData sheetId="6839">
        <row r="1">
          <cell r="B1" t="str">
            <v>D115</v>
          </cell>
        </row>
      </sheetData>
      <sheetData sheetId="6840">
        <row r="1">
          <cell r="B1" t="str">
            <v>D115</v>
          </cell>
        </row>
      </sheetData>
      <sheetData sheetId="6841">
        <row r="4">
          <cell r="A4" t="str">
            <v>Total Revenue</v>
          </cell>
        </row>
      </sheetData>
      <sheetData sheetId="6842">
        <row r="4">
          <cell r="D4">
            <v>0.19</v>
          </cell>
        </row>
      </sheetData>
      <sheetData sheetId="6843">
        <row r="4">
          <cell r="A4" t="str">
            <v>Total Revenue</v>
          </cell>
        </row>
      </sheetData>
      <sheetData sheetId="6844"/>
      <sheetData sheetId="6845"/>
      <sheetData sheetId="6846">
        <row r="23">
          <cell r="A23" t="str">
            <v>D115</v>
          </cell>
        </row>
      </sheetData>
      <sheetData sheetId="6847">
        <row r="3">
          <cell r="A3" t="str">
            <v>Total Revenue</v>
          </cell>
        </row>
      </sheetData>
      <sheetData sheetId="6848">
        <row r="1">
          <cell r="B1" t="str">
            <v>D115</v>
          </cell>
        </row>
      </sheetData>
      <sheetData sheetId="6849">
        <row r="1">
          <cell r="B1" t="str">
            <v>D115</v>
          </cell>
        </row>
      </sheetData>
      <sheetData sheetId="6850">
        <row r="1">
          <cell r="B1" t="str">
            <v>D115</v>
          </cell>
        </row>
      </sheetData>
      <sheetData sheetId="6851">
        <row r="1">
          <cell r="A1" t="str">
            <v>Sheet Index:</v>
          </cell>
        </row>
      </sheetData>
      <sheetData sheetId="6852">
        <row r="4">
          <cell r="D4">
            <v>0.19</v>
          </cell>
        </row>
      </sheetData>
      <sheetData sheetId="6853"/>
      <sheetData sheetId="6854" refreshError="1"/>
      <sheetData sheetId="6855" refreshError="1"/>
      <sheetData sheetId="6856" refreshError="1"/>
      <sheetData sheetId="6857" refreshError="1"/>
      <sheetData sheetId="6858">
        <row r="23">
          <cell r="A23" t="str">
            <v>D115</v>
          </cell>
        </row>
      </sheetData>
      <sheetData sheetId="6859">
        <row r="1">
          <cell r="B1" t="str">
            <v>D115</v>
          </cell>
        </row>
      </sheetData>
      <sheetData sheetId="6860">
        <row r="1">
          <cell r="B1" t="str">
            <v>D115</v>
          </cell>
        </row>
      </sheetData>
      <sheetData sheetId="6861">
        <row r="1">
          <cell r="A1" t="str">
            <v>Sheet Index:</v>
          </cell>
        </row>
      </sheetData>
      <sheetData sheetId="6862">
        <row r="4">
          <cell r="D4">
            <v>0.19</v>
          </cell>
        </row>
      </sheetData>
      <sheetData sheetId="6863">
        <row r="1">
          <cell r="B1" t="str">
            <v>D115</v>
          </cell>
        </row>
      </sheetData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>
        <row r="4">
          <cell r="D4">
            <v>0.19</v>
          </cell>
        </row>
      </sheetData>
      <sheetData sheetId="6881">
        <row r="4">
          <cell r="A4" t="str">
            <v>Total Revenue</v>
          </cell>
        </row>
      </sheetData>
      <sheetData sheetId="6882" refreshError="1"/>
      <sheetData sheetId="6883" refreshError="1"/>
      <sheetData sheetId="6884" refreshError="1"/>
      <sheetData sheetId="6885">
        <row r="3">
          <cell r="A3" t="str">
            <v>Total Revenue</v>
          </cell>
        </row>
      </sheetData>
      <sheetData sheetId="6886">
        <row r="4">
          <cell r="A4" t="str">
            <v>Total Revenue</v>
          </cell>
        </row>
      </sheetData>
      <sheetData sheetId="6887">
        <row r="1">
          <cell r="B1" t="str">
            <v>D115</v>
          </cell>
        </row>
      </sheetData>
      <sheetData sheetId="6888">
        <row r="1">
          <cell r="B1" t="str">
            <v>D115</v>
          </cell>
        </row>
      </sheetData>
      <sheetData sheetId="6889">
        <row r="4">
          <cell r="A4" t="str">
            <v>Total Revenue</v>
          </cell>
        </row>
      </sheetData>
      <sheetData sheetId="6890"/>
      <sheetData sheetId="6891"/>
      <sheetData sheetId="6892"/>
      <sheetData sheetId="6893"/>
      <sheetData sheetId="6894"/>
      <sheetData sheetId="6895">
        <row r="23">
          <cell r="A23" t="str">
            <v>D115</v>
          </cell>
        </row>
      </sheetData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/>
      <sheetData sheetId="6907" refreshError="1"/>
      <sheetData sheetId="6908" refreshError="1"/>
      <sheetData sheetId="6909"/>
      <sheetData sheetId="6910" refreshError="1"/>
      <sheetData sheetId="6911"/>
      <sheetData sheetId="6912" refreshError="1"/>
      <sheetData sheetId="6913"/>
      <sheetData sheetId="6914" refreshError="1"/>
      <sheetData sheetId="6915" refreshError="1"/>
      <sheetData sheetId="6916" refreshError="1"/>
      <sheetData sheetId="6917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>
        <row r="4">
          <cell r="Y4" t="str">
            <v>MATCH-KEY-YACCS</v>
          </cell>
        </row>
      </sheetData>
      <sheetData sheetId="7629"/>
      <sheetData sheetId="7630">
        <row r="4">
          <cell r="D4">
            <v>0.19</v>
          </cell>
        </row>
      </sheetData>
      <sheetData sheetId="7631" refreshError="1"/>
      <sheetData sheetId="7632">
        <row r="7">
          <cell r="A7" t="str">
            <v>MATCH KEY</v>
          </cell>
        </row>
      </sheetData>
      <sheetData sheetId="7633" refreshError="1"/>
      <sheetData sheetId="7634">
        <row r="1">
          <cell r="A1" t="str">
            <v>03</v>
          </cell>
        </row>
      </sheetData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>
        <row r="1">
          <cell r="A1" t="str">
            <v>03</v>
          </cell>
        </row>
      </sheetData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1">
          <cell r="A1" t="str">
            <v>CODE</v>
          </cell>
        </row>
      </sheetData>
      <sheetData sheetId="7704">
        <row r="1">
          <cell r="A1" t="str">
            <v>CODE</v>
          </cell>
        </row>
      </sheetData>
      <sheetData sheetId="7705">
        <row r="2">
          <cell r="O2" t="str">
            <v>データ</v>
          </cell>
        </row>
      </sheetData>
      <sheetData sheetId="7706">
        <row r="1">
          <cell r="A1" t="str">
            <v>03</v>
          </cell>
        </row>
      </sheetData>
      <sheetData sheetId="7707">
        <row r="1">
          <cell r="A1" t="str">
            <v>Sheet Index:</v>
          </cell>
        </row>
      </sheetData>
      <sheetData sheetId="7708">
        <row r="4">
          <cell r="A4" t="str">
            <v>Total Revenue</v>
          </cell>
        </row>
      </sheetData>
      <sheetData sheetId="7709">
        <row r="4">
          <cell r="D4">
            <v>0.19</v>
          </cell>
        </row>
      </sheetData>
      <sheetData sheetId="7710">
        <row r="1">
          <cell r="E1">
            <v>3.7037037037037035E-2</v>
          </cell>
        </row>
      </sheetData>
      <sheetData sheetId="7711">
        <row r="1">
          <cell r="A1" t="str">
            <v>Customer Name</v>
          </cell>
        </row>
      </sheetData>
      <sheetData sheetId="7712">
        <row r="1">
          <cell r="A1" t="str">
            <v>Customer Name</v>
          </cell>
        </row>
      </sheetData>
      <sheetData sheetId="7713">
        <row r="1">
          <cell r="A1" t="str">
            <v>CODE</v>
          </cell>
        </row>
      </sheetData>
      <sheetData sheetId="7714">
        <row r="1">
          <cell r="A1" t="str">
            <v>CODE</v>
          </cell>
        </row>
      </sheetData>
      <sheetData sheetId="7715">
        <row r="1">
          <cell r="A1" t="str">
            <v>CODE</v>
          </cell>
        </row>
      </sheetData>
      <sheetData sheetId="7716">
        <row r="1">
          <cell r="A1" t="str">
            <v>CODE</v>
          </cell>
        </row>
      </sheetData>
      <sheetData sheetId="7717">
        <row r="1">
          <cell r="A1" t="str">
            <v>CODE</v>
          </cell>
        </row>
      </sheetData>
      <sheetData sheetId="7718">
        <row r="1">
          <cell r="A1" t="str">
            <v>CODE</v>
          </cell>
        </row>
      </sheetData>
      <sheetData sheetId="7719">
        <row r="2">
          <cell r="O2" t="str">
            <v>データ</v>
          </cell>
        </row>
      </sheetData>
      <sheetData sheetId="7720">
        <row r="1">
          <cell r="E1">
            <v>3.7037037037037035E-2</v>
          </cell>
        </row>
      </sheetData>
      <sheetData sheetId="7721">
        <row r="1">
          <cell r="A1" t="str">
            <v>Sheet Index:</v>
          </cell>
        </row>
      </sheetData>
      <sheetData sheetId="7722">
        <row r="1">
          <cell r="A1" t="str">
            <v>Customer Name</v>
          </cell>
        </row>
      </sheetData>
      <sheetData sheetId="7723">
        <row r="1">
          <cell r="A1" t="str">
            <v>CODE</v>
          </cell>
        </row>
      </sheetData>
      <sheetData sheetId="7724">
        <row r="1">
          <cell r="A1" t="str">
            <v>CODE</v>
          </cell>
        </row>
      </sheetData>
      <sheetData sheetId="7725">
        <row r="1">
          <cell r="A1" t="str">
            <v>CODE</v>
          </cell>
        </row>
      </sheetData>
      <sheetData sheetId="7726">
        <row r="2">
          <cell r="O2" t="str">
            <v>データ</v>
          </cell>
        </row>
      </sheetData>
      <sheetData sheetId="7727">
        <row r="2">
          <cell r="A2" t="str">
            <v>A101001</v>
          </cell>
        </row>
      </sheetData>
      <sheetData sheetId="7728">
        <row r="1">
          <cell r="A1" t="str">
            <v>Sheet Index:</v>
          </cell>
        </row>
      </sheetData>
      <sheetData sheetId="7729">
        <row r="1">
          <cell r="A1" t="str">
            <v>CODE</v>
          </cell>
        </row>
      </sheetData>
      <sheetData sheetId="7730">
        <row r="1">
          <cell r="A1" t="str">
            <v>CODE</v>
          </cell>
        </row>
      </sheetData>
      <sheetData sheetId="7731">
        <row r="2">
          <cell r="O2" t="str">
            <v>データ</v>
          </cell>
        </row>
      </sheetData>
      <sheetData sheetId="7732">
        <row r="2">
          <cell r="O2" t="str">
            <v>データ</v>
          </cell>
        </row>
      </sheetData>
      <sheetData sheetId="7733">
        <row r="2">
          <cell r="O2" t="str">
            <v>データ</v>
          </cell>
        </row>
      </sheetData>
      <sheetData sheetId="7734">
        <row r="1">
          <cell r="A1" t="str">
            <v>Sheet Index:</v>
          </cell>
        </row>
      </sheetData>
      <sheetData sheetId="7735">
        <row r="2">
          <cell r="O2" t="str">
            <v>データ</v>
          </cell>
        </row>
      </sheetData>
      <sheetData sheetId="7736">
        <row r="2">
          <cell r="O2" t="str">
            <v>データ</v>
          </cell>
        </row>
      </sheetData>
      <sheetData sheetId="7737">
        <row r="2">
          <cell r="O2" t="str">
            <v>データ</v>
          </cell>
        </row>
      </sheetData>
      <sheetData sheetId="7738">
        <row r="2">
          <cell r="O2" t="str">
            <v>データ</v>
          </cell>
        </row>
      </sheetData>
      <sheetData sheetId="7739">
        <row r="1">
          <cell r="A1" t="str">
            <v>CODE</v>
          </cell>
        </row>
      </sheetData>
      <sheetData sheetId="7740">
        <row r="1">
          <cell r="A1" t="str">
            <v>CODE</v>
          </cell>
        </row>
      </sheetData>
      <sheetData sheetId="7741">
        <row r="1">
          <cell r="A1" t="str">
            <v>CODE</v>
          </cell>
        </row>
      </sheetData>
      <sheetData sheetId="7742">
        <row r="3">
          <cell r="A3" t="str">
            <v>Total Revenue</v>
          </cell>
        </row>
      </sheetData>
      <sheetData sheetId="7743">
        <row r="4">
          <cell r="A4" t="str">
            <v>Total Revenue</v>
          </cell>
        </row>
      </sheetData>
      <sheetData sheetId="7744">
        <row r="1">
          <cell r="A1" t="str">
            <v>Sheet Index:</v>
          </cell>
        </row>
      </sheetData>
      <sheetData sheetId="7745">
        <row r="1">
          <cell r="A1" t="str">
            <v>Sheet Index:</v>
          </cell>
        </row>
      </sheetData>
      <sheetData sheetId="7746">
        <row r="2">
          <cell r="O2" t="str">
            <v>データ</v>
          </cell>
        </row>
      </sheetData>
      <sheetData sheetId="7747">
        <row r="2">
          <cell r="O2" t="str">
            <v>データ</v>
          </cell>
        </row>
      </sheetData>
      <sheetData sheetId="7748">
        <row r="1">
          <cell r="E1">
            <v>3.7037037037037035E-2</v>
          </cell>
        </row>
      </sheetData>
      <sheetData sheetId="7749">
        <row r="1">
          <cell r="A1" t="str">
            <v>Customer Name</v>
          </cell>
        </row>
      </sheetData>
      <sheetData sheetId="7750">
        <row r="1">
          <cell r="A1" t="str">
            <v>Customer Name</v>
          </cell>
        </row>
      </sheetData>
      <sheetData sheetId="7751">
        <row r="1">
          <cell r="A1" t="str">
            <v>CODE</v>
          </cell>
        </row>
      </sheetData>
      <sheetData sheetId="7752">
        <row r="1">
          <cell r="A1" t="str">
            <v>CODE</v>
          </cell>
        </row>
      </sheetData>
      <sheetData sheetId="7753">
        <row r="1">
          <cell r="A1" t="str">
            <v>CODE</v>
          </cell>
        </row>
      </sheetData>
      <sheetData sheetId="7754">
        <row r="1">
          <cell r="A1" t="str">
            <v>CODE</v>
          </cell>
        </row>
      </sheetData>
      <sheetData sheetId="7755">
        <row r="1">
          <cell r="A1" t="str">
            <v>Sheet Index:</v>
          </cell>
        </row>
      </sheetData>
      <sheetData sheetId="7756"/>
      <sheetData sheetId="7757">
        <row r="5">
          <cell r="A5" t="str">
            <v>MATCHKEY</v>
          </cell>
        </row>
      </sheetData>
      <sheetData sheetId="7758">
        <row r="1">
          <cell r="E1">
            <v>3.7037037037037035E-2</v>
          </cell>
        </row>
      </sheetData>
      <sheetData sheetId="7759">
        <row r="1">
          <cell r="A1" t="str">
            <v>Customer Name</v>
          </cell>
        </row>
      </sheetData>
      <sheetData sheetId="7760">
        <row r="1">
          <cell r="A1" t="str">
            <v>Customer Name</v>
          </cell>
        </row>
      </sheetData>
      <sheetData sheetId="7761">
        <row r="1">
          <cell r="A1" t="str">
            <v>CODE</v>
          </cell>
        </row>
      </sheetData>
      <sheetData sheetId="7762">
        <row r="1">
          <cell r="A1" t="str">
            <v>CODE</v>
          </cell>
        </row>
      </sheetData>
      <sheetData sheetId="7763">
        <row r="1">
          <cell r="A1" t="str">
            <v>CODE</v>
          </cell>
        </row>
      </sheetData>
      <sheetData sheetId="7764">
        <row r="4">
          <cell r="A4" t="str">
            <v>Total Revenue</v>
          </cell>
        </row>
      </sheetData>
      <sheetData sheetId="7765">
        <row r="4">
          <cell r="A4" t="str">
            <v>Total Revenue</v>
          </cell>
        </row>
      </sheetData>
      <sheetData sheetId="7766">
        <row r="1">
          <cell r="A1" t="str">
            <v>CODE</v>
          </cell>
        </row>
      </sheetData>
      <sheetData sheetId="7767">
        <row r="1">
          <cell r="A1" t="str">
            <v>CODE</v>
          </cell>
        </row>
      </sheetData>
      <sheetData sheetId="7768">
        <row r="3">
          <cell r="A3" t="str">
            <v>Total Revenue</v>
          </cell>
        </row>
      </sheetData>
      <sheetData sheetId="7769">
        <row r="3">
          <cell r="A3" t="str">
            <v>Total Revenue</v>
          </cell>
        </row>
      </sheetData>
      <sheetData sheetId="7770">
        <row r="2">
          <cell r="O2" t="str">
            <v>データ</v>
          </cell>
        </row>
      </sheetData>
      <sheetData sheetId="7771">
        <row r="2">
          <cell r="O2" t="str">
            <v>データ</v>
          </cell>
        </row>
      </sheetData>
      <sheetData sheetId="7772">
        <row r="2">
          <cell r="O2" t="str">
            <v>データ</v>
          </cell>
        </row>
      </sheetData>
      <sheetData sheetId="7773">
        <row r="2">
          <cell r="O2" t="str">
            <v>データ</v>
          </cell>
        </row>
      </sheetData>
      <sheetData sheetId="7774">
        <row r="2">
          <cell r="O2" t="str">
            <v>データ</v>
          </cell>
        </row>
      </sheetData>
      <sheetData sheetId="7775">
        <row r="2">
          <cell r="O2" t="str">
            <v>データ</v>
          </cell>
        </row>
      </sheetData>
      <sheetData sheetId="7776">
        <row r="2">
          <cell r="O2" t="str">
            <v>データ</v>
          </cell>
        </row>
      </sheetData>
      <sheetData sheetId="7777">
        <row r="1">
          <cell r="A1" t="str">
            <v>CODE</v>
          </cell>
        </row>
      </sheetData>
      <sheetData sheetId="7778">
        <row r="1">
          <cell r="A1" t="str">
            <v>CODE</v>
          </cell>
        </row>
      </sheetData>
      <sheetData sheetId="7779">
        <row r="3">
          <cell r="A3" t="str">
            <v>Total Revenue</v>
          </cell>
        </row>
      </sheetData>
      <sheetData sheetId="7780">
        <row r="4">
          <cell r="A4" t="str">
            <v>Total Revenue</v>
          </cell>
        </row>
      </sheetData>
      <sheetData sheetId="7781">
        <row r="6">
          <cell r="D6">
            <v>3184</v>
          </cell>
        </row>
      </sheetData>
      <sheetData sheetId="7782">
        <row r="5">
          <cell r="A5" t="str">
            <v>MATCHKEY</v>
          </cell>
        </row>
      </sheetData>
      <sheetData sheetId="7783">
        <row r="2">
          <cell r="O2" t="str">
            <v>データ</v>
          </cell>
        </row>
      </sheetData>
      <sheetData sheetId="7784">
        <row r="2">
          <cell r="O2" t="str">
            <v>データ</v>
          </cell>
        </row>
      </sheetData>
      <sheetData sheetId="7785">
        <row r="2">
          <cell r="O2" t="str">
            <v>データ</v>
          </cell>
        </row>
      </sheetData>
      <sheetData sheetId="7786">
        <row r="2">
          <cell r="O2" t="str">
            <v>データ</v>
          </cell>
        </row>
      </sheetData>
      <sheetData sheetId="7787">
        <row r="2">
          <cell r="O2" t="str">
            <v>データ</v>
          </cell>
        </row>
      </sheetData>
      <sheetData sheetId="7788">
        <row r="1">
          <cell r="A1" t="str">
            <v>CODE</v>
          </cell>
        </row>
      </sheetData>
      <sheetData sheetId="7789">
        <row r="1">
          <cell r="A1" t="str">
            <v>CODE</v>
          </cell>
        </row>
      </sheetData>
      <sheetData sheetId="7790">
        <row r="6">
          <cell r="D6">
            <v>3184</v>
          </cell>
        </row>
      </sheetData>
      <sheetData sheetId="7791">
        <row r="7">
          <cell r="A7" t="str">
            <v>MATCH KEY</v>
          </cell>
        </row>
      </sheetData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>
        <row r="2">
          <cell r="C2" t="str">
            <v>LOCATION</v>
          </cell>
        </row>
      </sheetData>
      <sheetData sheetId="7953">
        <row r="2">
          <cell r="C2" t="str">
            <v>LOCATION</v>
          </cell>
        </row>
      </sheetData>
      <sheetData sheetId="7954">
        <row r="2">
          <cell r="C2" t="str">
            <v>LOCATION</v>
          </cell>
        </row>
      </sheetData>
      <sheetData sheetId="7955">
        <row r="131">
          <cell r="A131" t="str">
            <v>40000</v>
          </cell>
        </row>
      </sheetData>
      <sheetData sheetId="7956">
        <row r="131">
          <cell r="A131" t="str">
            <v>40000</v>
          </cell>
        </row>
      </sheetData>
      <sheetData sheetId="7957">
        <row r="1">
          <cell r="A1" t="str">
            <v>03</v>
          </cell>
        </row>
      </sheetData>
      <sheetData sheetId="7958">
        <row r="1">
          <cell r="A1" t="str">
            <v>03</v>
          </cell>
        </row>
      </sheetData>
      <sheetData sheetId="7959">
        <row r="1">
          <cell r="A1" t="str">
            <v>03</v>
          </cell>
        </row>
      </sheetData>
      <sheetData sheetId="7960">
        <row r="1">
          <cell r="A1" t="str">
            <v>03</v>
          </cell>
        </row>
      </sheetData>
      <sheetData sheetId="7961">
        <row r="1">
          <cell r="A1" t="str">
            <v>03</v>
          </cell>
        </row>
      </sheetData>
      <sheetData sheetId="7962">
        <row r="2">
          <cell r="C2" t="str">
            <v>LOCATION</v>
          </cell>
        </row>
      </sheetData>
      <sheetData sheetId="7963">
        <row r="2">
          <cell r="C2" t="str">
            <v>LOCATION</v>
          </cell>
        </row>
      </sheetData>
      <sheetData sheetId="7964">
        <row r="2">
          <cell r="C2" t="str">
            <v>LOCATION</v>
          </cell>
        </row>
      </sheetData>
      <sheetData sheetId="7965">
        <row r="2">
          <cell r="C2" t="str">
            <v>LOCATION</v>
          </cell>
        </row>
      </sheetData>
      <sheetData sheetId="7966">
        <row r="5">
          <cell r="A5" t="str">
            <v>- Power plant</v>
          </cell>
        </row>
      </sheetData>
      <sheetData sheetId="7967">
        <row r="1">
          <cell r="A1" t="str">
            <v>03</v>
          </cell>
        </row>
      </sheetData>
      <sheetData sheetId="7968">
        <row r="1">
          <cell r="A1" t="str">
            <v>03</v>
          </cell>
        </row>
      </sheetData>
      <sheetData sheetId="7969">
        <row r="1">
          <cell r="A1" t="str">
            <v>03</v>
          </cell>
        </row>
      </sheetData>
      <sheetData sheetId="7970">
        <row r="1">
          <cell r="A1" t="str">
            <v>03</v>
          </cell>
        </row>
      </sheetData>
      <sheetData sheetId="7971">
        <row r="1">
          <cell r="A1" t="str">
            <v>03</v>
          </cell>
        </row>
      </sheetData>
      <sheetData sheetId="7972">
        <row r="1">
          <cell r="A1" t="str">
            <v>03</v>
          </cell>
        </row>
      </sheetData>
      <sheetData sheetId="7973">
        <row r="2">
          <cell r="C2" t="str">
            <v>LOCATION</v>
          </cell>
        </row>
      </sheetData>
      <sheetData sheetId="7974">
        <row r="2">
          <cell r="C2" t="str">
            <v>LOCATION</v>
          </cell>
        </row>
      </sheetData>
      <sheetData sheetId="7975">
        <row r="2">
          <cell r="C2" t="str">
            <v>LOCATION</v>
          </cell>
        </row>
      </sheetData>
      <sheetData sheetId="7976">
        <row r="4">
          <cell r="D4">
            <v>0.19</v>
          </cell>
        </row>
      </sheetData>
      <sheetData sheetId="7977">
        <row r="131">
          <cell r="A131" t="str">
            <v>40000</v>
          </cell>
        </row>
      </sheetData>
      <sheetData sheetId="7978">
        <row r="1">
          <cell r="A1" t="str">
            <v>03</v>
          </cell>
        </row>
      </sheetData>
      <sheetData sheetId="7979">
        <row r="1">
          <cell r="A1" t="str">
            <v>03</v>
          </cell>
        </row>
      </sheetData>
      <sheetData sheetId="7980">
        <row r="1">
          <cell r="A1" t="str">
            <v>03</v>
          </cell>
        </row>
      </sheetData>
      <sheetData sheetId="7981">
        <row r="1">
          <cell r="A1" t="str">
            <v>03</v>
          </cell>
        </row>
      </sheetData>
      <sheetData sheetId="7982">
        <row r="1">
          <cell r="A1" t="str">
            <v>03</v>
          </cell>
        </row>
      </sheetData>
      <sheetData sheetId="7983">
        <row r="2">
          <cell r="C2" t="str">
            <v>LOCATION</v>
          </cell>
        </row>
      </sheetData>
      <sheetData sheetId="7984">
        <row r="2">
          <cell r="C2" t="str">
            <v>LOCATION</v>
          </cell>
        </row>
      </sheetData>
      <sheetData sheetId="7985">
        <row r="2">
          <cell r="C2" t="str">
            <v>LOCATION</v>
          </cell>
        </row>
      </sheetData>
      <sheetData sheetId="7986">
        <row r="4">
          <cell r="D4">
            <v>0.19</v>
          </cell>
        </row>
      </sheetData>
      <sheetData sheetId="7987">
        <row r="5">
          <cell r="A5" t="str">
            <v>- Power plant</v>
          </cell>
        </row>
      </sheetData>
      <sheetData sheetId="7988">
        <row r="5">
          <cell r="A5" t="str">
            <v>- Power plant</v>
          </cell>
        </row>
      </sheetData>
      <sheetData sheetId="7989">
        <row r="5">
          <cell r="A5" t="str">
            <v>- Power plant</v>
          </cell>
        </row>
      </sheetData>
      <sheetData sheetId="7990">
        <row r="5">
          <cell r="A5" t="str">
            <v>- Power plant</v>
          </cell>
        </row>
      </sheetData>
      <sheetData sheetId="7991">
        <row r="1">
          <cell r="A1" t="str">
            <v>03</v>
          </cell>
        </row>
      </sheetData>
      <sheetData sheetId="7992">
        <row r="8">
          <cell r="AB8" t="str">
            <v>Order-No</v>
          </cell>
        </row>
      </sheetData>
      <sheetData sheetId="7993">
        <row r="1">
          <cell r="A1" t="str">
            <v>CODE</v>
          </cell>
        </row>
      </sheetData>
      <sheetData sheetId="7994">
        <row r="5">
          <cell r="A5" t="str">
            <v>- Power plant</v>
          </cell>
        </row>
      </sheetData>
      <sheetData sheetId="7995">
        <row r="8">
          <cell r="AB8" t="str">
            <v>Order-No</v>
          </cell>
        </row>
      </sheetData>
      <sheetData sheetId="7996">
        <row r="5">
          <cell r="A5" t="str">
            <v>- Power plant</v>
          </cell>
        </row>
      </sheetData>
      <sheetData sheetId="7997" refreshError="1"/>
      <sheetData sheetId="7998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>
        <row r="1">
          <cell r="A1" t="str">
            <v>CODE</v>
          </cell>
        </row>
      </sheetData>
      <sheetData sheetId="8041">
        <row r="1">
          <cell r="A1" t="str">
            <v>CODE</v>
          </cell>
        </row>
      </sheetData>
      <sheetData sheetId="8042">
        <row r="6">
          <cell r="D6">
            <v>3184</v>
          </cell>
        </row>
      </sheetData>
      <sheetData sheetId="8043">
        <row r="3">
          <cell r="A3" t="str">
            <v>Total Revenue</v>
          </cell>
        </row>
      </sheetData>
      <sheetData sheetId="8044">
        <row r="1">
          <cell r="A1" t="str">
            <v>Sheet Index:</v>
          </cell>
        </row>
      </sheetData>
      <sheetData sheetId="8045">
        <row r="1">
          <cell r="A1" t="str">
            <v>CODE</v>
          </cell>
        </row>
      </sheetData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>
        <row r="2">
          <cell r="O2" t="str">
            <v>データ</v>
          </cell>
        </row>
      </sheetData>
      <sheetData sheetId="8060">
        <row r="4">
          <cell r="D4">
            <v>0.19</v>
          </cell>
        </row>
      </sheetData>
      <sheetData sheetId="8061">
        <row r="4">
          <cell r="A4" t="str">
            <v>Total Revenue</v>
          </cell>
        </row>
      </sheetData>
      <sheetData sheetId="8062">
        <row r="1">
          <cell r="A1" t="str">
            <v>CODE</v>
          </cell>
        </row>
      </sheetData>
      <sheetData sheetId="8063">
        <row r="2">
          <cell r="A2" t="str">
            <v>A101001</v>
          </cell>
        </row>
      </sheetData>
      <sheetData sheetId="8064">
        <row r="1">
          <cell r="A1" t="str">
            <v>CODE</v>
          </cell>
        </row>
      </sheetData>
      <sheetData sheetId="8065">
        <row r="3">
          <cell r="A3" t="str">
            <v>Total Revenue</v>
          </cell>
        </row>
      </sheetData>
      <sheetData sheetId="8066" refreshError="1"/>
      <sheetData sheetId="8067" refreshError="1"/>
      <sheetData sheetId="8068">
        <row r="1">
          <cell r="A1" t="str">
            <v>Sheet Index:</v>
          </cell>
        </row>
      </sheetData>
      <sheetData sheetId="8069">
        <row r="6">
          <cell r="D6">
            <v>3184</v>
          </cell>
        </row>
      </sheetData>
      <sheetData sheetId="8070">
        <row r="4">
          <cell r="D4">
            <v>0.19</v>
          </cell>
        </row>
      </sheetData>
      <sheetData sheetId="8071">
        <row r="2">
          <cell r="O2" t="str">
            <v>データ</v>
          </cell>
        </row>
      </sheetData>
      <sheetData sheetId="8072">
        <row r="1">
          <cell r="A1" t="str">
            <v>CODE</v>
          </cell>
        </row>
      </sheetData>
      <sheetData sheetId="8073" refreshError="1"/>
      <sheetData sheetId="8074">
        <row r="1">
          <cell r="A1" t="str">
            <v>CODE</v>
          </cell>
        </row>
      </sheetData>
      <sheetData sheetId="8075">
        <row r="3">
          <cell r="A3" t="str">
            <v>Total Revenue</v>
          </cell>
        </row>
      </sheetData>
      <sheetData sheetId="8076">
        <row r="1">
          <cell r="A1" t="str">
            <v>CODE</v>
          </cell>
        </row>
      </sheetData>
      <sheetData sheetId="8077">
        <row r="4">
          <cell r="A4" t="str">
            <v>Total Revenue</v>
          </cell>
        </row>
      </sheetData>
      <sheetData sheetId="8078">
        <row r="1">
          <cell r="A1" t="str">
            <v>Sheet Index:</v>
          </cell>
        </row>
      </sheetData>
      <sheetData sheetId="8079">
        <row r="6">
          <cell r="D6">
            <v>3184</v>
          </cell>
        </row>
      </sheetData>
      <sheetData sheetId="8080">
        <row r="3">
          <cell r="A3" t="str">
            <v>Total Revenue</v>
          </cell>
        </row>
      </sheetData>
      <sheetData sheetId="8081">
        <row r="2">
          <cell r="O2" t="str">
            <v>データ</v>
          </cell>
        </row>
      </sheetData>
      <sheetData sheetId="8082">
        <row r="2">
          <cell r="O2" t="str">
            <v>データ</v>
          </cell>
        </row>
      </sheetData>
      <sheetData sheetId="8083">
        <row r="2">
          <cell r="O2" t="str">
            <v>データ</v>
          </cell>
        </row>
      </sheetData>
      <sheetData sheetId="8084">
        <row r="2">
          <cell r="A2" t="str">
            <v>A101001</v>
          </cell>
        </row>
      </sheetData>
      <sheetData sheetId="8085">
        <row r="2">
          <cell r="O2" t="str">
            <v>データ</v>
          </cell>
        </row>
      </sheetData>
      <sheetData sheetId="8086">
        <row r="3">
          <cell r="A3" t="str">
            <v>Total Revenue</v>
          </cell>
        </row>
      </sheetData>
      <sheetData sheetId="8087">
        <row r="4">
          <cell r="A4" t="str">
            <v>Total Revenue</v>
          </cell>
        </row>
      </sheetData>
      <sheetData sheetId="8088">
        <row r="7">
          <cell r="A7" t="str">
            <v>MATCH KEY</v>
          </cell>
        </row>
      </sheetData>
      <sheetData sheetId="8089">
        <row r="1">
          <cell r="A1" t="str">
            <v>CODE</v>
          </cell>
        </row>
      </sheetData>
      <sheetData sheetId="8090">
        <row r="3">
          <cell r="A3" t="str">
            <v>Total Revenue</v>
          </cell>
        </row>
      </sheetData>
      <sheetData sheetId="8091">
        <row r="3">
          <cell r="A3" t="str">
            <v>Total Revenue</v>
          </cell>
        </row>
      </sheetData>
      <sheetData sheetId="8092">
        <row r="2">
          <cell r="O2" t="str">
            <v>データ</v>
          </cell>
        </row>
      </sheetData>
      <sheetData sheetId="8093">
        <row r="2">
          <cell r="O2" t="str">
            <v>データ</v>
          </cell>
        </row>
      </sheetData>
      <sheetData sheetId="8094">
        <row r="2">
          <cell r="O2" t="str">
            <v>データ</v>
          </cell>
        </row>
      </sheetData>
      <sheetData sheetId="8095">
        <row r="2">
          <cell r="O2" t="str">
            <v>データ</v>
          </cell>
        </row>
      </sheetData>
      <sheetData sheetId="8096">
        <row r="2">
          <cell r="O2" t="str">
            <v>データ</v>
          </cell>
        </row>
      </sheetData>
      <sheetData sheetId="8097">
        <row r="4">
          <cell r="A4" t="str">
            <v>Total Revenue</v>
          </cell>
        </row>
      </sheetData>
      <sheetData sheetId="8098">
        <row r="7">
          <cell r="A7" t="str">
            <v>MATCH KEY</v>
          </cell>
        </row>
      </sheetData>
      <sheetData sheetId="8099">
        <row r="1">
          <cell r="A1" t="str">
            <v>CODE</v>
          </cell>
        </row>
      </sheetData>
      <sheetData sheetId="8100">
        <row r="1">
          <cell r="A1" t="str">
            <v>CODE</v>
          </cell>
        </row>
      </sheetData>
      <sheetData sheetId="8101">
        <row r="3">
          <cell r="A3" t="str">
            <v>Total Revenue</v>
          </cell>
        </row>
      </sheetData>
      <sheetData sheetId="8102">
        <row r="4">
          <cell r="A4" t="str">
            <v>Total Revenue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/>
      <sheetData sheetId="8152">
        <row r="7">
          <cell r="A7" t="str">
            <v>MATCH KEY</v>
          </cell>
        </row>
      </sheetData>
      <sheetData sheetId="8153"/>
      <sheetData sheetId="8154">
        <row r="1">
          <cell r="A1" t="str">
            <v>03</v>
          </cell>
        </row>
      </sheetData>
      <sheetData sheetId="8155"/>
      <sheetData sheetId="8156">
        <row r="5">
          <cell r="A5" t="str">
            <v>MATCHKEY</v>
          </cell>
        </row>
      </sheetData>
      <sheetData sheetId="8157">
        <row r="2">
          <cell r="O2" t="str">
            <v>データ</v>
          </cell>
        </row>
      </sheetData>
      <sheetData sheetId="8158">
        <row r="5">
          <cell r="A5" t="str">
            <v>MATCHKEY</v>
          </cell>
        </row>
      </sheetData>
      <sheetData sheetId="8159">
        <row r="4">
          <cell r="Y4" t="str">
            <v>MATCH-KEY-YACCS</v>
          </cell>
        </row>
      </sheetData>
      <sheetData sheetId="8160"/>
      <sheetData sheetId="8161">
        <row r="7">
          <cell r="A7" t="str">
            <v>MATCH KEY</v>
          </cell>
        </row>
      </sheetData>
      <sheetData sheetId="8162">
        <row r="7">
          <cell r="A7" t="str">
            <v>MATCH KEY</v>
          </cell>
        </row>
      </sheetData>
      <sheetData sheetId="8163"/>
      <sheetData sheetId="8164">
        <row r="1">
          <cell r="A1" t="str">
            <v>03</v>
          </cell>
        </row>
      </sheetData>
      <sheetData sheetId="8165">
        <row r="1">
          <cell r="A1" t="str">
            <v>03</v>
          </cell>
        </row>
      </sheetData>
      <sheetData sheetId="8166">
        <row r="5">
          <cell r="A5" t="str">
            <v>MATCHKEY</v>
          </cell>
        </row>
      </sheetData>
      <sheetData sheetId="8167">
        <row r="2">
          <cell r="O2" t="str">
            <v>データ</v>
          </cell>
        </row>
      </sheetData>
      <sheetData sheetId="8168">
        <row r="5">
          <cell r="A5" t="str">
            <v>MATCHKEY</v>
          </cell>
        </row>
      </sheetData>
      <sheetData sheetId="8169">
        <row r="4">
          <cell r="Y4" t="str">
            <v>MATCH-KEY-YACCS</v>
          </cell>
        </row>
      </sheetData>
      <sheetData sheetId="8170">
        <row r="4">
          <cell r="Y4" t="str">
            <v>MATCH-KEY-YACCS</v>
          </cell>
        </row>
      </sheetData>
      <sheetData sheetId="8171">
        <row r="7">
          <cell r="A7" t="str">
            <v>MATCH KEY</v>
          </cell>
        </row>
      </sheetData>
      <sheetData sheetId="8172"/>
      <sheetData sheetId="8173"/>
      <sheetData sheetId="8174"/>
      <sheetData sheetId="8175" refreshError="1"/>
      <sheetData sheetId="8176"/>
      <sheetData sheetId="8177" refreshError="1"/>
      <sheetData sheetId="8178" refreshError="1"/>
      <sheetData sheetId="8179">
        <row r="5">
          <cell r="A5" t="str">
            <v>MATCHKEY</v>
          </cell>
        </row>
      </sheetData>
      <sheetData sheetId="8180">
        <row r="4">
          <cell r="Y4" t="str">
            <v>MATCH-KEY-YACCS</v>
          </cell>
        </row>
      </sheetData>
      <sheetData sheetId="8181"/>
      <sheetData sheetId="8182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/>
      <sheetData sheetId="8327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>
        <row r="5">
          <cell r="A5" t="str">
            <v>- Power plant</v>
          </cell>
        </row>
      </sheetData>
      <sheetData sheetId="10276">
        <row r="9">
          <cell r="A9" t="str">
            <v>- Power plant</v>
          </cell>
        </row>
      </sheetData>
      <sheetData sheetId="10277">
        <row r="5">
          <cell r="A5" t="str">
            <v>- Power plant</v>
          </cell>
        </row>
      </sheetData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>
        <row r="3">
          <cell r="A3" t="str">
            <v>CO3AA1</v>
          </cell>
        </row>
      </sheetData>
      <sheetData sheetId="11840">
        <row r="3">
          <cell r="B3" t="str">
            <v>004</v>
          </cell>
        </row>
      </sheetData>
      <sheetData sheetId="11841">
        <row r="3">
          <cell r="B3" t="str">
            <v>004</v>
          </cell>
        </row>
      </sheetData>
      <sheetData sheetId="11842">
        <row r="3">
          <cell r="A3" t="str">
            <v>CO3AA1</v>
          </cell>
        </row>
      </sheetData>
      <sheetData sheetId="11843">
        <row r="3">
          <cell r="A3" t="str">
            <v>CO3AA1</v>
          </cell>
        </row>
      </sheetData>
      <sheetData sheetId="11844">
        <row r="3">
          <cell r="C3" t="str">
            <v>N0.</v>
          </cell>
        </row>
      </sheetData>
      <sheetData sheetId="11845">
        <row r="3">
          <cell r="A3" t="str">
            <v>CO3AA1</v>
          </cell>
        </row>
      </sheetData>
      <sheetData sheetId="11846">
        <row r="3">
          <cell r="B3" t="str">
            <v>004</v>
          </cell>
        </row>
      </sheetData>
      <sheetData sheetId="11847">
        <row r="3">
          <cell r="B3" t="str">
            <v>004</v>
          </cell>
        </row>
      </sheetData>
      <sheetData sheetId="11848">
        <row r="3">
          <cell r="B3" t="str">
            <v>004</v>
          </cell>
        </row>
      </sheetData>
      <sheetData sheetId="11849">
        <row r="3">
          <cell r="A3" t="str">
            <v>CO3AA1</v>
          </cell>
        </row>
      </sheetData>
      <sheetData sheetId="11850">
        <row r="3">
          <cell r="A3" t="str">
            <v>CO3AA1</v>
          </cell>
        </row>
      </sheetData>
      <sheetData sheetId="11851">
        <row r="3">
          <cell r="A3" t="str">
            <v>CO3AA1</v>
          </cell>
        </row>
      </sheetData>
      <sheetData sheetId="11852" refreshError="1"/>
      <sheetData sheetId="11853" refreshError="1"/>
      <sheetData sheetId="11854">
        <row r="3">
          <cell r="C3" t="str">
            <v>N0.</v>
          </cell>
        </row>
      </sheetData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>
        <row r="1">
          <cell r="B1" t="str">
            <v>PROJECT: UOA TOWER</v>
          </cell>
        </row>
      </sheetData>
      <sheetData sheetId="11861">
        <row r="3">
          <cell r="A3" t="str">
            <v>CO3AA1</v>
          </cell>
        </row>
      </sheetData>
      <sheetData sheetId="11862">
        <row r="3">
          <cell r="B3" t="str">
            <v>004</v>
          </cell>
        </row>
      </sheetData>
      <sheetData sheetId="11863">
        <row r="3">
          <cell r="C3" t="str">
            <v>N0.</v>
          </cell>
        </row>
      </sheetData>
      <sheetData sheetId="11864">
        <row r="3">
          <cell r="B3" t="str">
            <v>004</v>
          </cell>
        </row>
      </sheetData>
      <sheetData sheetId="11865">
        <row r="3">
          <cell r="B3" t="str">
            <v>004</v>
          </cell>
        </row>
      </sheetData>
      <sheetData sheetId="11866">
        <row r="3">
          <cell r="A3" t="str">
            <v>CO3AA1</v>
          </cell>
        </row>
      </sheetData>
      <sheetData sheetId="11867">
        <row r="3">
          <cell r="A3" t="str">
            <v>CO3AA1</v>
          </cell>
        </row>
      </sheetData>
      <sheetData sheetId="11868">
        <row r="3">
          <cell r="C3" t="str">
            <v>N0.</v>
          </cell>
        </row>
      </sheetData>
      <sheetData sheetId="11869">
        <row r="3">
          <cell r="C3" t="str">
            <v>N0.</v>
          </cell>
        </row>
      </sheetData>
      <sheetData sheetId="11870">
        <row r="3">
          <cell r="C3" t="str">
            <v>N0.</v>
          </cell>
        </row>
      </sheetData>
      <sheetData sheetId="11871">
        <row r="3">
          <cell r="A3" t="str">
            <v>CO3AA1</v>
          </cell>
        </row>
      </sheetData>
      <sheetData sheetId="11872">
        <row r="3">
          <cell r="B3" t="str">
            <v>004</v>
          </cell>
        </row>
      </sheetData>
      <sheetData sheetId="11873">
        <row r="3">
          <cell r="B3" t="str">
            <v>004</v>
          </cell>
        </row>
      </sheetData>
      <sheetData sheetId="11874">
        <row r="3">
          <cell r="B3" t="str">
            <v>004</v>
          </cell>
        </row>
      </sheetData>
      <sheetData sheetId="11875">
        <row r="3">
          <cell r="A3" t="str">
            <v>CO3AA1</v>
          </cell>
        </row>
      </sheetData>
      <sheetData sheetId="11876">
        <row r="3">
          <cell r="A3" t="str">
            <v>CO3AA1</v>
          </cell>
        </row>
      </sheetData>
      <sheetData sheetId="11877">
        <row r="3">
          <cell r="A3" t="str">
            <v>CO3AA1</v>
          </cell>
        </row>
      </sheetData>
      <sheetData sheetId="11878">
        <row r="3">
          <cell r="B3" t="str">
            <v>004</v>
          </cell>
        </row>
      </sheetData>
      <sheetData sheetId="11879">
        <row r="3">
          <cell r="C3" t="str">
            <v>N0.</v>
          </cell>
        </row>
      </sheetData>
      <sheetData sheetId="11880">
        <row r="3">
          <cell r="C3" t="str">
            <v>N0.</v>
          </cell>
        </row>
      </sheetData>
      <sheetData sheetId="11881">
        <row r="3">
          <cell r="C3" t="str">
            <v>N0.</v>
          </cell>
        </row>
      </sheetData>
      <sheetData sheetId="11882">
        <row r="3">
          <cell r="C3" t="str">
            <v>N0.</v>
          </cell>
        </row>
      </sheetData>
      <sheetData sheetId="11883">
        <row r="3">
          <cell r="C3" t="str">
            <v>N0.</v>
          </cell>
        </row>
      </sheetData>
      <sheetData sheetId="11884">
        <row r="3">
          <cell r="B3" t="str">
            <v>004</v>
          </cell>
        </row>
      </sheetData>
      <sheetData sheetId="11885">
        <row r="3">
          <cell r="B3" t="str">
            <v>004</v>
          </cell>
        </row>
      </sheetData>
      <sheetData sheetId="11886">
        <row r="3">
          <cell r="B3" t="str">
            <v>004</v>
          </cell>
        </row>
      </sheetData>
      <sheetData sheetId="11887">
        <row r="3">
          <cell r="A3" t="str">
            <v>CO3AA1</v>
          </cell>
        </row>
      </sheetData>
      <sheetData sheetId="11888">
        <row r="3">
          <cell r="A3" t="str">
            <v>CO3AA1</v>
          </cell>
        </row>
      </sheetData>
      <sheetData sheetId="11889">
        <row r="3">
          <cell r="B3" t="str">
            <v>004</v>
          </cell>
        </row>
      </sheetData>
      <sheetData sheetId="11890">
        <row r="3">
          <cell r="A3" t="str">
            <v>CO3AA1</v>
          </cell>
        </row>
      </sheetData>
      <sheetData sheetId="11891">
        <row r="3">
          <cell r="A3" t="str">
            <v>CO3AA1</v>
          </cell>
        </row>
      </sheetData>
      <sheetData sheetId="11892">
        <row r="3">
          <cell r="C3" t="str">
            <v>N0.</v>
          </cell>
        </row>
      </sheetData>
      <sheetData sheetId="11893">
        <row r="3">
          <cell r="C3" t="str">
            <v>N0.</v>
          </cell>
        </row>
      </sheetData>
      <sheetData sheetId="11894">
        <row r="3">
          <cell r="C3" t="str">
            <v>N0.</v>
          </cell>
        </row>
      </sheetData>
      <sheetData sheetId="11895">
        <row r="3">
          <cell r="B3" t="str">
            <v>004</v>
          </cell>
        </row>
      </sheetData>
      <sheetData sheetId="11896">
        <row r="3">
          <cell r="B3" t="str">
            <v>004</v>
          </cell>
        </row>
      </sheetData>
      <sheetData sheetId="11897">
        <row r="3">
          <cell r="A3" t="str">
            <v>CO3AA1</v>
          </cell>
        </row>
      </sheetData>
      <sheetData sheetId="11898">
        <row r="3">
          <cell r="A3" t="str">
            <v>CO3AA1</v>
          </cell>
        </row>
      </sheetData>
      <sheetData sheetId="11899">
        <row r="3">
          <cell r="C3" t="str">
            <v>N0.</v>
          </cell>
        </row>
      </sheetData>
      <sheetData sheetId="11900">
        <row r="3">
          <cell r="C3" t="str">
            <v>N0.</v>
          </cell>
        </row>
      </sheetData>
      <sheetData sheetId="11901">
        <row r="3">
          <cell r="C3" t="str">
            <v>N0.</v>
          </cell>
        </row>
      </sheetData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>
        <row r="3">
          <cell r="B3" t="str">
            <v>004</v>
          </cell>
        </row>
      </sheetData>
      <sheetData sheetId="11911">
        <row r="3">
          <cell r="C3" t="str">
            <v>N0.</v>
          </cell>
        </row>
      </sheetData>
      <sheetData sheetId="11912">
        <row r="3">
          <cell r="A3" t="str">
            <v>CO3AA1</v>
          </cell>
        </row>
      </sheetData>
      <sheetData sheetId="11913">
        <row r="3">
          <cell r="A3" t="str">
            <v>CO3AA1</v>
          </cell>
        </row>
      </sheetData>
      <sheetData sheetId="11914">
        <row r="3">
          <cell r="C3" t="str">
            <v>N0.</v>
          </cell>
        </row>
      </sheetData>
      <sheetData sheetId="11915">
        <row r="3">
          <cell r="C3" t="str">
            <v>N0.</v>
          </cell>
        </row>
      </sheetData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/>
      <sheetData sheetId="11984"/>
      <sheetData sheetId="11985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/>
      <sheetData sheetId="12144"/>
      <sheetData sheetId="12145" refreshError="1"/>
      <sheetData sheetId="12146" refreshError="1"/>
      <sheetData sheetId="12147" refreshError="1"/>
      <sheetData sheetId="12148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/>
      <sheetData sheetId="12471"/>
      <sheetData sheetId="12472"/>
      <sheetData sheetId="12473"/>
      <sheetData sheetId="12474"/>
      <sheetData sheetId="12475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/>
      <sheetData sheetId="12588"/>
      <sheetData sheetId="12589"/>
      <sheetData sheetId="12590"/>
      <sheetData sheetId="12591"/>
      <sheetData sheetId="12592" refreshError="1"/>
      <sheetData sheetId="12593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>
        <row r="1">
          <cell r="Q1">
            <v>0</v>
          </cell>
        </row>
      </sheetData>
      <sheetData sheetId="12613">
        <row r="1">
          <cell r="Q1">
            <v>0</v>
          </cell>
        </row>
      </sheetData>
      <sheetData sheetId="12614" refreshError="1"/>
      <sheetData sheetId="12615">
        <row r="1">
          <cell r="A1" t="str">
            <v>EVERSPARK INDUSTRIES SDN. BHD.</v>
          </cell>
        </row>
      </sheetData>
      <sheetData sheetId="12616"/>
      <sheetData sheetId="12617"/>
      <sheetData sheetId="12618"/>
      <sheetData sheetId="12619"/>
      <sheetData sheetId="12620"/>
      <sheetData sheetId="12621">
        <row r="1">
          <cell r="Q1">
            <v>0</v>
          </cell>
        </row>
      </sheetData>
      <sheetData sheetId="12622">
        <row r="1">
          <cell r="Q1">
            <v>0</v>
          </cell>
        </row>
      </sheetData>
      <sheetData sheetId="12623"/>
      <sheetData sheetId="12624"/>
      <sheetData sheetId="12625"/>
      <sheetData sheetId="12626"/>
      <sheetData sheetId="12627"/>
      <sheetData sheetId="12628">
        <row r="1">
          <cell r="A1" t="str">
            <v>EVERSPARK INDUSTRIES SDN. BHD.</v>
          </cell>
        </row>
      </sheetData>
      <sheetData sheetId="12629"/>
      <sheetData sheetId="12630"/>
      <sheetData sheetId="12631">
        <row r="1">
          <cell r="Q1">
            <v>0</v>
          </cell>
        </row>
      </sheetData>
      <sheetData sheetId="12632" refreshError="1"/>
      <sheetData sheetId="12633" refreshError="1"/>
      <sheetData sheetId="12634" refreshError="1"/>
      <sheetData sheetId="12635" refreshError="1"/>
      <sheetData sheetId="12636">
        <row r="1">
          <cell r="Q1">
            <v>0</v>
          </cell>
        </row>
      </sheetData>
      <sheetData sheetId="12637">
        <row r="1">
          <cell r="A1" t="str">
            <v>EVERSPARK INDUSTRIES SDN. BHD.</v>
          </cell>
        </row>
      </sheetData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>
        <row r="1">
          <cell r="Q1">
            <v>0</v>
          </cell>
        </row>
      </sheetData>
      <sheetData sheetId="12659"/>
      <sheetData sheetId="12660"/>
      <sheetData sheetId="12661"/>
      <sheetData sheetId="12662">
        <row r="46">
          <cell r="N46" t="str">
            <v>Reviewd by</v>
          </cell>
        </row>
      </sheetData>
      <sheetData sheetId="12663"/>
      <sheetData sheetId="12664"/>
      <sheetData sheetId="12665"/>
      <sheetData sheetId="12666"/>
      <sheetData sheetId="12667">
        <row r="1">
          <cell r="Q1">
            <v>0</v>
          </cell>
        </row>
      </sheetData>
      <sheetData sheetId="12668">
        <row r="46">
          <cell r="N46" t="str">
            <v>Reviewd by</v>
          </cell>
        </row>
      </sheetData>
      <sheetData sheetId="12669"/>
      <sheetData sheetId="12670"/>
      <sheetData sheetId="12671"/>
      <sheetData sheetId="12672"/>
      <sheetData sheetId="12673"/>
      <sheetData sheetId="12674">
        <row r="1">
          <cell r="A1" t="str">
            <v>EVERSPARK INDUSTRIES SDN. BHD.</v>
          </cell>
        </row>
      </sheetData>
      <sheetData sheetId="12675">
        <row r="46">
          <cell r="N46" t="str">
            <v>Reviewd by</v>
          </cell>
        </row>
      </sheetData>
      <sheetData sheetId="12676"/>
      <sheetData sheetId="12677"/>
      <sheetData sheetId="12678"/>
      <sheetData sheetId="12679"/>
      <sheetData sheetId="12680"/>
      <sheetData sheetId="12681"/>
      <sheetData sheetId="12682"/>
      <sheetData sheetId="12683">
        <row r="1">
          <cell r="A1" t="str">
            <v>EVERSPARK INDUSTRIES SDN. BHD.</v>
          </cell>
        </row>
      </sheetData>
      <sheetData sheetId="12684">
        <row r="46">
          <cell r="N46" t="str">
            <v>Reviewd by</v>
          </cell>
        </row>
      </sheetData>
      <sheetData sheetId="12685">
        <row r="46">
          <cell r="N46" t="str">
            <v>Reviewd by</v>
          </cell>
        </row>
      </sheetData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>
        <row r="46">
          <cell r="N46" t="str">
            <v>Reviewd by</v>
          </cell>
        </row>
      </sheetData>
      <sheetData sheetId="12695">
        <row r="1">
          <cell r="Q1">
            <v>0</v>
          </cell>
        </row>
      </sheetData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>
        <row r="1">
          <cell r="Q1">
            <v>0</v>
          </cell>
        </row>
      </sheetData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 refreshError="1"/>
      <sheetData sheetId="12717"/>
      <sheetData sheetId="12718"/>
      <sheetData sheetId="12719"/>
      <sheetData sheetId="12720" refreshError="1"/>
      <sheetData sheetId="12721"/>
      <sheetData sheetId="12722">
        <row r="46">
          <cell r="N46" t="str">
            <v>Reviewd by</v>
          </cell>
        </row>
      </sheetData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>
        <row r="46">
          <cell r="N46" t="str">
            <v>Reviewd by</v>
          </cell>
        </row>
      </sheetData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/>
      <sheetData sheetId="13246"/>
      <sheetData sheetId="13247"/>
      <sheetData sheetId="13248"/>
      <sheetData sheetId="13249"/>
      <sheetData sheetId="13250"/>
      <sheetData sheetId="13251">
        <row r="2">
          <cell r="H2">
            <v>1011</v>
          </cell>
        </row>
      </sheetData>
      <sheetData sheetId="13252"/>
      <sheetData sheetId="13253"/>
      <sheetData sheetId="13254"/>
      <sheetData sheetId="13255"/>
      <sheetData sheetId="13256"/>
      <sheetData sheetId="13257"/>
      <sheetData sheetId="13258"/>
      <sheetData sheetId="13259">
        <row r="2">
          <cell r="H2">
            <v>1011</v>
          </cell>
        </row>
      </sheetData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/>
      <sheetData sheetId="13278"/>
      <sheetData sheetId="13279"/>
      <sheetData sheetId="13280"/>
      <sheetData sheetId="13281"/>
      <sheetData sheetId="13282">
        <row r="13">
          <cell r="A13">
            <v>1</v>
          </cell>
        </row>
      </sheetData>
      <sheetData sheetId="13283"/>
      <sheetData sheetId="13284"/>
      <sheetData sheetId="13285"/>
      <sheetData sheetId="13286">
        <row r="2">
          <cell r="H2">
            <v>1011</v>
          </cell>
        </row>
      </sheetData>
      <sheetData sheetId="13287"/>
      <sheetData sheetId="13288"/>
      <sheetData sheetId="13289">
        <row r="51">
          <cell r="A51">
            <v>6</v>
          </cell>
        </row>
      </sheetData>
      <sheetData sheetId="13290">
        <row r="1">
          <cell r="B1" t="str">
            <v>PROJECT: UOA TOWER</v>
          </cell>
        </row>
      </sheetData>
      <sheetData sheetId="13291">
        <row r="1">
          <cell r="B1" t="str">
            <v>PROJECT: UOA TOWER</v>
          </cell>
        </row>
      </sheetData>
      <sheetData sheetId="13292"/>
      <sheetData sheetId="13293"/>
      <sheetData sheetId="13294"/>
      <sheetData sheetId="13295">
        <row r="2">
          <cell r="H2">
            <v>1011</v>
          </cell>
        </row>
      </sheetData>
      <sheetData sheetId="13296">
        <row r="51">
          <cell r="A51">
            <v>6</v>
          </cell>
        </row>
      </sheetData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>
        <row r="51">
          <cell r="A51">
            <v>6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>
        <row r="1">
          <cell r="A1" t="str">
            <v>Contract Ref: UOAVN/UOAT/CT/020</v>
          </cell>
        </row>
      </sheetData>
      <sheetData sheetId="13355" refreshError="1"/>
      <sheetData sheetId="13356">
        <row r="1">
          <cell r="B1" t="str">
            <v>PROJECT: UOA TOWER</v>
          </cell>
        </row>
      </sheetData>
      <sheetData sheetId="13357">
        <row r="1">
          <cell r="B1" t="str">
            <v>PROJECT: UOA TOWER</v>
          </cell>
        </row>
      </sheetData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>
        <row r="7">
          <cell r="J7">
            <v>1.5</v>
          </cell>
        </row>
      </sheetData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>
        <row r="7">
          <cell r="J7">
            <v>1.5</v>
          </cell>
        </row>
      </sheetData>
      <sheetData sheetId="13536"/>
      <sheetData sheetId="13537"/>
      <sheetData sheetId="13538"/>
      <sheetData sheetId="13539"/>
      <sheetData sheetId="13540"/>
      <sheetData sheetId="13541"/>
      <sheetData sheetId="13542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/>
      <sheetData sheetId="13565"/>
      <sheetData sheetId="13566"/>
      <sheetData sheetId="13567"/>
      <sheetData sheetId="13568"/>
      <sheetData sheetId="13569">
        <row r="7">
          <cell r="J7">
            <v>1.5</v>
          </cell>
        </row>
      </sheetData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>
        <row r="4">
          <cell r="D4">
            <v>1</v>
          </cell>
        </row>
      </sheetData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>
        <row r="4">
          <cell r="D4">
            <v>1</v>
          </cell>
        </row>
      </sheetData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>
        <row r="23">
          <cell r="I23">
            <v>1</v>
          </cell>
        </row>
      </sheetData>
      <sheetData sheetId="13753"/>
      <sheetData sheetId="13754"/>
      <sheetData sheetId="13755"/>
      <sheetData sheetId="13756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/>
      <sheetData sheetId="13768"/>
      <sheetData sheetId="13769"/>
      <sheetData sheetId="13770"/>
      <sheetData sheetId="1377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>
        <row r="123">
          <cell r="B123">
            <v>160.15799999999999</v>
          </cell>
        </row>
      </sheetData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>
        <row r="123">
          <cell r="B123">
            <v>160.15799999999999</v>
          </cell>
        </row>
      </sheetData>
      <sheetData sheetId="13811"/>
      <sheetData sheetId="13812"/>
      <sheetData sheetId="13813"/>
      <sheetData sheetId="13814"/>
      <sheetData sheetId="13815"/>
      <sheetData sheetId="13816">
        <row r="4">
          <cell r="B4" t="str">
            <v>Bill No. 2: BASEMENT (B3/B2/B1/LG)</v>
          </cell>
        </row>
      </sheetData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>
        <row r="4">
          <cell r="B4" t="str">
            <v>Bill No. 2: BASEMENT (B3/B2/B1/LG)</v>
          </cell>
        </row>
      </sheetData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>
        <row r="4">
          <cell r="B4" t="str">
            <v>Bill No. 2: BASEMENT (B3/B2/B1/LG)</v>
          </cell>
        </row>
      </sheetData>
      <sheetData sheetId="13845" refreshError="1"/>
      <sheetData sheetId="13846" refreshError="1"/>
      <sheetData sheetId="13847" refreshError="1"/>
      <sheetData sheetId="13848" refreshError="1"/>
      <sheetData sheetId="13849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/>
      <sheetData sheetId="14143" refreshError="1"/>
      <sheetData sheetId="14144" refreshError="1"/>
      <sheetData sheetId="14145" refreshError="1"/>
      <sheetData sheetId="14146" refreshError="1"/>
      <sheetData sheetId="14147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/>
      <sheetData sheetId="14260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/>
      <sheetData sheetId="1433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 refreshError="1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/>
      <sheetData sheetId="14507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/>
      <sheetData sheetId="14515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/>
      <sheetData sheetId="14530"/>
      <sheetData sheetId="14531"/>
      <sheetData sheetId="14532" refreshError="1"/>
      <sheetData sheetId="14533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 refreshError="1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 refreshError="1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 refreshError="1"/>
      <sheetData sheetId="14945" refreshError="1"/>
      <sheetData sheetId="14946" refreshError="1"/>
      <sheetData sheetId="14947" refreshError="1"/>
      <sheetData sheetId="14948"/>
      <sheetData sheetId="14949"/>
      <sheetData sheetId="14950"/>
      <sheetData sheetId="14951"/>
      <sheetData sheetId="14952"/>
      <sheetData sheetId="14953"/>
      <sheetData sheetId="14954" refreshError="1"/>
      <sheetData sheetId="14955" refreshError="1"/>
      <sheetData sheetId="14956" refreshError="1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 refreshError="1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 refreshError="1"/>
      <sheetData sheetId="15077" refreshError="1"/>
      <sheetData sheetId="15078" refreshError="1"/>
      <sheetData sheetId="15079"/>
      <sheetData sheetId="15080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 refreshError="1"/>
      <sheetData sheetId="15113" refreshError="1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/>
      <sheetData sheetId="15802" refreshError="1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/>
      <sheetData sheetId="15829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 refreshError="1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/>
      <sheetData sheetId="16342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 refreshError="1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/>
      <sheetData sheetId="16499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/>
      <sheetData sheetId="16676"/>
      <sheetData sheetId="16677"/>
      <sheetData sheetId="16678" refreshError="1"/>
      <sheetData sheetId="16679" refreshError="1"/>
      <sheetData sheetId="16680"/>
      <sheetData sheetId="16681"/>
      <sheetData sheetId="16682"/>
      <sheetData sheetId="16683"/>
      <sheetData sheetId="16684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>
        <row r="10">
          <cell r="I10">
            <v>36.72</v>
          </cell>
        </row>
      </sheetData>
      <sheetData sheetId="16715"/>
      <sheetData sheetId="16716"/>
      <sheetData sheetId="16717"/>
      <sheetData sheetId="16718"/>
      <sheetData sheetId="16719"/>
      <sheetData sheetId="16720" refreshError="1"/>
      <sheetData sheetId="16721" refreshError="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/>
      <sheetData sheetId="16748" refreshError="1"/>
      <sheetData sheetId="16749" refreshError="1"/>
      <sheetData sheetId="16750" refreshError="1"/>
      <sheetData sheetId="16751"/>
      <sheetData sheetId="16752" refreshError="1"/>
      <sheetData sheetId="16753" refreshError="1"/>
      <sheetData sheetId="16754" refreshError="1"/>
      <sheetData sheetId="16755"/>
      <sheetData sheetId="16756"/>
      <sheetData sheetId="16757" refreshError="1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/>
      <sheetData sheetId="16771"/>
      <sheetData sheetId="16772" refreshError="1"/>
      <sheetData sheetId="16773"/>
      <sheetData sheetId="16774" refreshError="1"/>
      <sheetData sheetId="16775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/>
      <sheetData sheetId="16784"/>
      <sheetData sheetId="16785"/>
      <sheetData sheetId="16786"/>
      <sheetData sheetId="16787" refreshError="1"/>
      <sheetData sheetId="16788" refreshError="1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 refreshError="1"/>
      <sheetData sheetId="16802" refreshError="1"/>
      <sheetData sheetId="16803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 refreshError="1"/>
      <sheetData sheetId="18626" refreshError="1"/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/>
      <sheetData sheetId="19168"/>
      <sheetData sheetId="19169" refreshError="1"/>
      <sheetData sheetId="19170" refreshError="1"/>
      <sheetData sheetId="19171" refreshError="1"/>
      <sheetData sheetId="19172" refreshError="1"/>
      <sheetData sheetId="19173"/>
      <sheetData sheetId="19174"/>
      <sheetData sheetId="19175"/>
      <sheetData sheetId="19176"/>
      <sheetData sheetId="19177"/>
      <sheetData sheetId="19178" refreshError="1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MTP"/>
      <sheetName val="FAB별"/>
      <sheetName val="RAB AR&amp;STR"/>
      <sheetName val="BTT (CAT COC)"/>
      <sheetName val="P"/>
      <sheetName val="BG"/>
      <sheetName val="4-Lane bridg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tifico"/>
      <sheetName val="6MONTHS"/>
      <sheetName val="Tongke"/>
      <sheetName val="FitOutConfCentre"/>
      <sheetName val="집계표"/>
      <sheetName val="escon"/>
      <sheetName val="F4-F7"/>
      <sheetName val="토공"/>
      <sheetName val="dongia (2)"/>
      <sheetName val="Notes"/>
      <sheetName val="Quantity"/>
      <sheetName val="Main"/>
      <sheetName val="Eng"/>
      <sheetName val="유림골조"/>
      <sheetName val="공통부대비"/>
      <sheetName val="Schedule S-Curve Revision#3"/>
      <sheetName val="264"/>
      <sheetName val="Column"/>
      <sheetName val="XL4Poppy"/>
      <sheetName val="M 67"/>
      <sheetName val="HD-XUAT"/>
      <sheetName val="조명시설"/>
      <sheetName val="ERECIN"/>
      <sheetName val="내역"/>
      <sheetName val="KET CAU CT5"/>
      <sheetName val="기안"/>
      <sheetName val="Doors(C)"/>
      <sheetName val="125x125"/>
      <sheetName val="설치중량_"/>
      <sheetName val="수문일위_"/>
      <sheetName val="PTVT_(MAU)"/>
      <sheetName val="BTT_(CAT_COC)"/>
      <sheetName val="RAB_AR&amp;STR"/>
      <sheetName val="아파트_"/>
      <sheetName val="4-Lane_bridge"/>
      <sheetName val="사리부설"/>
      <sheetName val="참조"/>
      <sheetName val="단가"/>
      <sheetName val="도로구조공사비"/>
      <sheetName val="도로토공공사비"/>
      <sheetName val="여수토공사비"/>
      <sheetName val="실행철강하도"/>
      <sheetName val="unitmass"/>
      <sheetName val="NNgung"/>
      <sheetName val="ABUT수량-A1"/>
      <sheetName val="발주내역"/>
      <sheetName val="설계개요"/>
      <sheetName val="계약일반사항"/>
      <sheetName val="사유서(출)"/>
      <sheetName val="한전납입금"/>
      <sheetName val="철집"/>
      <sheetName val="밸브설치"/>
      <sheetName val="cal"/>
      <sheetName val="Eq. Mobilization"/>
      <sheetName val="단면가정"/>
      <sheetName val="입력값"/>
      <sheetName val="설계기준 및 하중계산"/>
      <sheetName val="CAT_5"/>
      <sheetName val="약품설비"/>
      <sheetName val="노무비"/>
      <sheetName val="공사비예산서(토목분)"/>
      <sheetName val="총괄표"/>
      <sheetName val="전차선로 물량표"/>
      <sheetName val="내역표지"/>
      <sheetName val="예가표"/>
      <sheetName val="일위대가표"/>
      <sheetName val="설명"/>
      <sheetName val="내역서"/>
      <sheetName val="시공여유율"/>
      <sheetName val="부안일위"/>
      <sheetName val="고창방향"/>
      <sheetName val="자재견적 (대왕) (2)"/>
      <sheetName val="제경비요율"/>
      <sheetName val="일위대가(목록)"/>
      <sheetName val="자원리스트"/>
      <sheetName val="#REF"/>
      <sheetName val="금액내역서"/>
      <sheetName val="전기혼잡제경비(45)"/>
      <sheetName val="제출내역 (2)"/>
      <sheetName val="대비"/>
      <sheetName val="터파기및재료"/>
      <sheetName val="1.동력공사"/>
      <sheetName val="설계"/>
      <sheetName val="1단계"/>
      <sheetName val="부대내역"/>
      <sheetName val="별첨1-임식"/>
      <sheetName val="기본자료"/>
      <sheetName val="CCTV내역서"/>
      <sheetName val="재료값"/>
      <sheetName val="총괄내역서"/>
      <sheetName val="산출근거"/>
      <sheetName val="현장관리비 산출내역"/>
      <sheetName val="1.토공"/>
      <sheetName val="전선 및 전선관"/>
      <sheetName val="공사비"/>
      <sheetName val="찍기"/>
      <sheetName val="재료비"/>
      <sheetName val="구조물철거타공정이월"/>
      <sheetName val="P-산#1-1(WOWA1)"/>
      <sheetName val="매립"/>
      <sheetName val="98수문일위"/>
      <sheetName val="일위대가(가설)"/>
      <sheetName val="Sheet1 (2)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천방교접속"/>
      <sheetName val="조경일람"/>
      <sheetName val="수토공단위당"/>
      <sheetName val="전기"/>
      <sheetName val="양수장내역"/>
      <sheetName val="양수장"/>
      <sheetName val="견적대비"/>
      <sheetName val="품셈(기초)"/>
      <sheetName val="가설공사비"/>
      <sheetName val="공내역"/>
      <sheetName val="일위_파일"/>
      <sheetName val="날개벽(시점좌측)"/>
      <sheetName val="PI"/>
      <sheetName val="지장물C"/>
      <sheetName val="남양내역"/>
      <sheetName val="원형1호맨홀토공수량"/>
      <sheetName val="unit"/>
      <sheetName val="1NYS(당)"/>
      <sheetName val="DATA"/>
      <sheetName val="1,2공구원가계산서"/>
      <sheetName val="2공구산출내역"/>
      <sheetName val="1공구산출내역서"/>
      <sheetName val="변경집계표"/>
      <sheetName val="공사비집계"/>
      <sheetName val="결과조달"/>
      <sheetName val="VXXXXX"/>
      <sheetName val="교각계산"/>
      <sheetName val="중기비"/>
      <sheetName val="단위가격 "/>
      <sheetName val="산수배수"/>
      <sheetName val="투찰내역"/>
      <sheetName val="년도별"/>
      <sheetName val="단면 (2)"/>
      <sheetName val="NYS"/>
      <sheetName val="자재견적_(대왕)_(2)"/>
      <sheetName val="입찰안"/>
      <sheetName val="BID"/>
      <sheetName val="A-4"/>
      <sheetName val="공문"/>
      <sheetName val="6PILE  (돌출)"/>
      <sheetName val="갑지"/>
      <sheetName val="부표총괄"/>
      <sheetName val="계수시트"/>
      <sheetName val="건축"/>
      <sheetName val="용수간선"/>
      <sheetName val="1.설계기준"/>
      <sheetName val="국내"/>
      <sheetName val="Earthwork"/>
      <sheetName val="M_67"/>
      <sheetName val="dongia_(2)"/>
      <sheetName val="Schedule_S-Curve_Revision#3"/>
      <sheetName val="CỘT+VÁCH CHỜ L1-NS2"/>
      <sheetName val="CỘT+VÁCH CHỜ L1-NS2 B1-B2"/>
      <sheetName val="CỘT+VÁCH CHỜ L1-NS2 B2-B4"/>
      <sheetName val="F1-F3"/>
      <sheetName val="DivA1 - He thong nuoc cap"/>
      <sheetName val="???????-BLDG"/>
      <sheetName val="wall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Chiet tinh dz35"/>
      <sheetName val="98FAB계획1"/>
      <sheetName val="TEST1"/>
      <sheetName val="장비명"/>
      <sheetName val="Sheet1"/>
      <sheetName val="Sheet2"/>
      <sheetName val="수량산출서"/>
      <sheetName val="type-F"/>
      <sheetName val="4.MECH"/>
      <sheetName val="PKG"/>
      <sheetName val="Sheet4"/>
      <sheetName val="1995년 섹터별 매출"/>
      <sheetName val="표지 (2)"/>
      <sheetName val="골조시행"/>
      <sheetName val="도급"/>
      <sheetName val="CTEMCOST"/>
      <sheetName val="dnc4"/>
      <sheetName val="감가상각비"/>
      <sheetName val="eq_data"/>
      <sheetName val="A"/>
      <sheetName val="---FAB#1업무일지---"/>
      <sheetName val="F5"/>
      <sheetName val="SILICATE"/>
      <sheetName val="품의"/>
      <sheetName val="_______-BLDG"/>
      <sheetName val="CT Thang Mo"/>
      <sheetName val="CT  PL"/>
      <sheetName val="PNT-QUOT-#3"/>
      <sheetName val="COAT&amp;WRAP-QIOT-#3"/>
      <sheetName val="DI-ESTI"/>
      <sheetName val="THÔNG TIN"/>
      <sheetName val="VL"/>
      <sheetName val="ND"/>
      <sheetName val="Bangia"/>
      <sheetName val="Steel"/>
      <sheetName val="PNT_QUOT__3"/>
      <sheetName val="COAT_WRAP_QIOT__3"/>
      <sheetName val="149-2"/>
      <sheetName val="토적"/>
      <sheetName val="SG"/>
      <sheetName val="98NS-N"/>
      <sheetName val="공사비총괄표"/>
      <sheetName val="일위집계표"/>
      <sheetName val="입상내역"/>
      <sheetName val="기계경비일람"/>
      <sheetName val="청하배수"/>
      <sheetName val="D+W"/>
      <sheetName val="tra-vat-lieu"/>
      <sheetName val="dtct cong"/>
      <sheetName val="DTCT"/>
      <sheetName val="electrical"/>
      <sheetName val="설치중량_1"/>
      <sheetName val="수문일위_1"/>
      <sheetName val="PTVT_(MAU)1"/>
      <sheetName val="BTT_(CAT_COC)1"/>
      <sheetName val="RAB_AR&amp;STR1"/>
      <sheetName val="4-Lane_bridge1"/>
      <sheetName val="아파트_1"/>
      <sheetName val="KET_CAU_CT5"/>
      <sheetName val="Competitors"/>
      <sheetName val="Driver"/>
      <sheetName val="ocean voyage"/>
      <sheetName val="NVN Hotel"/>
      <sheetName val="KL THÉP MÓNG,DẦM, SÀN, CỘT B2"/>
      <sheetName val="THKLTT THÉP B2"/>
      <sheetName val="개산공사비"/>
      <sheetName val="chitiet"/>
      <sheetName val="NEW-PANEL"/>
      <sheetName val="MTL(AG)"/>
      <sheetName val="MTL$-INTER"/>
      <sheetName val="計算条件"/>
      <sheetName val="SITE-E"/>
      <sheetName val="Cao độ"/>
      <sheetName val="gvl"/>
      <sheetName val="실행"/>
      <sheetName val="CHITIET VL-NC-TT -1p"/>
      <sheetName val="Tra_bang"/>
      <sheetName val="Takeoff"/>
      <sheetName val="TBVL"/>
      <sheetName val="DG duoi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CT -THVLNC"/>
      <sheetName val="DGNC"/>
      <sheetName val="Alat"/>
      <sheetName val="Analisa Gabungan"/>
      <sheetName val="Sub"/>
      <sheetName val="설치중량_2"/>
      <sheetName val="수문일위_2"/>
      <sheetName val="RAB_AR&amp;STR2"/>
      <sheetName val="PTVT_(MAU)2"/>
      <sheetName val="BTT_(CAT_COC)2"/>
      <sheetName val="4-Lane_bridge2"/>
      <sheetName val="아파트_2"/>
      <sheetName val="dongia_(2)1"/>
      <sheetName val="Schedule_S-Curve_Revision#31"/>
      <sheetName val="M_671"/>
      <sheetName val="KET_CAU_CT51"/>
      <sheetName val="Eq__Mobilization"/>
      <sheetName val="설계기준_및_하중계산"/>
      <sheetName val="전차선로_물량표"/>
      <sheetName val="자재견적_(대왕)_(2)1"/>
      <sheetName val="제출내역_(2)"/>
      <sheetName val="1_동력공사"/>
      <sheetName val="현장관리비_산출내역"/>
      <sheetName val="1_토공"/>
      <sheetName val="전선_및_전선관"/>
      <sheetName val="Sheet1_(2)"/>
      <sheetName val="내역서_(변경)"/>
      <sheetName val="_U형배수관"/>
      <sheetName val="집수정_(우오수)"/>
      <sheetName val="단위가격_"/>
      <sheetName val="단면_(2)"/>
      <sheetName val="6PILE__(돌출)"/>
      <sheetName val="1_설계기준"/>
      <sheetName val="CỘT+VÁCH_CHỜ_L1-NS2"/>
      <sheetName val="CỘT+VÁCH_CHỜ_L1-NS2_B1-B2"/>
      <sheetName val="CỘT+VÁCH_CHỜ_L1-NS2_B2-B4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4_MECH"/>
      <sheetName val="1995년_섹터별_매출"/>
      <sheetName val="표지_(2)"/>
      <sheetName val="CT_Thang_Mo"/>
      <sheetName val="CT__PL"/>
      <sheetName val="THÔNG_TIN"/>
      <sheetName val="dtct_cong"/>
      <sheetName val="KL_THÉP_MÓNG,DẦM,_SÀN,_CỘT_B2"/>
      <sheetName val="THKLTT_THÉP_B2"/>
      <sheetName val="ocean_voyage"/>
      <sheetName val="NVN_Hotel"/>
      <sheetName val="CHITIET_VL-NC-TT_-1p"/>
      <sheetName val="Cao_độ"/>
      <sheetName val="Gia vat tu"/>
      <sheetName val="TK CỬA"/>
      <sheetName val="Chi tiết KL"/>
      <sheetName val="CN-CD-TN"/>
      <sheetName val="Input"/>
      <sheetName val="Translation"/>
      <sheetName val="PROD.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RESUM"/>
      <sheetName val="tm"/>
      <sheetName val="負荷集計（断熱不燃）"/>
      <sheetName val="일위"/>
      <sheetName val="8.PILE  (돌출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대치판정"/>
      <sheetName val="DATE"/>
      <sheetName val="교각1"/>
      <sheetName val="CODE"/>
      <sheetName val="COPING"/>
      <sheetName val="기초공"/>
      <sheetName val="MOTOR"/>
      <sheetName val="기둥(원형)"/>
      <sheetName val="차액보증"/>
      <sheetName val="S.중기사용료"/>
      <sheetName val="입력란"/>
      <sheetName val="97노임단가"/>
      <sheetName val="수량산출"/>
      <sheetName val="단가산출내역(노임부분수정)"/>
      <sheetName val="MACRO(MCC)"/>
      <sheetName val="횡배수관집현황(2공구)"/>
      <sheetName val="요율"/>
      <sheetName val="건              축"/>
      <sheetName val="문학간접"/>
      <sheetName val="공통비총괄표"/>
      <sheetName val="PAD TR보호대기초"/>
      <sheetName val="HANDHOLE(2)"/>
      <sheetName val="일위대가(계측기설치)"/>
      <sheetName val="조건표"/>
      <sheetName val="지급자재"/>
      <sheetName val="단가일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작업일보"/>
      <sheetName val="표준계약서"/>
      <sheetName val="본선 토공 분배표"/>
      <sheetName val="장비"/>
      <sheetName val="부하계산서"/>
      <sheetName val="부하(성남)"/>
      <sheetName val="하수급견적대비"/>
      <sheetName val="산근1"/>
      <sheetName val="관리,공감"/>
      <sheetName val="입찰"/>
      <sheetName val="설계내역"/>
      <sheetName val="소야공정계획표"/>
      <sheetName val="자재대"/>
      <sheetName val="현경"/>
      <sheetName val="간선계산"/>
      <sheetName val="점수계산1-2"/>
      <sheetName val="전화번호DATA (2001)"/>
      <sheetName val="노무"/>
      <sheetName val="자압"/>
      <sheetName val="주형"/>
      <sheetName val="자재"/>
      <sheetName val="공  종  별  집  계  표"/>
      <sheetName val="일  위  대  가  목  록"/>
      <sheetName val="일 위 대 가 표"/>
      <sheetName val="단  가  대  비  표"/>
      <sheetName val="연습"/>
      <sheetName val="건축내역"/>
      <sheetName val="본지점중"/>
      <sheetName val="96보완계획7.12"/>
      <sheetName val="업무처리전"/>
      <sheetName val="내역서1"/>
      <sheetName val="설계내역서"/>
      <sheetName val="단가산출서(표지)"/>
      <sheetName val="목차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2000년1차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자재단가비교표"/>
      <sheetName val="기자재비"/>
      <sheetName val="EP0618"/>
      <sheetName val="정공공사"/>
      <sheetName val="기계경비(시간당)"/>
      <sheetName val="램머"/>
      <sheetName val="단가조사"/>
      <sheetName val="Baby일위대가"/>
      <sheetName val="조건"/>
      <sheetName val="단가산출"/>
      <sheetName val="전체도급"/>
      <sheetName val="부대대비"/>
      <sheetName val="냉연집계"/>
      <sheetName val="기기리스트"/>
      <sheetName val="1-1"/>
      <sheetName val="토공총괄표"/>
      <sheetName val="TYPE-A"/>
      <sheetName val="1호맨홀토공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가공비"/>
      <sheetName val="원가계산서(집계)"/>
      <sheetName val="증감내역서"/>
      <sheetName val="수량이동"/>
      <sheetName val="가도공"/>
      <sheetName val="분전함신설"/>
      <sheetName val="접지1종"/>
      <sheetName val="기존구조물철거집계계표"/>
      <sheetName val="일위대가목차"/>
      <sheetName val="충돌 내용"/>
      <sheetName val="현산지구200420"/>
      <sheetName val="관급수량총"/>
      <sheetName val="설계조건"/>
      <sheetName val="안정계산"/>
      <sheetName val="단면검토"/>
      <sheetName val="상 부"/>
      <sheetName val="참조자료"/>
      <sheetName val="COPING-1"/>
      <sheetName val="역T형교대-2수량"/>
      <sheetName val="Y-WORK"/>
      <sheetName val="약품공급2"/>
      <sheetName val="공사비증감"/>
      <sheetName val="재개발"/>
      <sheetName val="토총괄 (2)"/>
      <sheetName val="음봉방향"/>
      <sheetName val="D-623D"/>
      <sheetName val="공장유"/>
      <sheetName val="경비2내역"/>
      <sheetName val="수지예산서(세부) (2)"/>
      <sheetName val="포장물량집계"/>
      <sheetName val="계화총괄"/>
      <sheetName val="계화배수(3대)"/>
      <sheetName val="공통"/>
      <sheetName val="b_balju_cho"/>
      <sheetName val="자재일위(경)"/>
      <sheetName val="계산근거"/>
      <sheetName val="3.공통공사대비"/>
      <sheetName val="M-EQPT-Z"/>
      <sheetName val="새공통"/>
      <sheetName val="화해(함평)"/>
      <sheetName val="화해(장성)"/>
      <sheetName val="장문교(대전)"/>
      <sheetName val="주재료비"/>
      <sheetName val="견적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석탄2.3물량"/>
      <sheetName val="수문일위(2012)"/>
      <sheetName val="안정검토"/>
      <sheetName val="A(Rev.3)"/>
      <sheetName val="Macro"/>
      <sheetName val="Taux"/>
      <sheetName val="3.하중산정4.지지력"/>
      <sheetName val="입력시트"/>
      <sheetName val="준검 내역서"/>
      <sheetName val="이설도로유용토"/>
      <sheetName val="인부신상자료"/>
      <sheetName val="BLOCK(1)"/>
      <sheetName val="위치조서"/>
      <sheetName val="계화배수"/>
      <sheetName val="Total"/>
      <sheetName val="제진기"/>
      <sheetName val="시행후면적"/>
      <sheetName val="수지예산"/>
      <sheetName val="반중력식옹벽"/>
      <sheetName val="당초명세(평)"/>
      <sheetName val="PIPE내역(FCN)"/>
      <sheetName val="Sheet3"/>
      <sheetName val="총괄내역"/>
      <sheetName val="진로도급"/>
      <sheetName val="NAI"/>
      <sheetName val="설계명세서"/>
      <sheetName val="예산명세서"/>
      <sheetName val="자료입력"/>
      <sheetName val="대로근거"/>
      <sheetName val="중로근거"/>
      <sheetName val="200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유입량"/>
      <sheetName val=" 냉각수펌프"/>
      <sheetName val="INPUT(덕도방향-시점)"/>
      <sheetName val="공사비내역서"/>
      <sheetName val="산근터빈"/>
      <sheetName val="토적계산서(전체)"/>
      <sheetName val="종단유용(전체)"/>
      <sheetName val="간접비총계"/>
      <sheetName val="부안변전"/>
      <sheetName val="연면적(평)단가"/>
      <sheetName val="구의33고"/>
      <sheetName val="Macro1"/>
      <sheetName val="아울렛박스"/>
      <sheetName val="BSD (2)"/>
      <sheetName val="TOTAL3"/>
      <sheetName val="포장공위치조서"/>
      <sheetName val="단위수량"/>
      <sheetName val="집수정(600-700)"/>
      <sheetName val="data2"/>
      <sheetName val="신표지1"/>
      <sheetName val="ESC(K치)"/>
      <sheetName val="일반부표"/>
      <sheetName val="간접비"/>
      <sheetName val="대림경상68억"/>
      <sheetName val="플랜트 설치"/>
      <sheetName val="교량하부공"/>
      <sheetName val="견적대비표"/>
      <sheetName val="집계표(육상)"/>
      <sheetName val="A1"/>
      <sheetName val="입출재고현황 (2)"/>
      <sheetName val="경상비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설 계"/>
      <sheetName val="WORK"/>
      <sheetName val="일반공사"/>
      <sheetName val="노임"/>
      <sheetName val="충주"/>
      <sheetName val="2000전체분"/>
      <sheetName val="strut type"/>
      <sheetName val="DATA1"/>
      <sheetName val="착공내역서"/>
      <sheetName val="SHL"/>
      <sheetName val="소일위대가코드표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차집관로, 중계펌프장"/>
      <sheetName val="중계펌프장-건축"/>
      <sheetName val="중계펌프장-사급자재대"/>
      <sheetName val="JUCK"/>
      <sheetName val="연결관암거"/>
      <sheetName val="각형맨홀"/>
      <sheetName val=""/>
      <sheetName val="B.O.M"/>
      <sheetName val="손익분석"/>
      <sheetName val="수문보고"/>
      <sheetName val="국공유지및사유지"/>
      <sheetName val="S0"/>
      <sheetName val="단위가격"/>
      <sheetName val="백호우계수"/>
      <sheetName val="N賃率-職"/>
      <sheetName val="tggwan(mac)"/>
      <sheetName val="갑지(추정)"/>
      <sheetName val="IW-LIST"/>
      <sheetName val="세골재  T2 변경 현황"/>
      <sheetName val="연돌일위집계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집계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DHEQSUPT"/>
      <sheetName val="Macro2"/>
      <sheetName val="실행예산(97.12.17)"/>
      <sheetName val="케이슨Type-A(제원)"/>
      <sheetName val="수로단위수량"/>
      <sheetName val="총집계표"/>
      <sheetName val="LRT Style BOQ"/>
      <sheetName val="3.바닥판설계"/>
      <sheetName val="TOWER 12TON"/>
      <sheetName val="TOWER 10TON"/>
      <sheetName val="호안블럭단가"/>
      <sheetName val="맨홀수량산출"/>
      <sheetName val="데리네이타현황"/>
      <sheetName val="단면설계"/>
      <sheetName val="DT"/>
      <sheetName val="롤러"/>
      <sheetName val="BH"/>
      <sheetName val="펌프차타설"/>
      <sheetName val="수량산출서 갑지"/>
      <sheetName val="Macro(전선)"/>
      <sheetName val="96노임기준"/>
      <sheetName val="보온 회사분"/>
      <sheetName val="RING WALL"/>
      <sheetName val="환경기계공정표 (3)"/>
      <sheetName val="깨기"/>
      <sheetName val="내역적용"/>
      <sheetName val="내역서적용집계표"/>
      <sheetName val="용역비내역-진짜"/>
      <sheetName val="기계경비"/>
      <sheetName val="000000"/>
      <sheetName val="1062-X방향 "/>
      <sheetName val="CC16-내역서"/>
      <sheetName val="소산진입"/>
      <sheetName val="토사(PE)"/>
      <sheetName val="MODELING"/>
      <sheetName val="9GNG운반"/>
      <sheetName val="공종단가"/>
      <sheetName val="제수변수량"/>
      <sheetName val="사업수지"/>
      <sheetName val="3도로"/>
      <sheetName val="자료"/>
      <sheetName val="다곡땭⾘"/>
      <sheetName val="다곡2교"/>
      <sheetName val="DATA-UPS"/>
      <sheetName val="옹벽수량집계"/>
      <sheetName val="배관배선 단가조사"/>
      <sheetName val="일위대가집계"/>
      <sheetName val="단가보완"/>
      <sheetName val="3.공통공사_x0000__x0000_"/>
      <sheetName val="U-TYPE(1)"/>
      <sheetName val="교대(A1)"/>
      <sheetName val="직원유류수불현황"/>
      <sheetName val="GI-LIST"/>
      <sheetName val="청구서 (별지)(3차분)"/>
      <sheetName val="기성내역서(전체,3차)"/>
      <sheetName val="1.레미콘집계"/>
      <sheetName val="2.아스콘집계"/>
      <sheetName val="3.보도집계"/>
      <sheetName val="4.보차도경계석및 도로경계블럭"/>
      <sheetName val="Ⅰ.골재집계 "/>
      <sheetName val="입력단가"/>
      <sheetName val="사  업  비  수  지  예  산  서"/>
      <sheetName val="자재일람"/>
      <sheetName val="기계원가계_xd800_"/>
      <sheetName val="무근깨기"/>
      <sheetName val="공사총원가계多⾊"/>
      <sheetName val="관로조서"/>
      <sheetName val="바닥판"/>
      <sheetName val="설계예시"/>
      <sheetName val="DANGA"/>
      <sheetName val="투찰"/>
      <sheetName val="TONGKE3p "/>
      <sheetName val="TDTKP"/>
      <sheetName val="Du toan"/>
      <sheetName val="Keothep"/>
      <sheetName val="Re-bar"/>
      <sheetName val="Bill 01 - CTN"/>
      <sheetName val="built-up rate"/>
      <sheetName val="List of works"/>
      <sheetName val="PTdam"/>
      <sheetName val="VIN_Index"/>
      <sheetName val="CF_DT"/>
      <sheetName val="BQ-E20-02(Rp)"/>
      <sheetName val="Config"/>
      <sheetName val="Chenh lech vat tu"/>
      <sheetName val="KH-Q1,Q2,01"/>
      <sheetName val="Annex B"/>
      <sheetName val="dtct cau"/>
      <sheetName val="投資利益率計算"/>
      <sheetName val="DGP-2002"/>
      <sheetName val="Stationary"/>
      <sheetName val="설치중량_3"/>
      <sheetName val="수문일위_3"/>
      <sheetName val="PTVT_(MAU)3"/>
      <sheetName val="RAB_AR&amp;STR3"/>
      <sheetName val="BTT_(CAT_COC)3"/>
      <sheetName val="4-Lane_bridge3"/>
      <sheetName val="아파트_3"/>
      <sheetName val="M_672"/>
      <sheetName val="dongia_(2)2"/>
      <sheetName val="Schedule_S-Curve_Revision#32"/>
      <sheetName val="KET_CAU_CT52"/>
      <sheetName val="Eq__Mobilization1"/>
      <sheetName val="설계기준_및_하중계산1"/>
      <sheetName val="전차선로_물량표1"/>
      <sheetName val="자재견적_(대왕)_(2)2"/>
      <sheetName val="제출내역_(2)1"/>
      <sheetName val="1_동력공사1"/>
      <sheetName val="현장관리비_산출내역1"/>
      <sheetName val="1_토공1"/>
      <sheetName val="전선_및_전선관1"/>
      <sheetName val="Sheet1_(2)1"/>
      <sheetName val="내역서_(변경)1"/>
      <sheetName val="_U형배수관1"/>
      <sheetName val="집수정_(우오수)1"/>
      <sheetName val="단위가격_1"/>
      <sheetName val="단면_(2)1"/>
      <sheetName val="6PILE__(돌출)1"/>
      <sheetName val="1_설계기준1"/>
      <sheetName val="CỘT+VÁCH_CHỜ_L1-NS21"/>
      <sheetName val="CỘT+VÁCH_CHỜ_L1-NS2_B1-B21"/>
      <sheetName val="CỘT+VÁCH_CHỜ_L1-NS2_B2-B41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1"/>
      <sheetName val="4_MECH1"/>
      <sheetName val="1995년_섹터별_매출1"/>
      <sheetName val="표지_(2)1"/>
      <sheetName val="CT_Thang_Mo1"/>
      <sheetName val="CT__PL1"/>
      <sheetName val="THÔNG_TIN1"/>
      <sheetName val="dtct_cong1"/>
      <sheetName val="ocean_voyage1"/>
      <sheetName val="NVN_Hotel1"/>
      <sheetName val="KL_THÉP_MÓNG,DẦM,_SÀN,_CỘT_B21"/>
      <sheetName val="THKLTT_THÉP_B21"/>
      <sheetName val="Cao_độ1"/>
      <sheetName val="CHITIET_VL-NC-TT_-1p1"/>
      <sheetName val="CT_-THVLNC"/>
      <sheetName val="Gia_vat_tu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DG_duoi"/>
      <sheetName val="Analisa_Gabungan"/>
      <sheetName val="PROD_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TONGKE3p_"/>
      <sheetName val="Du_toan"/>
      <sheetName val="Bill_01_-_CTN"/>
      <sheetName val="built-up_rate"/>
      <sheetName val="List_of_works"/>
      <sheetName val="TK_CỬA"/>
      <sheetName val="Chi_tiết_KL"/>
      <sheetName val="8_PILE__(돌출)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S_중기사용료"/>
      <sheetName val="건______________축"/>
      <sheetName val="PAD_TR보호대기초"/>
      <sheetName val="원가계산서_"/>
      <sheetName val="본선_토공_분배표"/>
      <sheetName val="전화번호DATA_(2001)"/>
      <sheetName val="공__종__별__집__계__표"/>
      <sheetName val="일__위__대__가__목__록"/>
      <sheetName val="일_위_대_가_표"/>
      <sheetName val="단__가__대__비__표"/>
      <sheetName val="96보완계획7_12"/>
      <sheetName val="1공구8_개소"/>
      <sheetName val="조립식_가설건물"/>
      <sheetName val="1공구_건정토건_철콘"/>
      <sheetName val="일반문틀_설치"/>
      <sheetName val="샌딩_에폭시_도장"/>
      <sheetName val="1_설계조건"/>
      <sheetName val="충돌_내용"/>
      <sheetName val="상_부"/>
      <sheetName val="토총괄_(2)"/>
      <sheetName val="수지예산서(세부)_(2)"/>
      <sheetName val="3_공통공사대비"/>
      <sheetName val="석탄2_3물량"/>
      <sheetName val="A(Rev_3)"/>
      <sheetName val="3_하중산정4_지지력"/>
      <sheetName val="준검_내역서"/>
      <sheetName val="耀僵䅛‎ӥ"/>
      <sheetName val="렀హ䆍2"/>
      <sheetName val="_냉각수펌프"/>
      <sheetName val="BSD_(2)"/>
      <sheetName val="플랜트_설치"/>
      <sheetName val="입출재고현황_(2)"/>
      <sheetName val="설_계"/>
      <sheetName val="strut_type"/>
      <sheetName val="차집관로,_중계펌프장원가"/>
      <sheetName val="차집관로,_중계펌프장"/>
      <sheetName val="B_O_M"/>
      <sheetName val="세골재__T2_변경_현황"/>
      <sheetName val="G_R300경비"/>
      <sheetName val="1_취수장"/>
      <sheetName val="중기조종사_단위단가"/>
      <sheetName val="실행예산(97_12_17)"/>
      <sheetName val="LRT_Style_BOQ"/>
      <sheetName val="3_바닥판설계"/>
      <sheetName val="TOWER_12TON"/>
      <sheetName val="TOWER_10TON"/>
      <sheetName val="수량산출서_갑지"/>
      <sheetName val="보온_회사분"/>
      <sheetName val="RING_WALL"/>
      <sheetName val="환경기계공정표_(3)"/>
      <sheetName val="1062-X방향_"/>
      <sheetName val="배관배선_단가조사"/>
      <sheetName val="3_공통공사"/>
      <sheetName val="청구서_(별지)(3차분)"/>
      <sheetName val="1_레미콘집계"/>
      <sheetName val="2_아스콘집계"/>
      <sheetName val="3_보도집계"/>
      <sheetName val="4_보차도경계석및_도로경계블럭"/>
      <sheetName val="Ⅰ_골재집계_"/>
      <sheetName val="사__업__비__수__지__예__산__서"/>
      <sheetName val="기계원가계"/>
      <sheetName val="Chenh_lech_vat_tu"/>
      <sheetName val="Annex_B"/>
      <sheetName val="成本核算 "/>
      <sheetName val="KL thanh toan-Xuan Dao"/>
      <sheetName val="Moc"/>
      <sheetName val="CFS3"/>
      <sheetName val="PRICE"/>
      <sheetName val="Thép"/>
      <sheetName val="ptnc"/>
      <sheetName val="ptvl"/>
      <sheetName val="ptm"/>
      <sheetName val="TVLIEU"/>
      <sheetName val="CFA Sumary"/>
      <sheetName val="Don gia"/>
      <sheetName val="VT,NC,M"/>
      <sheetName val="TinhGiaNC"/>
      <sheetName val="VCBo"/>
      <sheetName val="DMCP"/>
      <sheetName val="BocXep"/>
      <sheetName val="TinhGiaMTC"/>
      <sheetName val="TH N.Cong"/>
      <sheetName val="VCThuy"/>
      <sheetName val="All_CCDC lam viec-dong phuc"/>
      <sheetName val="141119 Vinhomes - RC Ky thuat v"/>
      <sheetName val="Gia cuoc moi"/>
      <sheetName val="Bang gia cuoc"/>
      <sheetName val="Bu nhien lieu"/>
      <sheetName val="Z"/>
      <sheetName val="Cash2"/>
      <sheetName val="WT-LIST"/>
      <sheetName val="기성내역"/>
      <sheetName val="?_x000c_?_x000c_??耀僵䅛????_x0001_???‎ӥ_x001b_?_x000c_?_x000c_??"/>
      <sheetName val="?_x000c_?_x000c_??렀హ䆍????_x0001_???2?????_x001c_?_x000c_?"/>
      <sheetName val="3.공통공사??"/>
      <sheetName val="TH-Dien"/>
      <sheetName val="Analisa"/>
      <sheetName val="3-PTDGR5 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Gia"/>
      <sheetName val="MOS"/>
      <sheetName val="NOTE"/>
      <sheetName val="산근(PE,300)"/>
      <sheetName val="특2호부관하천산근"/>
      <sheetName val="송라터널총괄"/>
      <sheetName val="대부예산서"/>
      <sheetName val="빗물받이(910-510-410)"/>
      <sheetName val="날개벽(TYPE1)"/>
      <sheetName val="우수공"/>
      <sheetName val="48일위(기존)"/>
      <sheetName val="정_x0000__x0000__x0005_"/>
      <sheetName val="Electricity"/>
      <sheetName val="인건비"/>
      <sheetName val="총괄집계표"/>
      <sheetName val="list"/>
      <sheetName val="P.M 별"/>
      <sheetName val="COVER"/>
      <sheetName val="1차네트공정"/>
      <sheetName val="전력"/>
      <sheetName val="woo(mac)"/>
      <sheetName val="도근좌표"/>
      <sheetName val="화설내"/>
      <sheetName val="정부노임단가"/>
      <sheetName val="최적단면"/>
      <sheetName val="본부소개"/>
      <sheetName val="주행"/>
      <sheetName val="4.포장집계"/>
      <sheetName val="연결관산출조서"/>
      <sheetName val="견적조건"/>
      <sheetName val="외주비"/>
      <sheetName val="공구원가계산"/>
      <sheetName val="평균H"/>
      <sheetName val="우수"/>
      <sheetName val="비탈면보호공수량산출"/>
      <sheetName val="FOOTING단면력"/>
      <sheetName val="TARGET"/>
      <sheetName val="노무비계"/>
      <sheetName val="석문"/>
      <sheetName val="인지"/>
      <sheetName val="신흑2"/>
      <sheetName val="괴산"/>
      <sheetName val="단월"/>
      <sheetName val="산척"/>
      <sheetName val="바인드"/>
      <sheetName val="가격조사서"/>
      <sheetName val="Requirement(Work Crew)"/>
      <sheetName val="목표세부명세"/>
      <sheetName val="집계표(OPTION)"/>
      <sheetName val="순공사비"/>
      <sheetName val="일_방수"/>
      <sheetName val="대상1"/>
      <sheetName val="요약서"/>
      <sheetName val="단"/>
      <sheetName val="시설물일위"/>
      <sheetName val="견"/>
      <sheetName val="왕십리방향"/>
      <sheetName val="SLAB"/>
      <sheetName val="공종"/>
      <sheetName val="30신설일위대가"/>
      <sheetName val="30집계표"/>
      <sheetName val="1.설_x0000__x0000__x0005_"/>
      <sheetName val="1.설_x0000__x0000_Ā"/>
      <sheetName val="1.설壆⿜_x0000_"/>
      <sheetName val="전체내역서"/>
      <sheetName val="6.7.8.우물통"/>
      <sheetName val="데이타"/>
      <sheetName val="식재인부"/>
      <sheetName val="현장급여"/>
      <sheetName val="기초일위"/>
      <sheetName val="시설일위"/>
      <sheetName val="조명일위"/>
      <sheetName val="납부서"/>
      <sheetName val="기자재대비표"/>
      <sheetName val="일위목록"/>
      <sheetName val="기성내역1"/>
      <sheetName val="금액결정"/>
      <sheetName val="공정계획"/>
      <sheetName val="옵션"/>
      <sheetName val="합산자재"/>
      <sheetName val="노임근거"/>
      <sheetName val="옵션1"/>
      <sheetName val="합산자재1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현금"/>
      <sheetName val="말뚝지지력산정"/>
      <sheetName val="B"/>
      <sheetName val="L형옹벽(key)"/>
      <sheetName val="평가데이터"/>
      <sheetName val="토적계산"/>
      <sheetName val="LEGEND"/>
      <sheetName val="Elemental Breakdown+20%"/>
      <sheetName val="He so"/>
      <sheetName val="물량표"/>
      <sheetName val="Summary - Budget"/>
      <sheetName val="TH-XL"/>
      <sheetName val="CHITIET VL-NC"/>
      <sheetName val="정"/>
      <sheetName val="1.설"/>
      <sheetName val="1995 Cellular"/>
      <sheetName val="__x000c___x000c___耀僵䅛_____x0001____‎ӥ_x001b___x000c___x000c___"/>
      <sheetName val="__x000c___x000c___렀హ䆍_____x0001____2______x001c___x000c__"/>
      <sheetName val="3.공통공사__"/>
      <sheetName val="3.공통공사"/>
      <sheetName val="내역서01"/>
      <sheetName val="포장복구집계"/>
      <sheetName val="건축내역서"/>
      <sheetName val="설비내역서"/>
      <sheetName val="전기내역서"/>
      <sheetName val="3련 BOX"/>
      <sheetName val="(A)내역서"/>
      <sheetName val="범례"/>
      <sheetName val="산출내역서"/>
      <sheetName val="간접재료비산출표-27-30"/>
      <sheetName val="I一般比"/>
      <sheetName val="2.단면가정"/>
      <sheetName val="C3"/>
      <sheetName val="Baby일_x0000__x0000__x0005_"/>
      <sheetName val="Baby일鄀谏Û"/>
      <sheetName val="저리조양"/>
      <sheetName val="산업_x0000__x0000__x0005_"/>
      <sheetName val="YES-T"/>
      <sheetName val="관리비"/>
      <sheetName val="AHU집계"/>
      <sheetName val="공조기휀"/>
      <sheetName val="공조기"/>
      <sheetName val="시운전연료"/>
      <sheetName val="1TL종점(1)"/>
      <sheetName val="지선량"/>
      <sheetName val="3BL공동구 수량"/>
      <sheetName val="3. GROUNDING SYSTEM"/>
      <sheetName val="1.경관조명산출"/>
      <sheetName val="1.경관조명산출집계"/>
      <sheetName val="수량산출표"/>
      <sheetName val="신당동집계표"/>
      <sheetName val="신규일위대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날개벽수량표"/>
      <sheetName val="견적의뢰"/>
      <sheetName val="신고분기설정참고"/>
      <sheetName val="01"/>
      <sheetName val="1공구원가계산서"/>
      <sheetName val="철근단면적"/>
      <sheetName val="전기일위대가"/>
      <sheetName val="マージン"/>
      <sheetName val="설명(1~8) "/>
      <sheetName val="외주내역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EACT10"/>
      <sheetName val="EKOG10 (2)"/>
      <sheetName val="EKOG10건축"/>
      <sheetName val="노원열병합  건축공사기성내역서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금액집계"/>
      <sheetName val="내역서(총)"/>
      <sheetName val="횡배수관"/>
      <sheetName val="이형관중량"/>
      <sheetName val="산근(목록)"/>
      <sheetName val="경비"/>
      <sheetName val="화산경계"/>
      <sheetName val="b_balj_x0000__x0000__x0005__x0000_彀"/>
      <sheetName val="b_balj_x0000__x0000__x0005__x0000_㻀"/>
      <sheetName val="DATA2000"/>
      <sheetName val="T13(P68~72,78)"/>
      <sheetName val="Baby일닑⾸_x0005_"/>
      <sheetName val="토공,철콘"/>
      <sheetName val="제직재"/>
      <sheetName val="설직재-1"/>
      <sheetName val="제-노임"/>
      <sheetName val="건축집계"/>
      <sheetName val="1을"/>
      <sheetName val="노견단위수량"/>
      <sheetName val="대운산출"/>
      <sheetName val="설계서을"/>
      <sheetName val="소운반"/>
      <sheetName val="40총괄"/>
      <sheetName val="40집계"/>
      <sheetName val="곡관산근원본"/>
      <sheetName val="가시설(TYPE-A)"/>
      <sheetName val="1호맨홀가감수량"/>
      <sheetName val="1호맨홀수량산출"/>
      <sheetName val="철골"/>
      <sheetName val="마감산출"/>
      <sheetName val="유동표"/>
      <sheetName val="자재 집계표"/>
      <sheetName val="EQT-ESTN"/>
      <sheetName val="_x005f_x0000__x005f_x000c__x005f_x0000__x005f_x000c__x0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입찰보고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펌프장토공수량산출"/>
      <sheetName val="woo_mac_"/>
      <sheetName val="예정_3_"/>
      <sheetName val="동원_3_"/>
      <sheetName val="I.설계조건"/>
      <sheetName val="와동수량"/>
      <sheetName val="입력정보"/>
      <sheetName val="진주방향"/>
      <sheetName val="5.모델링"/>
      <sheetName val="2"/>
      <sheetName val="세목전체"/>
      <sheetName val="전정1"/>
      <sheetName val="Har-mat"/>
      <sheetName val="Rekap Addendum"/>
      <sheetName val="Prabu"/>
      <sheetName val="PESANTREN"/>
      <sheetName val="On Time"/>
      <sheetName val="Cash Flow bulanan"/>
      <sheetName val="Galian 1"/>
      <sheetName val="schbhn"/>
      <sheetName val="schalt"/>
      <sheetName val="schtng"/>
      <sheetName val="HARGA MATERIAL"/>
      <sheetName val=" PE-F-42 MR 9 Manpower"/>
      <sheetName val="Baby일"/>
      <sheetName val="산업"/>
      <sheetName val="b_balj"/>
      <sheetName val="thao-go"/>
      <sheetName val="PARTS"/>
      <sheetName val="아파트 기성내역서"/>
      <sheetName val="1.설壆⿜"/>
      <sheetName val="NNDN-VND"/>
      <sheetName val="Du_lieu"/>
      <sheetName val="설치중량_4"/>
      <sheetName val="수문일위_4"/>
      <sheetName val="PTVT_(MAU)4"/>
      <sheetName val="RAB_AR&amp;STR4"/>
      <sheetName val="BTT_(CAT_COC)4"/>
      <sheetName val="4-Lane_bridge4"/>
      <sheetName val="아파트_4"/>
      <sheetName val="M_673"/>
      <sheetName val="dongia_(2)3"/>
      <sheetName val="Schedule_S-Curve_Revision#33"/>
      <sheetName val="KET_CAU_CT53"/>
      <sheetName val="Eq__Mobilization2"/>
      <sheetName val="설계기준_및_하중계산2"/>
      <sheetName val="CỘT+VÁCH_CHỜ_L1-NS22"/>
      <sheetName val="CỘT+VÁCH_CHỜ_L1-NS2_B1-B22"/>
      <sheetName val="CỘT+VÁCH_CHỜ_L1-NS2_B2-B42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Chiet_tinh_dz352"/>
      <sheetName val="4_MECH2"/>
      <sheetName val="1995년_섹터별_매출2"/>
      <sheetName val="표지_(2)2"/>
      <sheetName val="CT_Thang_Mo2"/>
      <sheetName val="CT__PL2"/>
      <sheetName val="THÔNG_TIN2"/>
      <sheetName val="dtct_cong2"/>
      <sheetName val="ocean_voyage2"/>
      <sheetName val="NVN_Hotel2"/>
      <sheetName val="KL_THÉP_MÓNG,DẦM,_SÀN,_CỘT_B22"/>
      <sheetName val="THKLTT_THÉP_B22"/>
      <sheetName val="CHITIET_VL-NC-TT_-1p2"/>
      <sheetName val="Cao_độ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DG_duoi1"/>
      <sheetName val="CT_-THVLNC1"/>
      <sheetName val="Gia_vat_tu1"/>
      <sheetName val="PROD_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Analisa_Gabungan1"/>
      <sheetName val="TONGKE3p_1"/>
      <sheetName val="Du_toan1"/>
      <sheetName val="Bill_01_-_CTN1"/>
      <sheetName val="built-up_rate1"/>
      <sheetName val="List_of_works1"/>
      <sheetName val="TK_CỬA1"/>
      <sheetName val="Chi_tiết_KL1"/>
      <sheetName val="3_공통공사대비1"/>
      <sheetName val="_냉각수펌프1"/>
      <sheetName val="BSD_(2)1"/>
      <sheetName val="플랜트_설치1"/>
      <sheetName val="입출재고현황_(2)1"/>
      <sheetName val="설_계1"/>
      <sheetName val="B_O_M1"/>
      <sheetName val="세골재__T2_변경_현황1"/>
      <sheetName val="G_R300경비1"/>
      <sheetName val="1_취수장1"/>
      <sheetName val="중기조종사_단위단가1"/>
      <sheetName val="LRT_Style_BOQ1"/>
      <sheetName val="3_바닥판설계1"/>
      <sheetName val="수량산출서_갑지1"/>
      <sheetName val="보온_회사분1"/>
      <sheetName val="RING_WALL1"/>
      <sheetName val="환경기계공정표_(3)1"/>
      <sheetName val="1062-X방향_1"/>
      <sheetName val="배관배선_단가조사1"/>
      <sheetName val="청구서_(별지)(3차분)1"/>
      <sheetName val="1_레미콘집계1"/>
      <sheetName val="2_아스콘집계1"/>
      <sheetName val="3_보도집계1"/>
      <sheetName val="4_보차도경계석및_도로경계블럭1"/>
      <sheetName val="Ⅰ_골재집계_1"/>
      <sheetName val="사__업__비__수__지__예__산__서1"/>
      <sheetName val="Chenh_lech_vat_tu1"/>
      <sheetName val="Annex_B1"/>
      <sheetName val="dtct_cau"/>
      <sheetName val="TH_N_Cong"/>
      <sheetName val="All_CCDC_lam_viec-dong_phuc"/>
      <sheetName val="141119_Vinhomes_-_RC_Ky_thuat_v"/>
      <sheetName val="成本核算_"/>
      <sheetName val="CFA_Sumary"/>
      <sheetName val="MOTO"/>
      <sheetName val="BOM系"/>
      <sheetName val="nhapT7"/>
      <sheetName val="THCtr đký-ProgramRegis total"/>
      <sheetName val="BM03.CODE"/>
      <sheetName val="COA"/>
      <sheetName val="SEX"/>
      <sheetName val="Sat tron"/>
      <sheetName val="SL"/>
      <sheetName val="TONGKE-HT"/>
      <sheetName val="lam-moi"/>
      <sheetName val="THPDMoi  (2)"/>
      <sheetName val="t-h HA THE"/>
      <sheetName val="BẢNG ÁP GIÁ (in)"/>
      <sheetName val="NT (KL) IN"/>
      <sheetName val="DOM D2"/>
      <sheetName val="nhà ăn"/>
      <sheetName val="Công nhật"/>
      <sheetName val="btkt cột"/>
      <sheetName val="Benefit Form"/>
      <sheetName val="_x0000__x000c__x0000__x000c__x0000__x0000_耀僵䅛_x0000__x0000__x00"/>
      <sheetName val="_x0000__x000c__x0000__x000c__x0000__x0000_렀హ䆍_x0000__x0000__x00"/>
      <sheetName val="Piano Montaggio PO-02 bozza2"/>
      <sheetName val="Overview"/>
      <sheetName val="調整項目マスタ"/>
      <sheetName val="工数データ"/>
      <sheetName val="GridViewExporter"/>
      <sheetName val="GIAVLIEU"/>
      <sheetName val="T.KE CP1"/>
      <sheetName val="Đon gia"/>
      <sheetName val="TH_CPTB"/>
      <sheetName val="CP Khac cuoc VC"/>
      <sheetName val="Cp&gt;10-Ln&lt;10"/>
      <sheetName val="Ln&lt;20"/>
      <sheetName val="EIRR&gt;1&lt;1"/>
      <sheetName val="EIRR&gt; 2"/>
      <sheetName val="EIRR&lt;2"/>
      <sheetName val="hinhhoc"/>
      <sheetName val="Parem"/>
      <sheetName val="현장별"/>
      <sheetName val="CD"/>
      <sheetName val="GACH,CAT,DA"/>
      <sheetName val="공사개요-C"/>
      <sheetName val="입찰내역 발주처 양식"/>
      <sheetName val="GAEYO"/>
      <sheetName val="Thoat nuoc"/>
      <sheetName val="Planning"/>
      <sheetName val="Project Info"/>
      <sheetName val="GDC Data"/>
      <sheetName val="GDV Data"/>
      <sheetName val="P&amp;L (Opt 3)"/>
      <sheetName val="Dinh muc CP KTCB khac"/>
      <sheetName val="Exe Sum"/>
      <sheetName val="금융"/>
      <sheetName val="Data-year2001i"/>
      <sheetName val="Tien Thuong"/>
      <sheetName val="NC XL 6T cuoi 01 CTy"/>
      <sheetName val="Data -6T dau"/>
      <sheetName val="Cong 6T"/>
      <sheetName val="Div26 - Elect"/>
      <sheetName val="1. Dashboard"/>
      <sheetName val="DONGIA"/>
      <sheetName val="GIAVL"/>
      <sheetName val="설치중량_5"/>
      <sheetName val="수문일위_5"/>
      <sheetName val="PTVT_(MAU)5"/>
      <sheetName val="RAB_AR&amp;STR5"/>
      <sheetName val="M_674"/>
      <sheetName val="BTT_(CAT_COC)5"/>
      <sheetName val="4-Lane_bridge5"/>
      <sheetName val="아파트_5"/>
      <sheetName val="dongia_(2)4"/>
      <sheetName val="Schedule_S-Curve_Revision#34"/>
      <sheetName val="KET_CAU_CT54"/>
      <sheetName val="Eq__Mobilization3"/>
      <sheetName val="설계기준_및_하중계산3"/>
      <sheetName val="전차선로_물량표3"/>
      <sheetName val="자재견적_(대왕)_(2)4"/>
      <sheetName val="제출내역_(2)3"/>
      <sheetName val="1_동력공사3"/>
      <sheetName val="현장관리비_산출내역3"/>
      <sheetName val="1_토공3"/>
      <sheetName val="전선_및_전선관3"/>
      <sheetName val="Sheet1_(2)3"/>
      <sheetName val="내역서_(변경)3"/>
      <sheetName val="_U형배수관3"/>
      <sheetName val="집수정_(우오수)3"/>
      <sheetName val="단위가격_3"/>
      <sheetName val="단면_(2)3"/>
      <sheetName val="6PILE__(돌출)3"/>
      <sheetName val="1_설계기준3"/>
      <sheetName val="CỘT+VÁCH_CHỜ_L1-NS23"/>
      <sheetName val="CỘT+VÁCH_CHỜ_L1-NS2_B1-B23"/>
      <sheetName val="CỘT+VÁCH_CHỜ_L1-NS2_B2-B43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Chiet_tinh_dz353"/>
      <sheetName val="4_MECH3"/>
      <sheetName val="1995년_섹터별_매출3"/>
      <sheetName val="표지_(2)3"/>
      <sheetName val="CT_Thang_Mo3"/>
      <sheetName val="CT__PL3"/>
      <sheetName val="THÔNG_TIN3"/>
      <sheetName val="dtct_cong3"/>
      <sheetName val="ocean_voyage3"/>
      <sheetName val="NVN_Hotel3"/>
      <sheetName val="KL_THÉP_MÓNG,DẦM,_SÀN,_CỘT_B23"/>
      <sheetName val="THKLTT_THÉP_B23"/>
      <sheetName val="Cao_độ3"/>
      <sheetName val="CHITIET_VL-NC-TT_-1p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DG_duoi2"/>
      <sheetName val="CT_-THVLNC2"/>
      <sheetName val="Gia_vat_tu2"/>
      <sheetName val="Analisa_Gabungan2"/>
      <sheetName val="PROD_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TONGKE3p_2"/>
      <sheetName val="Du_toan2"/>
      <sheetName val="Bill_01_-_CTN2"/>
      <sheetName val="built-up_rate2"/>
      <sheetName val="List_of_works2"/>
      <sheetName val="8_PILE__(돌출)3"/>
      <sheetName val="원가근거_3"/>
      <sheetName val="내역서(1__옥외전력_및_수변전설비)3"/>
      <sheetName val="내역서(2__접지_및_피뢰침_설비)3"/>
      <sheetName val="내역서(3__CABLE_TRAY)3"/>
      <sheetName val="내역서(4__가압장_동력)3"/>
      <sheetName val="내역서(5__약품투입동,응집침전지_동력)3"/>
      <sheetName val="내역서(6__여과지_동력)3"/>
      <sheetName val="내역서(7__농축조,농축분배조_동력)3"/>
      <sheetName val="내역서(8__조정농축조,조정농축분배조_동력)3"/>
      <sheetName val="내역서(9__탈리액농축조,탈리액농축분배조_동력)3"/>
      <sheetName val="내역서(10__탈수기동,회수펌프동_동력)3"/>
      <sheetName val="내역서(11__식당_및_창고_전력간선,전열)3"/>
      <sheetName val="내역서(12__식당_및_창고_전등)3"/>
      <sheetName val="내역서(13__가압장_전력간선,전열)3"/>
      <sheetName val="내역서(14__가압장_전등)3"/>
      <sheetName val="내역서(15__여과지_전력간선,전열)3"/>
      <sheetName val="내역서(16__여과지_전등)3"/>
      <sheetName val="내역서(17__각_농축분배조_전등_전열)3"/>
      <sheetName val="내역서(18__옥외_약전_및_방송)3"/>
      <sheetName val="내역서(19__각동_약전_및_방송)3"/>
      <sheetName val="분전반설치비_일위대가3"/>
      <sheetName val="공량(1__옥외전력_및_수변전,_외등설비)3"/>
      <sheetName val="공량(2__접지_및_피뢰침_설비)3"/>
      <sheetName val="공량(3__CABLE_TRAY)3"/>
      <sheetName val="공량(4__가압장_동력)3"/>
      <sheetName val="공량(5__약품투입동,응집침전지_동력)3"/>
      <sheetName val="공량(6__여과지_동력)3"/>
      <sheetName val="공량(7__농축조,농축분배조_동력)3"/>
      <sheetName val="공량(8__조정농축조,조정농축분배조_동력)3"/>
      <sheetName val="공량(9__탈리액농축조,탈리액농축분배조_동력)3"/>
      <sheetName val="공량(10__탈수기동,회수펌프동_동력)3"/>
      <sheetName val="공량(11__식당_및_창고_전력간선,전열)3"/>
      <sheetName val="공량(12__식당_및_창고_전등)3"/>
      <sheetName val="공량(13__가압장_전력간선,전열)3"/>
      <sheetName val="공량(14__가압장_전등)3"/>
      <sheetName val="공량(15__여과지_전력간선,전열)3"/>
      <sheetName val="공량(16__여과지_전등)3"/>
      <sheetName val="공량(17__각_농축분배조_전등_전열)3"/>
      <sheetName val="공량(18__옥외_약전_및_방송)3"/>
      <sheetName val="공량(19__각동_약전_및_방송3"/>
      <sheetName val="산출조서(1_옥외전력_및_수변전,_외등설비)3"/>
      <sheetName val="산출조서(2__접지_및_피뢰침_설비)3"/>
      <sheetName val="산출조서(3__CABLE_TRAY)3"/>
      <sheetName val="산출조서(4__가압장_동력)3"/>
      <sheetName val="산출조서(5__약품투입동,응집침전지_동력)3"/>
      <sheetName val="산출조서(6__여과지_동력)3"/>
      <sheetName val="산출조서(7__농축조,농축분배조_동력)3"/>
      <sheetName val="산출조서(8__조정농축조,조정농축분배조_동력)3"/>
      <sheetName val="산출조서(9__탈리액농축조,탈리액농축분배조_동력)3"/>
      <sheetName val="산출조서(10__탈수기동,회수펌프동_동력)3"/>
      <sheetName val="산출조서(11__식당_및_창고_전력간선,전열)3"/>
      <sheetName val="산출조서(12__식당_및_창고_전등)3"/>
      <sheetName val="산출조서(13__가압장_전력간선,전열)3"/>
      <sheetName val="산출조서(L1__관리동_전등)3"/>
      <sheetName val="산출조서(L2__침사지_전등,전열)3"/>
      <sheetName val="산출조서(15__여과지_전력간선,전열)3"/>
      <sheetName val="산출조서(16__여과지_전등)3"/>
      <sheetName val="산출조서(17__각_농축분배조_전등_전열)3"/>
      <sheetName val="산출조서(18__옥외_약전_및_방송)3"/>
      <sheetName val="산출조서(19__각동_약전_및_방송)3"/>
      <sheetName val="한전_수탁비_계산_내역3"/>
      <sheetName val="CUBICLE설치비_일위대가_3"/>
      <sheetName val="S_중기사용료3"/>
      <sheetName val="건______________축3"/>
      <sheetName val="PAD_TR보호대기초3"/>
      <sheetName val="원가계산서_3"/>
      <sheetName val="본선_토공_분배표3"/>
      <sheetName val="전화번호DATA_(2001)3"/>
      <sheetName val="공__종__별__집__계__표3"/>
      <sheetName val="일__위__대__가__목__록3"/>
      <sheetName val="일_위_대_가_표3"/>
      <sheetName val="단__가__대__비__표3"/>
      <sheetName val="96보완계획7_123"/>
      <sheetName val="1공구8_개소3"/>
      <sheetName val="조립식_가설건물3"/>
      <sheetName val="1공구_건정토건_철콘3"/>
      <sheetName val="일반문틀_설치3"/>
      <sheetName val="샌딩_에폭시_도장3"/>
      <sheetName val="1_설계조건3"/>
      <sheetName val="충돌_내용3"/>
      <sheetName val="상_부3"/>
      <sheetName val="토총괄_(2)3"/>
      <sheetName val="수지예산서(세부)_(2)3"/>
      <sheetName val="3_공통공사대비2"/>
      <sheetName val="석탄2_3물량3"/>
      <sheetName val="A(Rev_3)3"/>
      <sheetName val="3_하중산정4_지지력3"/>
      <sheetName val="준검_내역서3"/>
      <sheetName val="_냉각수펌프2"/>
      <sheetName val="BSD_(2)2"/>
      <sheetName val="플랜트_설치2"/>
      <sheetName val="입출재고현황_(2)2"/>
      <sheetName val="설_계2"/>
      <sheetName val="strut_type3"/>
      <sheetName val="차집관로,_중계펌프장원가3"/>
      <sheetName val="차집관로,_중계펌프장3"/>
      <sheetName val="B_O_M2"/>
      <sheetName val="세골재__T2_변경_현황2"/>
      <sheetName val="G_R300경비2"/>
      <sheetName val="1_취수장2"/>
      <sheetName val="중기조종사_단위단가2"/>
      <sheetName val="실행예산(97_12_17)3"/>
      <sheetName val="LRT_Style_BOQ2"/>
      <sheetName val="3_바닥판설계2"/>
      <sheetName val="TOWER_12TON3"/>
      <sheetName val="TOWER_10TON3"/>
      <sheetName val="수량산출서_갑지2"/>
      <sheetName val="보온_회사분2"/>
      <sheetName val="RING_WALL2"/>
      <sheetName val="환경기계공정표_(3)2"/>
      <sheetName val="1062-X방향_2"/>
      <sheetName val="배관배선_단가조사2"/>
      <sheetName val="3_공통공사1"/>
      <sheetName val="청구서_(별지)(3차분)2"/>
      <sheetName val="1_레미콘집계2"/>
      <sheetName val="2_아스콘집계2"/>
      <sheetName val="3_보도집계2"/>
      <sheetName val="4_보차도경계석및_도로경계블럭2"/>
      <sheetName val="Ⅰ_골재집계_2"/>
      <sheetName val="사__업__비__수__지__예__산__서2"/>
      <sheetName val="TK_CỬA2"/>
      <sheetName val="Chi_tiết_KL2"/>
      <sheetName val="Chenh_lech_vat_tu2"/>
      <sheetName val="Annex_B2"/>
      <sheetName val="dtct_cau1"/>
      <sheetName val="成本核算_1"/>
      <sheetName val="KL_thanh_toan-Xuan_Dao"/>
      <sheetName val="Gia_cuoc_moi"/>
      <sheetName val="Bang_gia_cuoc"/>
      <sheetName val="Bu_nhien_lieu"/>
      <sheetName val="CFA_Sumary1"/>
      <sheetName val="Don_gia"/>
      <sheetName val="TH_N_Cong1"/>
      <sheetName val="All_CCDC_lam_viec-dong_phuc1"/>
      <sheetName val="141119_Vinhomes_-_RC_Ky_thuat_1"/>
      <sheetName val="????耀僵䅛???????‎ӥ????"/>
      <sheetName val="????렀హ䆍???????2???????"/>
      <sheetName val="3_공통공사??"/>
      <sheetName val="3-PTDGR5_"/>
      <sheetName val="Phan_tich_ca_may"/>
      <sheetName val="Chenh_lech_ca_may"/>
      <sheetName val="Chiet_tinh_don_gia_CM"/>
      <sheetName val="TLg_CN&amp;Laixe"/>
      <sheetName val="TLg_CN&amp;Laixe_(2)"/>
      <sheetName val="TLg_Laitau"/>
      <sheetName val="TLg_Laitau_(2)"/>
      <sheetName val="Elemental_Breakdown+20%"/>
      <sheetName val="He_so"/>
      <sheetName val="Summary_-_Budget"/>
      <sheetName val="P_M_별"/>
      <sheetName val="4_포장집계"/>
      <sheetName val="Requirement(Work_Crew)"/>
      <sheetName val="1_설"/>
      <sheetName val="1_설Ā"/>
      <sheetName val="1_설壆⿜"/>
      <sheetName val="6_7_8_우물통"/>
      <sheetName val="CHITIET_VL-NC"/>
      <sheetName val="Sat_tron"/>
      <sheetName val="3련_BOX"/>
      <sheetName val="2_단면가정"/>
      <sheetName val="3BL공동구_수량"/>
      <sheetName val="3__GROUNDING_SYSTEM"/>
      <sheetName val="1_경관조명산출"/>
      <sheetName val="1_경관조명산출집계"/>
      <sheetName val="제당_(13신규)원도급내역"/>
      <sheetName val="제당_(14신규)원도급내역"/>
      <sheetName val="제당_(13신규)하도급내역"/>
      <sheetName val="제당_(14신규)하도급내역_"/>
      <sheetName val="여수토방수로_(13신규)원도급내역"/>
      <sheetName val="여수토방수로_(14신규)원도급내역"/>
      <sheetName val="여수토방수로_(13신규)하도급내역_"/>
      <sheetName val="여수토방수로_(14신규)하도급내역_"/>
      <sheetName val="이설도로_(14신규)원도급내역_"/>
      <sheetName val="이설도로_(14신규)하도급내역"/>
      <sheetName val="2호이설도로_(14신규)원도급내역"/>
      <sheetName val="2호이설도로(하도급내역)_"/>
      <sheetName val="2호이설도로_(14신규)하도급내역"/>
      <sheetName val="사통(하도급내역)_"/>
      <sheetName val="제1호용수지선_(하도급)"/>
      <sheetName val="설명(1~8)_"/>
      <sheetName val="SUMMARY_"/>
      <sheetName val="SUMMARY__(2)"/>
      <sheetName val="EKOG10_(2)"/>
      <sheetName val="노원열병합__건축공사기성내역서"/>
      <sheetName val="Baby일닑⾸"/>
      <sheetName val="자재_집계표"/>
      <sheetName val="I_설계조건"/>
      <sheetName val="5_모델링"/>
      <sheetName val="Rekap_Addendum"/>
      <sheetName val="On_Time"/>
      <sheetName val="Cash_Flow_bulanan"/>
      <sheetName val="Galian_1"/>
      <sheetName val="HARGA_MATERIAL"/>
      <sheetName val="_PE-F-42_MR_9_Manpower"/>
      <sheetName val="1995_Cellular"/>
      <sheetName val="BẢNG_ÁP_GIÁ_(in)"/>
      <sheetName val="NT_(KL)_IN"/>
      <sheetName val="DOM_D2"/>
      <sheetName val="nhà_ăn"/>
      <sheetName val="Công_nhật"/>
      <sheetName val="btkt_cột"/>
      <sheetName val="Benefit_Form"/>
      <sheetName val="耀僵䅛_x00"/>
      <sheetName val="렀హ䆍_x00"/>
      <sheetName val="Piano_Montaggio_PO-02_bozza2"/>
      <sheetName val="b_balj彀"/>
      <sheetName val="b_balj㻀"/>
      <sheetName val="설치중량_6"/>
      <sheetName val="수문일위_6"/>
      <sheetName val="PTVT_(MAU)6"/>
      <sheetName val="BTT_(CAT_COC)6"/>
      <sheetName val="RAB_AR&amp;STR6"/>
      <sheetName val="4-Lane_bridge6"/>
      <sheetName val="아파트_6"/>
      <sheetName val="M_675"/>
      <sheetName val="dongia_(2)5"/>
      <sheetName val="Schedule_S-Curve_Revision#35"/>
      <sheetName val="KET_CAU_CT55"/>
      <sheetName val="Eq__Mobilization4"/>
      <sheetName val="설계기준_및_하중계산4"/>
      <sheetName val="전차선로_물량표4"/>
      <sheetName val="자재견적_(대왕)_(2)5"/>
      <sheetName val="제출내역_(2)4"/>
      <sheetName val="1_동력공사4"/>
      <sheetName val="현장관리비_산출내역4"/>
      <sheetName val="1_토공4"/>
      <sheetName val="전선_및_전선관4"/>
      <sheetName val="Sheet1_(2)4"/>
      <sheetName val="내역서_(변경)4"/>
      <sheetName val="_U형배수관4"/>
      <sheetName val="집수정_(우오수)4"/>
      <sheetName val="단위가격_4"/>
      <sheetName val="단면_(2)4"/>
      <sheetName val="6PILE__(돌출)4"/>
      <sheetName val="1_설계기준4"/>
      <sheetName val="CỘT+VÁCH_CHỜ_L1-NS24"/>
      <sheetName val="CỘT+VÁCH_CHỜ_L1-NS2_B1-B24"/>
      <sheetName val="CỘT+VÁCH_CHỜ_L1-NS2_B2-B44"/>
      <sheetName val="DivA1_-_He_thong_nuoc_cap4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Chiet_tinh_dz354"/>
      <sheetName val="4_MECH4"/>
      <sheetName val="1995년_섹터별_매출4"/>
      <sheetName val="표지_(2)4"/>
      <sheetName val="CT_Thang_Mo4"/>
      <sheetName val="CT__PL4"/>
      <sheetName val="THÔNG_TIN4"/>
      <sheetName val="dtct_cong4"/>
      <sheetName val="ocean_voyage4"/>
      <sheetName val="KL_THÉP_MÓNG,DẦM,_SÀN,_CỘT_B24"/>
      <sheetName val="THKLTT_THÉP_B24"/>
      <sheetName val="NVN_Hotel4"/>
      <sheetName val="Cao_độ4"/>
      <sheetName val="CHITIET_VL-NC-TT_-1p4"/>
      <sheetName val="CT_-THVLNC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DG_duoi3"/>
      <sheetName val="Gia_vat_tu3"/>
      <sheetName val="Analisa_Gabungan3"/>
      <sheetName val="PROD_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TONGKE3p_3"/>
      <sheetName val="Du_toan3"/>
      <sheetName val="Bill_01_-_CTN3"/>
      <sheetName val="built-up_rate3"/>
      <sheetName val="List_of_works3"/>
      <sheetName val="8_PILE__(돌출)4"/>
      <sheetName val="원가근거_4"/>
      <sheetName val="내역서(1__옥외전력_및_수변전설비)4"/>
      <sheetName val="내역서(2__접지_및_피뢰침_설비)4"/>
      <sheetName val="내역서(3__CABLE_TRAY)4"/>
      <sheetName val="내역서(4__가압장_동력)4"/>
      <sheetName val="내역서(5__약품투입동,응집침전지_동력)4"/>
      <sheetName val="내역서(6__여과지_동력)4"/>
      <sheetName val="내역서(7__농축조,농축분배조_동력)4"/>
      <sheetName val="내역서(8__조정농축조,조정농축분배조_동력)4"/>
      <sheetName val="내역서(9__탈리액농축조,탈리액농축분배조_동력)4"/>
      <sheetName val="내역서(10__탈수기동,회수펌프동_동력)4"/>
      <sheetName val="내역서(11__식당_및_창고_전력간선,전열)4"/>
      <sheetName val="내역서(12__식당_및_창고_전등)4"/>
      <sheetName val="내역서(13__가압장_전력간선,전열)4"/>
      <sheetName val="내역서(14__가압장_전등)4"/>
      <sheetName val="내역서(15__여과지_전력간선,전열)4"/>
      <sheetName val="내역서(16__여과지_전등)4"/>
      <sheetName val="내역서(17__각_농축분배조_전등_전열)4"/>
      <sheetName val="내역서(18__옥외_약전_및_방송)4"/>
      <sheetName val="내역서(19__각동_약전_및_방송)4"/>
      <sheetName val="분전반설치비_일위대가4"/>
      <sheetName val="공량(1__옥외전력_및_수변전,_외등설비)4"/>
      <sheetName val="공량(2__접지_및_피뢰침_설비)4"/>
      <sheetName val="공량(3__CABLE_TRAY)4"/>
      <sheetName val="공량(4__가압장_동력)4"/>
      <sheetName val="공량(5__약품투입동,응집침전지_동력)4"/>
      <sheetName val="공량(6__여과지_동력)4"/>
      <sheetName val="공량(7__농축조,농축분배조_동력)4"/>
      <sheetName val="공량(8__조정농축조,조정농축분배조_동력)4"/>
      <sheetName val="공량(9__탈리액농축조,탈리액농축분배조_동력)4"/>
      <sheetName val="공량(10__탈수기동,회수펌프동_동력)4"/>
      <sheetName val="공량(11__식당_및_창고_전력간선,전열)4"/>
      <sheetName val="공량(12__식당_및_창고_전등)4"/>
      <sheetName val="공량(13__가압장_전력간선,전열)4"/>
      <sheetName val="공량(14__가압장_전등)4"/>
      <sheetName val="공량(15__여과지_전력간선,전열)4"/>
      <sheetName val="공량(16__여과지_전등)4"/>
      <sheetName val="공량(17__각_농축분배조_전등_전열)4"/>
      <sheetName val="공량(18__옥외_약전_및_방송)4"/>
      <sheetName val="공량(19__각동_약전_및_방송4"/>
      <sheetName val="산출조서(1_옥외전력_및_수변전,_외등설비)4"/>
      <sheetName val="산출조서(2__접지_및_피뢰침_설비)4"/>
      <sheetName val="산출조서(3__CABLE_TRAY)4"/>
      <sheetName val="산출조서(4__가압장_동력)4"/>
      <sheetName val="산출조서(5__약품투입동,응집침전지_동력)4"/>
      <sheetName val="산출조서(6__여과지_동력)4"/>
      <sheetName val="산출조서(7__농축조,농축분배조_동력)4"/>
      <sheetName val="산출조서(8__조정농축조,조정농축분배조_동력)4"/>
      <sheetName val="산출조서(9__탈리액농축조,탈리액농축분배조_동력)4"/>
      <sheetName val="산출조서(10__탈수기동,회수펌프동_동력)4"/>
      <sheetName val="산출조서(11__식당_및_창고_전력간선,전열)4"/>
      <sheetName val="산출조서(12__식당_및_창고_전등)4"/>
      <sheetName val="산출조서(13__가압장_전력간선,전열)4"/>
      <sheetName val="산출조서(L1__관리동_전등)4"/>
      <sheetName val="산출조서(L2__침사지_전등,전열)4"/>
      <sheetName val="산출조서(15__여과지_전력간선,전열)4"/>
      <sheetName val="산출조서(16__여과지_전등)4"/>
      <sheetName val="산출조서(17__각_농축분배조_전등_전열)4"/>
      <sheetName val="산출조서(18__옥외_약전_및_방송)4"/>
      <sheetName val="산출조서(19__각동_약전_및_방송)4"/>
      <sheetName val="한전_수탁비_계산_내역4"/>
      <sheetName val="CUBICLE설치비_일위대가_4"/>
      <sheetName val="S_중기사용료4"/>
      <sheetName val="건______________축4"/>
      <sheetName val="PAD_TR보호대기초4"/>
      <sheetName val="원가계산서_4"/>
      <sheetName val="본선_토공_분배표4"/>
      <sheetName val="전화번호DATA_(2001)4"/>
      <sheetName val="공__종__별__집__계__표4"/>
      <sheetName val="일__위__대__가__목__록4"/>
      <sheetName val="일_위_대_가_표4"/>
      <sheetName val="단__가__대__비__표4"/>
      <sheetName val="96보완계획7_124"/>
      <sheetName val="1공구8_개소4"/>
      <sheetName val="조립식_가설건물4"/>
      <sheetName val="1공구_건정토건_철콘4"/>
      <sheetName val="일반문틀_설치4"/>
      <sheetName val="샌딩_에폭시_도장4"/>
      <sheetName val="1_설계조건4"/>
      <sheetName val="충돌_내용4"/>
      <sheetName val="상_부4"/>
      <sheetName val="토총괄_(2)4"/>
      <sheetName val="수지예산서(세부)_(2)4"/>
      <sheetName val="3_공통공사대비3"/>
      <sheetName val="석탄2_3물량4"/>
      <sheetName val="A(Rev_3)4"/>
      <sheetName val="3_하중산정4_지지력4"/>
      <sheetName val="준검_내역서4"/>
      <sheetName val="_냉각수펌프3"/>
      <sheetName val="BSD_(2)3"/>
      <sheetName val="플랜트_설치3"/>
      <sheetName val="입출재고현황_(2)3"/>
      <sheetName val="설_계3"/>
      <sheetName val="strut_type4"/>
      <sheetName val="차집관로,_중계펌프장원가4"/>
      <sheetName val="차집관로,_중계펌프장4"/>
      <sheetName val="B_O_M3"/>
      <sheetName val="세골재__T2_변경_현황3"/>
      <sheetName val="G_R300경비3"/>
      <sheetName val="1_취수장3"/>
      <sheetName val="중기조종사_단위단가3"/>
      <sheetName val="실행예산(97_12_17)4"/>
      <sheetName val="LRT_Style_BOQ3"/>
      <sheetName val="3_바닥판설계3"/>
      <sheetName val="TOWER_12TON4"/>
      <sheetName val="TOWER_10TON4"/>
      <sheetName val="수량산출서_갑지3"/>
      <sheetName val="보온_회사분3"/>
      <sheetName val="RING_WALL3"/>
      <sheetName val="환경기계공정표_(3)3"/>
      <sheetName val="1062-X방향_3"/>
      <sheetName val="배관배선_단가조사3"/>
      <sheetName val="청구서_(별지)(3차분)3"/>
      <sheetName val="1_레미콘집계3"/>
      <sheetName val="2_아스콘집계3"/>
      <sheetName val="3_보도집계3"/>
      <sheetName val="4_보차도경계석및_도로경계블럭3"/>
      <sheetName val="Ⅰ_골재집계_3"/>
      <sheetName val="사__업__비__수__지__예__산__서3"/>
      <sheetName val="TK_CỬA3"/>
      <sheetName val="Chi_tiết_KL3"/>
      <sheetName val="3_공통공사2"/>
      <sheetName val="Chenh_lech_vat_tu3"/>
      <sheetName val="Annex_B3"/>
      <sheetName val="dtct_cau2"/>
      <sheetName val="KL_thanh_toan-Xuan_Dao1"/>
      <sheetName val="成本核算_2"/>
      <sheetName val="CFA_Sumary2"/>
      <sheetName val="Don_gia1"/>
      <sheetName val="Gia_cuoc_moi1"/>
      <sheetName val="Bang_gia_cuoc1"/>
      <sheetName val="Bu_nhien_lieu1"/>
      <sheetName val="TH_N_Cong2"/>
      <sheetName val="All_CCDC_lam_viec-dong_phuc2"/>
      <sheetName val="141119_Vinhomes_-_RC_Ky_thuat_2"/>
      <sheetName val="3_공통공사??1"/>
      <sheetName val="P_M_별1"/>
      <sheetName val="Requirement(Work_Crew)1"/>
      <sheetName val="4_포장집계1"/>
      <sheetName val="6_7_8_우물통1"/>
      <sheetName val="3련_BOX1"/>
      <sheetName val="2_단면가정1"/>
      <sheetName val="3BL공동구_수량1"/>
      <sheetName val="3__GROUNDING_SYSTEM1"/>
      <sheetName val="1_경관조명산출1"/>
      <sheetName val="1_경관조명산출집계1"/>
      <sheetName val="제당_(13신규)원도급내역1"/>
      <sheetName val="제당_(14신규)원도급내역1"/>
      <sheetName val="제당_(13신규)하도급내역1"/>
      <sheetName val="제당_(14신규)하도급내역_1"/>
      <sheetName val="여수토방수로_(13신규)원도급내역1"/>
      <sheetName val="여수토방수로_(14신규)원도급내역1"/>
      <sheetName val="여수토방수로_(13신규)하도급내역_1"/>
      <sheetName val="여수토방수로_(14신규)하도급내역_1"/>
      <sheetName val="이설도로_(14신규)원도급내역_1"/>
      <sheetName val="이설도로_(14신규)하도급내역1"/>
      <sheetName val="2호이설도로_(14신규)원도급내역1"/>
      <sheetName val="2호이설도로(하도급내역)_1"/>
      <sheetName val="2호이설도로_(14신규)하도급내역1"/>
      <sheetName val="사통(하도급내역)_1"/>
      <sheetName val="제1호용수지선_(하도급)1"/>
      <sheetName val="설명(1~8)_1"/>
      <sheetName val="SUMMARY_1"/>
      <sheetName val="SUMMARY__(2)1"/>
      <sheetName val="EKOG10_(2)1"/>
      <sheetName val="노원열병합__건축공사기성내역서1"/>
      <sheetName val="자재_집계표1"/>
      <sheetName val="I_설계조건1"/>
      <sheetName val="5_모델링1"/>
      <sheetName val="Rekap_Addendum1"/>
      <sheetName val="On_Time1"/>
      <sheetName val="Cash_Flow_bulanan1"/>
      <sheetName val="Galian_11"/>
      <sheetName val="HARGA_MATERIAL1"/>
      <sheetName val="_PE-F-42_MR_9_Manpower1"/>
      <sheetName val="1_설1"/>
      <sheetName val="3-PTDGR5_1"/>
      <sheetName val="Phan_tich_ca_may1"/>
      <sheetName val="Chenh_lech_ca_may1"/>
      <sheetName val="Chiet_tinh_don_gia_CM1"/>
      <sheetName val="TLg_CN&amp;Laixe1"/>
      <sheetName val="TLg_CN&amp;Laixe_(2)1"/>
      <sheetName val="TLg_Laitau1"/>
      <sheetName val="TLg_Laitau_(2)1"/>
      <sheetName val="BẢNG_ÁP_GIÁ_(in)1"/>
      <sheetName val="NT_(KL)_IN1"/>
      <sheetName val="DOM_D21"/>
      <sheetName val="nhà_ăn1"/>
      <sheetName val="Công_nhật1"/>
      <sheetName val="btkt_cột1"/>
      <sheetName val="Benefit_Form1"/>
      <sheetName val="Piano_Montaggio_PO-02_bozza21"/>
      <sheetName val="Elemental_Breakdown+20%1"/>
      <sheetName val="He_so1"/>
      <sheetName val="Summary_-_Budget1"/>
      <sheetName val="1_설壆⿜1"/>
      <sheetName val="CHITIET_VL-NC1"/>
      <sheetName val="consol"/>
      <sheetName val="MTO REV.2(ARMOR)"/>
      <sheetName val="CTG"/>
      <sheetName val="D1000"/>
      <sheetName val="D1500 LOẠI 1"/>
      <sheetName val="D1500 LOẠI 2"/>
      <sheetName val="D1500 LOẠI 3"/>
      <sheetName val="TH MTC"/>
      <sheetName val="TH Vat tu"/>
      <sheetName val="details"/>
      <sheetName val="00-Pipe Schedule for QS rev01"/>
      <sheetName val="手动计画"/>
      <sheetName val="cot_xa"/>
      <sheetName val="Dữ liệu"/>
      <sheetName val="진행 DATA (2)"/>
      <sheetName val="4-Ban giao NCC"/>
      <sheetName val="VPP&amp;Tạp phẩm"/>
      <sheetName val="TH May TC"/>
      <sheetName val="KLDT DIEN"/>
      <sheetName val="PTVT DIEN"/>
      <sheetName val="Thong ke thiet bi"/>
      <sheetName val="chitimc"/>
      <sheetName val="giathanh1"/>
      <sheetName val="gtrinh"/>
      <sheetName val="phuluc1"/>
      <sheetName val="DG"/>
      <sheetName val="dtxl"/>
      <sheetName val="TONG HOP VL-NC TT"/>
      <sheetName val="TH XL"/>
      <sheetName val="VC"/>
      <sheetName val="Tiepdia"/>
      <sheetName val="CHITIET VL-NC-TT-3p"/>
      <sheetName val="TDTKP1"/>
      <sheetName val="KPVC-BD "/>
      <sheetName val="_x0000__x000c__x0000__x000c__x0"/>
      <sheetName val="CPC"/>
      <sheetName val="시산표"/>
      <sheetName val="RefG"/>
      <sheetName val="IRR sponsor"/>
      <sheetName val="공사비SUM"/>
      <sheetName val="DESBAST"/>
      <sheetName val="2.223M_due to adj profit"/>
      <sheetName val="간접비 총괄표"/>
      <sheetName val="GAE8'97"/>
      <sheetName val="DESBASTE"/>
      <sheetName val="co-no.2"/>
      <sheetName val="inter"/>
      <sheetName val="personnel loading"/>
      <sheetName val="BALAN1"/>
      <sheetName val="MANHOLE"/>
      <sheetName val="품셈"/>
      <sheetName val="INPUT DATA HERE"/>
      <sheetName val="bridge # 1"/>
      <sheetName val="Existing PC Pavement"/>
      <sheetName val="Ex-Rate"/>
      <sheetName val="마감물량"/>
      <sheetName val="건축(공종별내역서)"/>
      <sheetName val="당초"/>
      <sheetName val="HỆ SỐ"/>
      <sheetName val="DGNCDIEN"/>
      <sheetName val="SLEEVE THÉP"/>
      <sheetName val="index"/>
      <sheetName val="BXLDL"/>
      <sheetName val="Ts"/>
      <sheetName val="Gld"/>
      <sheetName val="Gxd"/>
      <sheetName val="QD957"/>
      <sheetName val="대비표"/>
      <sheetName val="Gia KS"/>
      <sheetName val="DESIGN CRITERIA"/>
      <sheetName val="Chiet tinh dz22"/>
      <sheetName val="Datasheet"/>
      <sheetName val="3.1.1"/>
      <sheetName val="3.1.4"/>
      <sheetName val="2.5.1"/>
      <sheetName val="4.1.1"/>
      <sheetName val="4.3.2"/>
      <sheetName val="5.3.1"/>
      <sheetName val="2.4.3"/>
      <sheetName val="INSTR"/>
      <sheetName val="수량"/>
      <sheetName val="마-2.전화"/>
      <sheetName val="구천"/>
      <sheetName val="산출2-기기동력"/>
      <sheetName val="용산1(해보)"/>
      <sheetName val="조도계산"/>
      <sheetName val="ASCEandUBC"/>
      <sheetName val="이토변실(A3-LINE)"/>
      <sheetName val="변경내역대비표(2)"/>
      <sheetName val="경산"/>
      <sheetName val="간접"/>
      <sheetName val="일위대가(건축)"/>
      <sheetName val="공사총원가계_x0000__x0000_"/>
      <sheetName val="공사총원가계芨-"/>
      <sheetName val="예산총괄표"/>
      <sheetName val="ENE-CAL 1"/>
      <sheetName val="산출내역_x0000__x0000_Ԁ_x0000_"/>
      <sheetName val="BM"/>
      <sheetName val="TTL"/>
      <sheetName val="산출내역"/>
      <sheetName val="공사비명세서"/>
      <sheetName val="공사총원가계"/>
      <sheetName val="감액총괄표"/>
      <sheetName val="금융비용"/>
      <sheetName val="횡배수관설치현황"/>
      <sheetName val="노임,재료비"/>
      <sheetName val="내역(한신APT)"/>
      <sheetName val="대가수량"/>
      <sheetName val="공종별내역서"/>
      <sheetName val="1.공사원가"/>
      <sheetName val="정산내역서"/>
      <sheetName val="인건-측정"/>
      <sheetName val="설산1.나"/>
      <sheetName val="본사S"/>
      <sheetName val="복통공Á"/>
      <sheetName val="총집계"/>
      <sheetName val="GAS"/>
      <sheetName val="수안보-MBR1"/>
      <sheetName val="bm(CIcable)"/>
      <sheetName val="Bldg Pilecap &amp; bored pile"/>
      <sheetName val="List Equip"/>
      <sheetName val="LabCost"/>
      <sheetName val="MatCost"/>
      <sheetName val="Concrete"/>
      <sheetName val="Process C (1-166)"/>
      <sheetName val="RATES G-5"/>
      <sheetName val="Inputs"/>
      <sheetName val="チューブ仕様"/>
      <sheetName val="품셈총괄표"/>
      <sheetName val="유천배수장"/>
      <sheetName val="재료"/>
      <sheetName val="FACTOR"/>
      <sheetName val="재료_x0000__x0000_Ԁ_x0000_"/>
      <sheetName val="_x000c__x000c_耀僵䅛_x0001_‎ӥ_x001b__x000c__x000c_"/>
      <sheetName val="_x000c__x000c_렀హ䆍_x0001_2_x001c__x000c_"/>
      <sheetName val="정_x0005_"/>
      <sheetName val="1.설_x0005_"/>
      <sheetName val="Baby일_x0005_"/>
      <sheetName val="산업_x0005_"/>
      <sheetName val="b_balj_x0005_彀"/>
      <sheetName val="b_balj_x0005_㻀"/>
      <sheetName val="_x000c__x000c_耀僵䅛_x00"/>
      <sheetName val="_x000c__x000c_렀హ䆍_x00"/>
      <sheetName val="복통공Á_x0000_"/>
      <sheetName val="_x000c__x000c__x0"/>
      <sheetName val="RATE"/>
      <sheetName val="BQMPALOC"/>
      <sheetName val="산근"/>
      <sheetName val="表三甲"/>
      <sheetName val="补给水工程"/>
      <sheetName val="除灰"/>
      <sheetName val="地基处理"/>
      <sheetName val="电气"/>
      <sheetName val="工程性质、地区分类"/>
      <sheetName val="附属"/>
      <sheetName val="供水"/>
      <sheetName val="灰场"/>
      <sheetName val="化学"/>
      <sheetName val="交通"/>
      <sheetName val="厂外单项临时"/>
      <sheetName val="燃料"/>
      <sheetName val="热力"/>
      <sheetName val="厂外单项土方"/>
      <sheetName val="定额 (对比)"/>
      <sheetName val="定额2014"/>
      <sheetName val="机械库10年"/>
      <sheetName val="tj机械hz"/>
      <sheetName val="脱硫"/>
      <sheetName val="脱硝"/>
      <sheetName val="2010电气概算 价目表"/>
      <sheetName val="30万表三"/>
      <sheetName val="gsde06"/>
      <sheetName val="Contingency"/>
      <sheetName val="jj"/>
      <sheetName val="cespiti cet2 piombino (2)"/>
      <sheetName val="表二"/>
      <sheetName val="建筑工程统计表06月份 "/>
      <sheetName val="CAMAY"/>
      <sheetName val="NHANC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>
        <row r="1">
          <cell r="C1" t="str">
            <v>F_CODE</v>
          </cell>
        </row>
      </sheetData>
      <sheetData sheetId="1012"/>
      <sheetData sheetId="1013">
        <row r="1">
          <cell r="C1" t="str">
            <v>F_CODE</v>
          </cell>
        </row>
      </sheetData>
      <sheetData sheetId="1014">
        <row r="1">
          <cell r="C1" t="str">
            <v>F_CODE</v>
          </cell>
        </row>
      </sheetData>
      <sheetData sheetId="1015"/>
      <sheetData sheetId="1016">
        <row r="1">
          <cell r="C1" t="str">
            <v>F_CODE</v>
          </cell>
        </row>
      </sheetData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C1" t="str">
            <v>F_CODE</v>
          </cell>
        </row>
      </sheetData>
      <sheetData sheetId="1077">
        <row r="1">
          <cell r="C1" t="str">
            <v>F_CODE</v>
          </cell>
        </row>
      </sheetData>
      <sheetData sheetId="1078">
        <row r="1">
          <cell r="C1" t="str">
            <v>F_CODE</v>
          </cell>
        </row>
      </sheetData>
      <sheetData sheetId="1079">
        <row r="1">
          <cell r="C1" t="str">
            <v>F_CODE</v>
          </cell>
        </row>
      </sheetData>
      <sheetData sheetId="1080"/>
      <sheetData sheetId="1081">
        <row r="1">
          <cell r="C1" t="str">
            <v>F_CODE</v>
          </cell>
        </row>
      </sheetData>
      <sheetData sheetId="1082">
        <row r="1">
          <cell r="C1" t="str">
            <v>F_CODE</v>
          </cell>
        </row>
      </sheetData>
      <sheetData sheetId="1083"/>
      <sheetData sheetId="1084"/>
      <sheetData sheetId="1085"/>
      <sheetData sheetId="1086"/>
      <sheetData sheetId="1087"/>
      <sheetData sheetId="1088">
        <row r="1">
          <cell r="C1" t="str">
            <v>F_CODE</v>
          </cell>
        </row>
      </sheetData>
      <sheetData sheetId="1089">
        <row r="1">
          <cell r="C1" t="str">
            <v>F_CODE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1">
          <cell r="C1" t="str">
            <v>F_CODE</v>
          </cell>
        </row>
      </sheetData>
      <sheetData sheetId="1101"/>
      <sheetData sheetId="1102"/>
      <sheetData sheetId="1103"/>
      <sheetData sheetId="1104">
        <row r="1">
          <cell r="C1" t="str">
            <v>F_CODE</v>
          </cell>
        </row>
      </sheetData>
      <sheetData sheetId="1105">
        <row r="1">
          <cell r="C1" t="str">
            <v>F_CODE</v>
          </cell>
        </row>
      </sheetData>
      <sheetData sheetId="1106">
        <row r="1">
          <cell r="C1" t="str">
            <v>F_CODE</v>
          </cell>
        </row>
      </sheetData>
      <sheetData sheetId="1107">
        <row r="1">
          <cell r="C1" t="str">
            <v>F_CODE</v>
          </cell>
        </row>
      </sheetData>
      <sheetData sheetId="1108">
        <row r="1">
          <cell r="C1" t="str">
            <v>F_CODE</v>
          </cell>
        </row>
      </sheetData>
      <sheetData sheetId="1109">
        <row r="1">
          <cell r="C1" t="str">
            <v>F_CODE</v>
          </cell>
        </row>
      </sheetData>
      <sheetData sheetId="1110">
        <row r="1">
          <cell r="C1" t="str">
            <v>F_CODE</v>
          </cell>
        </row>
      </sheetData>
      <sheetData sheetId="1111">
        <row r="1">
          <cell r="C1" t="str">
            <v>F_CODE</v>
          </cell>
        </row>
      </sheetData>
      <sheetData sheetId="1112">
        <row r="1">
          <cell r="C1" t="str">
            <v>F_CODE</v>
          </cell>
        </row>
      </sheetData>
      <sheetData sheetId="1113">
        <row r="1">
          <cell r="C1" t="str">
            <v>F_CODE</v>
          </cell>
        </row>
      </sheetData>
      <sheetData sheetId="1114">
        <row r="1">
          <cell r="C1" t="str">
            <v>F_CODE</v>
          </cell>
        </row>
      </sheetData>
      <sheetData sheetId="1115">
        <row r="1">
          <cell r="C1" t="str">
            <v>F_CODE</v>
          </cell>
        </row>
      </sheetData>
      <sheetData sheetId="1116">
        <row r="1">
          <cell r="C1" t="str">
            <v>F_CODE</v>
          </cell>
        </row>
      </sheetData>
      <sheetData sheetId="1117">
        <row r="1">
          <cell r="C1" t="str">
            <v>F_CODE</v>
          </cell>
        </row>
      </sheetData>
      <sheetData sheetId="1118">
        <row r="1">
          <cell r="C1" t="str">
            <v>F_CODE</v>
          </cell>
        </row>
      </sheetData>
      <sheetData sheetId="1119">
        <row r="1">
          <cell r="C1" t="str">
            <v>F_CODE</v>
          </cell>
        </row>
      </sheetData>
      <sheetData sheetId="1120">
        <row r="1">
          <cell r="C1" t="str">
            <v>F_CODE</v>
          </cell>
        </row>
      </sheetData>
      <sheetData sheetId="1121">
        <row r="1">
          <cell r="C1" t="str">
            <v>F_CODE</v>
          </cell>
        </row>
      </sheetData>
      <sheetData sheetId="1122">
        <row r="1">
          <cell r="C1" t="str">
            <v>F_CODE</v>
          </cell>
        </row>
      </sheetData>
      <sheetData sheetId="1123">
        <row r="1">
          <cell r="C1" t="str">
            <v>F_CODE</v>
          </cell>
        </row>
      </sheetData>
      <sheetData sheetId="1124">
        <row r="1">
          <cell r="C1" t="str">
            <v>F_CODE</v>
          </cell>
        </row>
      </sheetData>
      <sheetData sheetId="1125">
        <row r="1">
          <cell r="C1" t="str">
            <v>F_CODE</v>
          </cell>
        </row>
      </sheetData>
      <sheetData sheetId="1126">
        <row r="1">
          <cell r="C1" t="str">
            <v>F_CODE</v>
          </cell>
        </row>
      </sheetData>
      <sheetData sheetId="1127">
        <row r="1">
          <cell r="C1" t="str">
            <v>F_CODE</v>
          </cell>
        </row>
      </sheetData>
      <sheetData sheetId="1128">
        <row r="1">
          <cell r="C1" t="str">
            <v>F_CODE</v>
          </cell>
        </row>
      </sheetData>
      <sheetData sheetId="1129">
        <row r="1">
          <cell r="C1" t="str">
            <v>F_CODE</v>
          </cell>
        </row>
      </sheetData>
      <sheetData sheetId="1130">
        <row r="1">
          <cell r="C1" t="str">
            <v>F_CODE</v>
          </cell>
        </row>
      </sheetData>
      <sheetData sheetId="1131">
        <row r="1">
          <cell r="C1" t="str">
            <v>F_CODE</v>
          </cell>
        </row>
      </sheetData>
      <sheetData sheetId="1132">
        <row r="1">
          <cell r="C1" t="str">
            <v>F_CODE</v>
          </cell>
        </row>
      </sheetData>
      <sheetData sheetId="1133">
        <row r="1">
          <cell r="C1" t="str">
            <v>F_CODE</v>
          </cell>
        </row>
      </sheetData>
      <sheetData sheetId="1134">
        <row r="1">
          <cell r="C1" t="str">
            <v>F_CODE</v>
          </cell>
        </row>
      </sheetData>
      <sheetData sheetId="1135">
        <row r="1">
          <cell r="C1" t="str">
            <v>F_CODE</v>
          </cell>
        </row>
      </sheetData>
      <sheetData sheetId="1136">
        <row r="1">
          <cell r="C1" t="str">
            <v>F_CODE</v>
          </cell>
        </row>
      </sheetData>
      <sheetData sheetId="1137">
        <row r="1">
          <cell r="C1" t="str">
            <v>F_CODE</v>
          </cell>
        </row>
      </sheetData>
      <sheetData sheetId="1138">
        <row r="1">
          <cell r="C1" t="str">
            <v>F_CODE</v>
          </cell>
        </row>
      </sheetData>
      <sheetData sheetId="1139">
        <row r="1">
          <cell r="C1" t="str">
            <v>F_CODE</v>
          </cell>
        </row>
      </sheetData>
      <sheetData sheetId="1140">
        <row r="1">
          <cell r="C1" t="str">
            <v>F_CODE</v>
          </cell>
        </row>
      </sheetData>
      <sheetData sheetId="1141">
        <row r="1">
          <cell r="C1" t="str">
            <v>F_CODE</v>
          </cell>
        </row>
      </sheetData>
      <sheetData sheetId="1142">
        <row r="1">
          <cell r="C1" t="str">
            <v>F_CODE</v>
          </cell>
        </row>
      </sheetData>
      <sheetData sheetId="1143">
        <row r="1">
          <cell r="C1" t="str">
            <v>F_CODE</v>
          </cell>
        </row>
      </sheetData>
      <sheetData sheetId="1144">
        <row r="1">
          <cell r="C1" t="str">
            <v>F_CODE</v>
          </cell>
        </row>
      </sheetData>
      <sheetData sheetId="1145">
        <row r="1">
          <cell r="C1" t="str">
            <v>F_CODE</v>
          </cell>
        </row>
      </sheetData>
      <sheetData sheetId="1146">
        <row r="1">
          <cell r="C1" t="str">
            <v>F_CODE</v>
          </cell>
        </row>
      </sheetData>
      <sheetData sheetId="1147">
        <row r="1">
          <cell r="C1" t="str">
            <v>F_CODE</v>
          </cell>
        </row>
      </sheetData>
      <sheetData sheetId="1148">
        <row r="1">
          <cell r="C1" t="str">
            <v>F_CODE</v>
          </cell>
        </row>
      </sheetData>
      <sheetData sheetId="1149">
        <row r="1">
          <cell r="C1" t="str">
            <v>F_CODE</v>
          </cell>
        </row>
      </sheetData>
      <sheetData sheetId="1150">
        <row r="1">
          <cell r="C1" t="str">
            <v>F_CODE</v>
          </cell>
        </row>
      </sheetData>
      <sheetData sheetId="1151">
        <row r="1">
          <cell r="C1" t="str">
            <v>F_CODE</v>
          </cell>
        </row>
      </sheetData>
      <sheetData sheetId="1152">
        <row r="1">
          <cell r="C1" t="str">
            <v>F_CODE</v>
          </cell>
        </row>
      </sheetData>
      <sheetData sheetId="1153">
        <row r="1">
          <cell r="C1" t="str">
            <v>F_CODE</v>
          </cell>
        </row>
      </sheetData>
      <sheetData sheetId="1154">
        <row r="1">
          <cell r="C1" t="str">
            <v>F_CODE</v>
          </cell>
        </row>
      </sheetData>
      <sheetData sheetId="1155">
        <row r="1">
          <cell r="C1" t="str">
            <v>F_CODE</v>
          </cell>
        </row>
      </sheetData>
      <sheetData sheetId="1156">
        <row r="1">
          <cell r="C1" t="str">
            <v>F_CODE</v>
          </cell>
        </row>
      </sheetData>
      <sheetData sheetId="1157">
        <row r="1">
          <cell r="C1" t="str">
            <v>F_CODE</v>
          </cell>
        </row>
      </sheetData>
      <sheetData sheetId="1158">
        <row r="1">
          <cell r="C1" t="str">
            <v>F_CODE</v>
          </cell>
        </row>
      </sheetData>
      <sheetData sheetId="1159">
        <row r="1">
          <cell r="C1" t="str">
            <v>F_CODE</v>
          </cell>
        </row>
      </sheetData>
      <sheetData sheetId="1160">
        <row r="1">
          <cell r="C1" t="str">
            <v>F_CODE</v>
          </cell>
        </row>
      </sheetData>
      <sheetData sheetId="1161">
        <row r="1">
          <cell r="C1" t="str">
            <v>F_CODE</v>
          </cell>
        </row>
      </sheetData>
      <sheetData sheetId="1162">
        <row r="1">
          <cell r="C1" t="str">
            <v>F_CODE</v>
          </cell>
        </row>
      </sheetData>
      <sheetData sheetId="1163">
        <row r="1">
          <cell r="C1" t="str">
            <v>F_CODE</v>
          </cell>
        </row>
      </sheetData>
      <sheetData sheetId="1164">
        <row r="1">
          <cell r="C1" t="str">
            <v>F_CODE</v>
          </cell>
        </row>
      </sheetData>
      <sheetData sheetId="1165">
        <row r="1">
          <cell r="C1" t="str">
            <v>F_CODE</v>
          </cell>
        </row>
      </sheetData>
      <sheetData sheetId="1166">
        <row r="1">
          <cell r="C1" t="str">
            <v>F_CODE</v>
          </cell>
        </row>
      </sheetData>
      <sheetData sheetId="1167">
        <row r="1">
          <cell r="C1" t="str">
            <v>F_CODE</v>
          </cell>
        </row>
      </sheetData>
      <sheetData sheetId="1168">
        <row r="1">
          <cell r="C1" t="str">
            <v>F_CODE</v>
          </cell>
        </row>
      </sheetData>
      <sheetData sheetId="1169">
        <row r="1">
          <cell r="C1" t="str">
            <v>F_CODE</v>
          </cell>
        </row>
      </sheetData>
      <sheetData sheetId="1170">
        <row r="1">
          <cell r="C1" t="str">
            <v>F_CODE</v>
          </cell>
        </row>
      </sheetData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>
        <row r="1">
          <cell r="C1" t="str">
            <v>F_CODE</v>
          </cell>
        </row>
      </sheetData>
      <sheetData sheetId="1232">
        <row r="1">
          <cell r="C1" t="str">
            <v>F_CODE</v>
          </cell>
        </row>
      </sheetData>
      <sheetData sheetId="1233">
        <row r="1">
          <cell r="C1" t="str">
            <v>F_CODE</v>
          </cell>
        </row>
      </sheetData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>
        <row r="1">
          <cell r="C1" t="str">
            <v>F_CODE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>
        <row r="1">
          <cell r="C1" t="str">
            <v>F_CODE</v>
          </cell>
        </row>
      </sheetData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C1" t="str">
            <v>F_CODE</v>
          </cell>
        </row>
      </sheetData>
      <sheetData sheetId="1432">
        <row r="1">
          <cell r="C1" t="str">
            <v>F_CODE</v>
          </cell>
        </row>
      </sheetData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1">
          <cell r="C1" t="str">
            <v>F_CODE</v>
          </cell>
        </row>
      </sheetData>
      <sheetData sheetId="1479">
        <row r="1">
          <cell r="C1" t="str">
            <v>F_CODE</v>
          </cell>
        </row>
      </sheetData>
      <sheetData sheetId="1480">
        <row r="1">
          <cell r="C1" t="str">
            <v>F_CODE</v>
          </cell>
        </row>
      </sheetData>
      <sheetData sheetId="1481">
        <row r="1">
          <cell r="C1" t="str">
            <v>F_CODE</v>
          </cell>
        </row>
      </sheetData>
      <sheetData sheetId="1482">
        <row r="1">
          <cell r="C1" t="str">
            <v>F_CODE</v>
          </cell>
        </row>
      </sheetData>
      <sheetData sheetId="1483">
        <row r="1">
          <cell r="C1" t="str">
            <v>F_CODE</v>
          </cell>
        </row>
      </sheetData>
      <sheetData sheetId="1484">
        <row r="1">
          <cell r="C1" t="str">
            <v>F_CODE</v>
          </cell>
        </row>
      </sheetData>
      <sheetData sheetId="1485">
        <row r="1">
          <cell r="C1" t="str">
            <v>F_CODE</v>
          </cell>
        </row>
      </sheetData>
      <sheetData sheetId="1486">
        <row r="1">
          <cell r="C1" t="str">
            <v>F_CODE</v>
          </cell>
        </row>
      </sheetData>
      <sheetData sheetId="1487">
        <row r="1">
          <cell r="C1" t="str">
            <v>F_CODE</v>
          </cell>
        </row>
      </sheetData>
      <sheetData sheetId="1488">
        <row r="1">
          <cell r="C1" t="str">
            <v>F_CODE</v>
          </cell>
        </row>
      </sheetData>
      <sheetData sheetId="1489">
        <row r="1">
          <cell r="C1" t="str">
            <v>F_CODE</v>
          </cell>
        </row>
      </sheetData>
      <sheetData sheetId="1490">
        <row r="1">
          <cell r="C1" t="str">
            <v>F_CODE</v>
          </cell>
        </row>
      </sheetData>
      <sheetData sheetId="1491">
        <row r="1">
          <cell r="C1" t="str">
            <v>F_CODE</v>
          </cell>
        </row>
      </sheetData>
      <sheetData sheetId="1492">
        <row r="1">
          <cell r="C1" t="str">
            <v>F_CODE</v>
          </cell>
        </row>
      </sheetData>
      <sheetData sheetId="1493">
        <row r="1">
          <cell r="C1" t="str">
            <v>F_CODE</v>
          </cell>
        </row>
      </sheetData>
      <sheetData sheetId="1494">
        <row r="1">
          <cell r="C1" t="str">
            <v>F_CODE</v>
          </cell>
        </row>
      </sheetData>
      <sheetData sheetId="1495">
        <row r="1">
          <cell r="C1" t="str">
            <v>F_CODE</v>
          </cell>
        </row>
      </sheetData>
      <sheetData sheetId="1496">
        <row r="1">
          <cell r="C1" t="str">
            <v>F_CODE</v>
          </cell>
        </row>
      </sheetData>
      <sheetData sheetId="1497">
        <row r="1">
          <cell r="C1" t="str">
            <v>F_CODE</v>
          </cell>
        </row>
      </sheetData>
      <sheetData sheetId="1498">
        <row r="1">
          <cell r="C1" t="str">
            <v>F_CODE</v>
          </cell>
        </row>
      </sheetData>
      <sheetData sheetId="1499">
        <row r="1">
          <cell r="C1" t="str">
            <v>F_CODE</v>
          </cell>
        </row>
      </sheetData>
      <sheetData sheetId="1500">
        <row r="1">
          <cell r="C1" t="str">
            <v>F_CODE</v>
          </cell>
        </row>
      </sheetData>
      <sheetData sheetId="1501">
        <row r="1">
          <cell r="C1" t="str">
            <v>F_CODE</v>
          </cell>
        </row>
      </sheetData>
      <sheetData sheetId="1502">
        <row r="1">
          <cell r="C1" t="str">
            <v>F_CODE</v>
          </cell>
        </row>
      </sheetData>
      <sheetData sheetId="1503">
        <row r="1">
          <cell r="C1" t="str">
            <v>F_CODE</v>
          </cell>
        </row>
      </sheetData>
      <sheetData sheetId="1504">
        <row r="1">
          <cell r="C1" t="str">
            <v>F_CODE</v>
          </cell>
        </row>
      </sheetData>
      <sheetData sheetId="1505">
        <row r="1">
          <cell r="C1" t="str">
            <v>F_CODE</v>
          </cell>
        </row>
      </sheetData>
      <sheetData sheetId="1506">
        <row r="1">
          <cell r="C1" t="str">
            <v>F_CODE</v>
          </cell>
        </row>
      </sheetData>
      <sheetData sheetId="1507">
        <row r="1">
          <cell r="C1" t="str">
            <v>F_CODE</v>
          </cell>
        </row>
      </sheetData>
      <sheetData sheetId="1508">
        <row r="1">
          <cell r="C1" t="str">
            <v>F_CODE</v>
          </cell>
        </row>
      </sheetData>
      <sheetData sheetId="1509">
        <row r="1">
          <cell r="C1" t="str">
            <v>F_CODE</v>
          </cell>
        </row>
      </sheetData>
      <sheetData sheetId="1510">
        <row r="1">
          <cell r="C1" t="str">
            <v>F_CODE</v>
          </cell>
        </row>
      </sheetData>
      <sheetData sheetId="1511">
        <row r="1">
          <cell r="C1" t="str">
            <v>F_CODE</v>
          </cell>
        </row>
      </sheetData>
      <sheetData sheetId="1512">
        <row r="1">
          <cell r="C1" t="str">
            <v>F_CODE</v>
          </cell>
        </row>
      </sheetData>
      <sheetData sheetId="1513">
        <row r="1">
          <cell r="C1" t="str">
            <v>F_CODE</v>
          </cell>
        </row>
      </sheetData>
      <sheetData sheetId="1514">
        <row r="1">
          <cell r="C1" t="str">
            <v>F_CODE</v>
          </cell>
        </row>
      </sheetData>
      <sheetData sheetId="1515">
        <row r="1">
          <cell r="C1" t="str">
            <v>F_CODE</v>
          </cell>
        </row>
      </sheetData>
      <sheetData sheetId="1516">
        <row r="1">
          <cell r="C1" t="str">
            <v>F_CODE</v>
          </cell>
        </row>
      </sheetData>
      <sheetData sheetId="1517">
        <row r="1">
          <cell r="C1" t="str">
            <v>F_CODE</v>
          </cell>
        </row>
      </sheetData>
      <sheetData sheetId="1518">
        <row r="1">
          <cell r="C1" t="str">
            <v>F_CODE</v>
          </cell>
        </row>
      </sheetData>
      <sheetData sheetId="1519">
        <row r="1">
          <cell r="C1" t="str">
            <v>F_CODE</v>
          </cell>
        </row>
      </sheetData>
      <sheetData sheetId="1520">
        <row r="1">
          <cell r="C1" t="str">
            <v>F_CODE</v>
          </cell>
        </row>
      </sheetData>
      <sheetData sheetId="1521">
        <row r="1">
          <cell r="C1" t="str">
            <v>F_CODE</v>
          </cell>
        </row>
      </sheetData>
      <sheetData sheetId="1522">
        <row r="1">
          <cell r="C1" t="str">
            <v>F_CODE</v>
          </cell>
        </row>
      </sheetData>
      <sheetData sheetId="1523">
        <row r="1">
          <cell r="C1" t="str">
            <v>F_CODE</v>
          </cell>
        </row>
      </sheetData>
      <sheetData sheetId="1524">
        <row r="1">
          <cell r="C1" t="str">
            <v>F_CODE</v>
          </cell>
        </row>
      </sheetData>
      <sheetData sheetId="1525">
        <row r="1">
          <cell r="C1" t="str">
            <v>F_CODE</v>
          </cell>
        </row>
      </sheetData>
      <sheetData sheetId="1526">
        <row r="1">
          <cell r="C1" t="str">
            <v>F_CODE</v>
          </cell>
        </row>
      </sheetData>
      <sheetData sheetId="1527">
        <row r="1">
          <cell r="C1" t="str">
            <v>F_CODE</v>
          </cell>
        </row>
      </sheetData>
      <sheetData sheetId="1528">
        <row r="1">
          <cell r="C1" t="str">
            <v>F_CODE</v>
          </cell>
        </row>
      </sheetData>
      <sheetData sheetId="1529">
        <row r="1">
          <cell r="C1" t="str">
            <v>F_CODE</v>
          </cell>
        </row>
      </sheetData>
      <sheetData sheetId="1530">
        <row r="1">
          <cell r="C1" t="str">
            <v>F_CODE</v>
          </cell>
        </row>
      </sheetData>
      <sheetData sheetId="1531">
        <row r="1">
          <cell r="C1" t="str">
            <v>F_CODE</v>
          </cell>
        </row>
      </sheetData>
      <sheetData sheetId="1532">
        <row r="1">
          <cell r="C1" t="str">
            <v>F_CODE</v>
          </cell>
        </row>
      </sheetData>
      <sheetData sheetId="1533">
        <row r="1">
          <cell r="C1" t="str">
            <v>F_CODE</v>
          </cell>
        </row>
      </sheetData>
      <sheetData sheetId="1534">
        <row r="1">
          <cell r="C1" t="str">
            <v>F_CODE</v>
          </cell>
        </row>
      </sheetData>
      <sheetData sheetId="1535">
        <row r="1">
          <cell r="C1" t="str">
            <v>F_CODE</v>
          </cell>
        </row>
      </sheetData>
      <sheetData sheetId="1536">
        <row r="1">
          <cell r="C1" t="str">
            <v>F_CODE</v>
          </cell>
        </row>
      </sheetData>
      <sheetData sheetId="1537">
        <row r="1">
          <cell r="C1" t="str">
            <v>F_CODE</v>
          </cell>
        </row>
      </sheetData>
      <sheetData sheetId="1538">
        <row r="1">
          <cell r="C1" t="str">
            <v>F_CODE</v>
          </cell>
        </row>
      </sheetData>
      <sheetData sheetId="1539">
        <row r="1">
          <cell r="C1" t="str">
            <v>F_CODE</v>
          </cell>
        </row>
      </sheetData>
      <sheetData sheetId="1540">
        <row r="1">
          <cell r="C1" t="str">
            <v>F_CODE</v>
          </cell>
        </row>
      </sheetData>
      <sheetData sheetId="1541">
        <row r="1">
          <cell r="C1" t="str">
            <v>F_CODE</v>
          </cell>
        </row>
      </sheetData>
      <sheetData sheetId="1542">
        <row r="1">
          <cell r="C1" t="str">
            <v>F_CODE</v>
          </cell>
        </row>
      </sheetData>
      <sheetData sheetId="1543">
        <row r="1">
          <cell r="C1" t="str">
            <v>F_CODE</v>
          </cell>
        </row>
      </sheetData>
      <sheetData sheetId="1544">
        <row r="1">
          <cell r="C1" t="str">
            <v>F_CODE</v>
          </cell>
        </row>
      </sheetData>
      <sheetData sheetId="1545">
        <row r="1">
          <cell r="C1" t="str">
            <v>F_CODE</v>
          </cell>
        </row>
      </sheetData>
      <sheetData sheetId="1546">
        <row r="1">
          <cell r="C1" t="str">
            <v>F_CODE</v>
          </cell>
        </row>
      </sheetData>
      <sheetData sheetId="1547">
        <row r="1">
          <cell r="C1" t="str">
            <v>F_CODE</v>
          </cell>
        </row>
      </sheetData>
      <sheetData sheetId="1548">
        <row r="1">
          <cell r="C1" t="str">
            <v>F_CODE</v>
          </cell>
        </row>
      </sheetData>
      <sheetData sheetId="1549">
        <row r="1">
          <cell r="C1" t="str">
            <v>F_CODE</v>
          </cell>
        </row>
      </sheetData>
      <sheetData sheetId="1550">
        <row r="1">
          <cell r="C1" t="str">
            <v>F_CODE</v>
          </cell>
        </row>
      </sheetData>
      <sheetData sheetId="1551">
        <row r="1">
          <cell r="C1" t="str">
            <v>F_CODE</v>
          </cell>
        </row>
      </sheetData>
      <sheetData sheetId="1552">
        <row r="1">
          <cell r="C1" t="str">
            <v>F_CODE</v>
          </cell>
        </row>
      </sheetData>
      <sheetData sheetId="1553">
        <row r="1">
          <cell r="C1" t="str">
            <v>F_CODE</v>
          </cell>
        </row>
      </sheetData>
      <sheetData sheetId="1554">
        <row r="1">
          <cell r="C1" t="str">
            <v>F_CODE</v>
          </cell>
        </row>
      </sheetData>
      <sheetData sheetId="1555">
        <row r="1">
          <cell r="C1" t="str">
            <v>F_CODE</v>
          </cell>
        </row>
      </sheetData>
      <sheetData sheetId="1556">
        <row r="1">
          <cell r="C1" t="str">
            <v>F_CODE</v>
          </cell>
        </row>
      </sheetData>
      <sheetData sheetId="1557">
        <row r="1">
          <cell r="C1" t="str">
            <v>F_CODE</v>
          </cell>
        </row>
      </sheetData>
      <sheetData sheetId="1558">
        <row r="1">
          <cell r="C1" t="str">
            <v>F_CODE</v>
          </cell>
        </row>
      </sheetData>
      <sheetData sheetId="1559">
        <row r="1">
          <cell r="C1" t="str">
            <v>F_CODE</v>
          </cell>
        </row>
      </sheetData>
      <sheetData sheetId="1560">
        <row r="1">
          <cell r="C1" t="str">
            <v>F_CODE</v>
          </cell>
        </row>
      </sheetData>
      <sheetData sheetId="1561">
        <row r="1">
          <cell r="C1" t="str">
            <v>F_CODE</v>
          </cell>
        </row>
      </sheetData>
      <sheetData sheetId="1562">
        <row r="1">
          <cell r="C1" t="str">
            <v>F_CODE</v>
          </cell>
        </row>
      </sheetData>
      <sheetData sheetId="1563">
        <row r="1">
          <cell r="C1" t="str">
            <v>F_CODE</v>
          </cell>
        </row>
      </sheetData>
      <sheetData sheetId="1564">
        <row r="1">
          <cell r="C1" t="str">
            <v>F_CODE</v>
          </cell>
        </row>
      </sheetData>
      <sheetData sheetId="1565">
        <row r="1">
          <cell r="C1" t="str">
            <v>F_CODE</v>
          </cell>
        </row>
      </sheetData>
      <sheetData sheetId="1566">
        <row r="1">
          <cell r="C1" t="str">
            <v>F_CODE</v>
          </cell>
        </row>
      </sheetData>
      <sheetData sheetId="1567">
        <row r="1">
          <cell r="C1" t="str">
            <v>F_CODE</v>
          </cell>
        </row>
      </sheetData>
      <sheetData sheetId="1568">
        <row r="1">
          <cell r="C1" t="str">
            <v>F_CODE</v>
          </cell>
        </row>
      </sheetData>
      <sheetData sheetId="1569">
        <row r="1">
          <cell r="C1" t="str">
            <v>F_CODE</v>
          </cell>
        </row>
      </sheetData>
      <sheetData sheetId="1570">
        <row r="1">
          <cell r="C1" t="str">
            <v>F_CODE</v>
          </cell>
        </row>
      </sheetData>
      <sheetData sheetId="1571">
        <row r="1">
          <cell r="C1" t="str">
            <v>F_CODE</v>
          </cell>
        </row>
      </sheetData>
      <sheetData sheetId="1572">
        <row r="1">
          <cell r="C1" t="str">
            <v>F_CODE</v>
          </cell>
        </row>
      </sheetData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>
        <row r="1">
          <cell r="C1" t="str">
            <v>F_CODE</v>
          </cell>
        </row>
      </sheetData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>
        <row r="1">
          <cell r="C1" t="str">
            <v>F_CODE</v>
          </cell>
        </row>
      </sheetData>
      <sheetData sheetId="1723">
        <row r="1">
          <cell r="C1" t="str">
            <v>F_CODE</v>
          </cell>
        </row>
      </sheetData>
      <sheetData sheetId="1724">
        <row r="1">
          <cell r="C1" t="str">
            <v>F_CODE</v>
          </cell>
        </row>
      </sheetData>
      <sheetData sheetId="1725">
        <row r="1">
          <cell r="C1" t="str">
            <v>F_CODE</v>
          </cell>
        </row>
      </sheetData>
      <sheetData sheetId="1726">
        <row r="1">
          <cell r="C1" t="str">
            <v>F_CODE</v>
          </cell>
        </row>
      </sheetData>
      <sheetData sheetId="1727">
        <row r="1">
          <cell r="C1" t="str">
            <v>F_CODE</v>
          </cell>
        </row>
      </sheetData>
      <sheetData sheetId="1728">
        <row r="1">
          <cell r="C1" t="str">
            <v>F_CODE</v>
          </cell>
        </row>
      </sheetData>
      <sheetData sheetId="1729">
        <row r="1">
          <cell r="C1" t="str">
            <v>F_CODE</v>
          </cell>
        </row>
      </sheetData>
      <sheetData sheetId="1730">
        <row r="1">
          <cell r="C1" t="str">
            <v>F_CODE</v>
          </cell>
        </row>
      </sheetData>
      <sheetData sheetId="1731">
        <row r="1">
          <cell r="C1" t="str">
            <v>F_CODE</v>
          </cell>
        </row>
      </sheetData>
      <sheetData sheetId="1732">
        <row r="1">
          <cell r="C1" t="str">
            <v>F_CODE</v>
          </cell>
        </row>
      </sheetData>
      <sheetData sheetId="1733">
        <row r="1">
          <cell r="C1" t="str">
            <v>F_CODE</v>
          </cell>
        </row>
      </sheetData>
      <sheetData sheetId="1734">
        <row r="1">
          <cell r="C1" t="str">
            <v>F_CODE</v>
          </cell>
        </row>
      </sheetData>
      <sheetData sheetId="1735">
        <row r="1">
          <cell r="C1" t="str">
            <v>F_CODE</v>
          </cell>
        </row>
      </sheetData>
      <sheetData sheetId="1736">
        <row r="1">
          <cell r="C1" t="str">
            <v>F_CODE</v>
          </cell>
        </row>
      </sheetData>
      <sheetData sheetId="1737">
        <row r="1">
          <cell r="C1" t="str">
            <v>F_CODE</v>
          </cell>
        </row>
      </sheetData>
      <sheetData sheetId="1738">
        <row r="1">
          <cell r="C1" t="str">
            <v>F_CODE</v>
          </cell>
        </row>
      </sheetData>
      <sheetData sheetId="1739">
        <row r="1">
          <cell r="C1" t="str">
            <v>F_CODE</v>
          </cell>
        </row>
      </sheetData>
      <sheetData sheetId="1740">
        <row r="1">
          <cell r="C1" t="str">
            <v>F_CODE</v>
          </cell>
        </row>
      </sheetData>
      <sheetData sheetId="1741">
        <row r="1">
          <cell r="C1" t="str">
            <v>F_CODE</v>
          </cell>
        </row>
      </sheetData>
      <sheetData sheetId="1742">
        <row r="1">
          <cell r="C1" t="str">
            <v>F_CODE</v>
          </cell>
        </row>
      </sheetData>
      <sheetData sheetId="1743">
        <row r="1">
          <cell r="C1" t="str">
            <v>F_CODE</v>
          </cell>
        </row>
      </sheetData>
      <sheetData sheetId="1744">
        <row r="1">
          <cell r="C1" t="str">
            <v>F_CODE</v>
          </cell>
        </row>
      </sheetData>
      <sheetData sheetId="1745">
        <row r="1">
          <cell r="C1" t="str">
            <v>F_CODE</v>
          </cell>
        </row>
      </sheetData>
      <sheetData sheetId="1746">
        <row r="1">
          <cell r="C1" t="str">
            <v>F_CODE</v>
          </cell>
        </row>
      </sheetData>
      <sheetData sheetId="1747">
        <row r="1">
          <cell r="C1" t="str">
            <v>F_CODE</v>
          </cell>
        </row>
      </sheetData>
      <sheetData sheetId="1748">
        <row r="1">
          <cell r="C1" t="str">
            <v>F_CODE</v>
          </cell>
        </row>
      </sheetData>
      <sheetData sheetId="1749">
        <row r="1">
          <cell r="C1" t="str">
            <v>F_CODE</v>
          </cell>
        </row>
      </sheetData>
      <sheetData sheetId="1750">
        <row r="1">
          <cell r="C1" t="str">
            <v>F_CODE</v>
          </cell>
        </row>
      </sheetData>
      <sheetData sheetId="1751">
        <row r="1">
          <cell r="C1" t="str">
            <v>F_CODE</v>
          </cell>
        </row>
      </sheetData>
      <sheetData sheetId="1752">
        <row r="1">
          <cell r="C1" t="str">
            <v>F_CODE</v>
          </cell>
        </row>
      </sheetData>
      <sheetData sheetId="1753">
        <row r="1">
          <cell r="C1" t="str">
            <v>F_CODE</v>
          </cell>
        </row>
      </sheetData>
      <sheetData sheetId="1754">
        <row r="1">
          <cell r="C1" t="str">
            <v>F_CODE</v>
          </cell>
        </row>
      </sheetData>
      <sheetData sheetId="1755">
        <row r="1">
          <cell r="C1" t="str">
            <v>F_CODE</v>
          </cell>
        </row>
      </sheetData>
      <sheetData sheetId="1756">
        <row r="1">
          <cell r="C1" t="str">
            <v>F_CODE</v>
          </cell>
        </row>
      </sheetData>
      <sheetData sheetId="1757">
        <row r="1">
          <cell r="C1" t="str">
            <v>F_CODE</v>
          </cell>
        </row>
      </sheetData>
      <sheetData sheetId="1758">
        <row r="1">
          <cell r="C1" t="str">
            <v>F_CODE</v>
          </cell>
        </row>
      </sheetData>
      <sheetData sheetId="1759">
        <row r="1">
          <cell r="C1" t="str">
            <v>F_CODE</v>
          </cell>
        </row>
      </sheetData>
      <sheetData sheetId="1760">
        <row r="1">
          <cell r="C1" t="str">
            <v>F_CODE</v>
          </cell>
        </row>
      </sheetData>
      <sheetData sheetId="1761">
        <row r="1">
          <cell r="C1" t="str">
            <v>F_CODE</v>
          </cell>
        </row>
      </sheetData>
      <sheetData sheetId="1762">
        <row r="1">
          <cell r="C1" t="str">
            <v>F_CODE</v>
          </cell>
        </row>
      </sheetData>
      <sheetData sheetId="1763">
        <row r="1">
          <cell r="C1" t="str">
            <v>F_CODE</v>
          </cell>
        </row>
      </sheetData>
      <sheetData sheetId="1764">
        <row r="1">
          <cell r="C1" t="str">
            <v>F_CODE</v>
          </cell>
        </row>
      </sheetData>
      <sheetData sheetId="1765">
        <row r="1">
          <cell r="C1" t="str">
            <v>F_CODE</v>
          </cell>
        </row>
      </sheetData>
      <sheetData sheetId="1766">
        <row r="1">
          <cell r="C1" t="str">
            <v>F_CODE</v>
          </cell>
        </row>
      </sheetData>
      <sheetData sheetId="1767">
        <row r="1">
          <cell r="C1" t="str">
            <v>F_CODE</v>
          </cell>
        </row>
      </sheetData>
      <sheetData sheetId="1768">
        <row r="1">
          <cell r="C1" t="str">
            <v>F_CODE</v>
          </cell>
        </row>
      </sheetData>
      <sheetData sheetId="1769">
        <row r="1">
          <cell r="C1" t="str">
            <v>F_CODE</v>
          </cell>
        </row>
      </sheetData>
      <sheetData sheetId="1770">
        <row r="1">
          <cell r="C1" t="str">
            <v>F_CODE</v>
          </cell>
        </row>
      </sheetData>
      <sheetData sheetId="1771">
        <row r="1">
          <cell r="C1" t="str">
            <v>F_CODE</v>
          </cell>
        </row>
      </sheetData>
      <sheetData sheetId="1772">
        <row r="1">
          <cell r="C1" t="str">
            <v>F_CODE</v>
          </cell>
        </row>
      </sheetData>
      <sheetData sheetId="1773">
        <row r="1">
          <cell r="C1" t="str">
            <v>F_CODE</v>
          </cell>
        </row>
      </sheetData>
      <sheetData sheetId="1774">
        <row r="1">
          <cell r="C1" t="str">
            <v>F_CODE</v>
          </cell>
        </row>
      </sheetData>
      <sheetData sheetId="1775">
        <row r="1">
          <cell r="C1" t="str">
            <v>F_CODE</v>
          </cell>
        </row>
      </sheetData>
      <sheetData sheetId="1776">
        <row r="1">
          <cell r="C1" t="str">
            <v>F_CODE</v>
          </cell>
        </row>
      </sheetData>
      <sheetData sheetId="1777">
        <row r="1">
          <cell r="C1" t="str">
            <v>F_CODE</v>
          </cell>
        </row>
      </sheetData>
      <sheetData sheetId="1778">
        <row r="1">
          <cell r="C1" t="str">
            <v>F_CODE</v>
          </cell>
        </row>
      </sheetData>
      <sheetData sheetId="1779">
        <row r="1">
          <cell r="C1" t="str">
            <v>F_CODE</v>
          </cell>
        </row>
      </sheetData>
      <sheetData sheetId="1780">
        <row r="1">
          <cell r="C1" t="str">
            <v>F_CODE</v>
          </cell>
        </row>
      </sheetData>
      <sheetData sheetId="1781">
        <row r="1">
          <cell r="C1" t="str">
            <v>F_CODE</v>
          </cell>
        </row>
      </sheetData>
      <sheetData sheetId="1782">
        <row r="1">
          <cell r="C1" t="str">
            <v>F_CODE</v>
          </cell>
        </row>
      </sheetData>
      <sheetData sheetId="1783">
        <row r="1">
          <cell r="C1" t="str">
            <v>F_CODE</v>
          </cell>
        </row>
      </sheetData>
      <sheetData sheetId="1784">
        <row r="1">
          <cell r="C1" t="str">
            <v>F_CODE</v>
          </cell>
        </row>
      </sheetData>
      <sheetData sheetId="1785">
        <row r="1">
          <cell r="C1" t="str">
            <v>F_CODE</v>
          </cell>
        </row>
      </sheetData>
      <sheetData sheetId="1786">
        <row r="1">
          <cell r="C1" t="str">
            <v>F_CODE</v>
          </cell>
        </row>
      </sheetData>
      <sheetData sheetId="1787">
        <row r="1">
          <cell r="C1" t="str">
            <v>F_CODE</v>
          </cell>
        </row>
      </sheetData>
      <sheetData sheetId="1788">
        <row r="1">
          <cell r="C1" t="str">
            <v>F_CODE</v>
          </cell>
        </row>
      </sheetData>
      <sheetData sheetId="1789">
        <row r="1">
          <cell r="C1" t="str">
            <v>F_CODE</v>
          </cell>
        </row>
      </sheetData>
      <sheetData sheetId="1790">
        <row r="1">
          <cell r="C1" t="str">
            <v>F_CODE</v>
          </cell>
        </row>
      </sheetData>
      <sheetData sheetId="1791">
        <row r="1">
          <cell r="C1" t="str">
            <v>F_CODE</v>
          </cell>
        </row>
      </sheetData>
      <sheetData sheetId="1792">
        <row r="1">
          <cell r="C1" t="str">
            <v>F_CODE</v>
          </cell>
        </row>
      </sheetData>
      <sheetData sheetId="1793">
        <row r="1">
          <cell r="C1" t="str">
            <v>F_CODE</v>
          </cell>
        </row>
      </sheetData>
      <sheetData sheetId="1794">
        <row r="1">
          <cell r="C1" t="str">
            <v>F_CODE</v>
          </cell>
        </row>
      </sheetData>
      <sheetData sheetId="1795">
        <row r="1">
          <cell r="C1" t="str">
            <v>F_CODE</v>
          </cell>
        </row>
      </sheetData>
      <sheetData sheetId="1796">
        <row r="1">
          <cell r="C1" t="str">
            <v>F_CODE</v>
          </cell>
        </row>
      </sheetData>
      <sheetData sheetId="1797">
        <row r="1">
          <cell r="C1" t="str">
            <v>F_CODE</v>
          </cell>
        </row>
      </sheetData>
      <sheetData sheetId="1798">
        <row r="1">
          <cell r="C1" t="str">
            <v>F_CODE</v>
          </cell>
        </row>
      </sheetData>
      <sheetData sheetId="1799">
        <row r="1">
          <cell r="C1" t="str">
            <v>F_CODE</v>
          </cell>
        </row>
      </sheetData>
      <sheetData sheetId="1800">
        <row r="1">
          <cell r="C1" t="str">
            <v>F_CODE</v>
          </cell>
        </row>
      </sheetData>
      <sheetData sheetId="1801"/>
      <sheetData sheetId="1802"/>
      <sheetData sheetId="1803"/>
      <sheetData sheetId="1804">
        <row r="1">
          <cell r="C1" t="str">
            <v>F_CODE</v>
          </cell>
        </row>
      </sheetData>
      <sheetData sheetId="1805"/>
      <sheetData sheetId="1806">
        <row r="1">
          <cell r="C1" t="str">
            <v>F_CODE</v>
          </cell>
        </row>
      </sheetData>
      <sheetData sheetId="1807">
        <row r="1">
          <cell r="C1" t="str">
            <v>F_CODE</v>
          </cell>
        </row>
      </sheetData>
      <sheetData sheetId="1808">
        <row r="1">
          <cell r="C1" t="str">
            <v>F_CODE</v>
          </cell>
        </row>
      </sheetData>
      <sheetData sheetId="1809">
        <row r="1">
          <cell r="C1" t="str">
            <v>F_CODE</v>
          </cell>
        </row>
      </sheetData>
      <sheetData sheetId="1810">
        <row r="1">
          <cell r="C1" t="str">
            <v>F_CODE</v>
          </cell>
        </row>
      </sheetData>
      <sheetData sheetId="1811">
        <row r="1">
          <cell r="C1" t="str">
            <v>F_CODE</v>
          </cell>
        </row>
      </sheetData>
      <sheetData sheetId="1812">
        <row r="1">
          <cell r="C1" t="str">
            <v>F_CODE</v>
          </cell>
        </row>
      </sheetData>
      <sheetData sheetId="1813">
        <row r="1">
          <cell r="C1" t="str">
            <v>F_CODE</v>
          </cell>
        </row>
      </sheetData>
      <sheetData sheetId="1814">
        <row r="1">
          <cell r="C1" t="str">
            <v>F_CODE</v>
          </cell>
        </row>
      </sheetData>
      <sheetData sheetId="1815">
        <row r="1">
          <cell r="C1" t="str">
            <v>F_CODE</v>
          </cell>
        </row>
      </sheetData>
      <sheetData sheetId="1816"/>
      <sheetData sheetId="1817">
        <row r="1">
          <cell r="C1" t="str">
            <v>F_CODE</v>
          </cell>
        </row>
      </sheetData>
      <sheetData sheetId="1818">
        <row r="1">
          <cell r="C1" t="str">
            <v>F_CODE</v>
          </cell>
        </row>
      </sheetData>
      <sheetData sheetId="1819">
        <row r="1">
          <cell r="C1" t="str">
            <v>F_CODE</v>
          </cell>
        </row>
      </sheetData>
      <sheetData sheetId="1820"/>
      <sheetData sheetId="1821">
        <row r="1">
          <cell r="C1" t="str">
            <v>F_CODE</v>
          </cell>
        </row>
      </sheetData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>
        <row r="1">
          <cell r="C1" t="str">
            <v>F_CODE</v>
          </cell>
        </row>
      </sheetData>
      <sheetData sheetId="1836">
        <row r="1">
          <cell r="C1" t="str">
            <v>F_CODE</v>
          </cell>
        </row>
      </sheetData>
      <sheetData sheetId="1837"/>
      <sheetData sheetId="1838"/>
      <sheetData sheetId="1839"/>
      <sheetData sheetId="1840">
        <row r="1">
          <cell r="C1" t="str">
            <v>F_CODE</v>
          </cell>
        </row>
      </sheetData>
      <sheetData sheetId="1841" refreshError="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>
        <row r="1">
          <cell r="C1" t="str">
            <v>F_CODE</v>
          </cell>
        </row>
      </sheetData>
      <sheetData sheetId="2072">
        <row r="1">
          <cell r="C1" t="str">
            <v>F_CODE</v>
          </cell>
        </row>
      </sheetData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C1" t="str">
            <v>F_CODE</v>
          </cell>
        </row>
      </sheetData>
      <sheetData sheetId="2081">
        <row r="1">
          <cell r="C1" t="str">
            <v>F_CODE</v>
          </cell>
        </row>
      </sheetData>
      <sheetData sheetId="2082">
        <row r="1">
          <cell r="C1" t="str">
            <v>F_CODE</v>
          </cell>
        </row>
      </sheetData>
      <sheetData sheetId="2083"/>
      <sheetData sheetId="2084"/>
      <sheetData sheetId="2085">
        <row r="1">
          <cell r="C1" t="str">
            <v>F_CODE</v>
          </cell>
        </row>
      </sheetData>
      <sheetData sheetId="2086">
        <row r="1">
          <cell r="C1" t="str">
            <v>F_CODE</v>
          </cell>
        </row>
      </sheetData>
      <sheetData sheetId="2087">
        <row r="1">
          <cell r="C1" t="str">
            <v>F_CODE</v>
          </cell>
        </row>
      </sheetData>
      <sheetData sheetId="2088">
        <row r="1">
          <cell r="C1" t="str">
            <v>F_CODE</v>
          </cell>
        </row>
      </sheetData>
      <sheetData sheetId="2089">
        <row r="1">
          <cell r="C1" t="str">
            <v>F_CODE</v>
          </cell>
        </row>
      </sheetData>
      <sheetData sheetId="2090">
        <row r="1">
          <cell r="C1" t="str">
            <v>F_CODE</v>
          </cell>
        </row>
      </sheetData>
      <sheetData sheetId="2091"/>
      <sheetData sheetId="2092"/>
      <sheetData sheetId="2093"/>
      <sheetData sheetId="2094"/>
      <sheetData sheetId="2095">
        <row r="1">
          <cell r="C1" t="str">
            <v>F_CODE</v>
          </cell>
        </row>
      </sheetData>
      <sheetData sheetId="2096"/>
      <sheetData sheetId="2097"/>
      <sheetData sheetId="2098">
        <row r="1">
          <cell r="C1" t="str">
            <v>F_CODE</v>
          </cell>
        </row>
      </sheetData>
      <sheetData sheetId="2099">
        <row r="1">
          <cell r="C1" t="str">
            <v>F_CODE</v>
          </cell>
        </row>
      </sheetData>
      <sheetData sheetId="2100">
        <row r="1">
          <cell r="C1" t="str">
            <v>F_CODE</v>
          </cell>
        </row>
      </sheetData>
      <sheetData sheetId="2101"/>
      <sheetData sheetId="2102">
        <row r="1">
          <cell r="C1" t="str">
            <v>F_CODE</v>
          </cell>
        </row>
      </sheetData>
      <sheetData sheetId="2103">
        <row r="1">
          <cell r="C1" t="str">
            <v>F_CODE</v>
          </cell>
        </row>
      </sheetData>
      <sheetData sheetId="2104">
        <row r="1">
          <cell r="C1" t="str">
            <v>F_CODE</v>
          </cell>
        </row>
      </sheetData>
      <sheetData sheetId="2105">
        <row r="1">
          <cell r="C1" t="str">
            <v>F_CODE</v>
          </cell>
        </row>
      </sheetData>
      <sheetData sheetId="2106">
        <row r="1">
          <cell r="C1" t="str">
            <v>F_CODE</v>
          </cell>
        </row>
      </sheetData>
      <sheetData sheetId="2107">
        <row r="1">
          <cell r="C1" t="str">
            <v>F_CODE</v>
          </cell>
        </row>
      </sheetData>
      <sheetData sheetId="2108">
        <row r="1">
          <cell r="C1" t="str">
            <v>F_CODE</v>
          </cell>
        </row>
      </sheetData>
      <sheetData sheetId="2109">
        <row r="1">
          <cell r="C1" t="str">
            <v>F_CODE</v>
          </cell>
        </row>
      </sheetData>
      <sheetData sheetId="2110">
        <row r="1">
          <cell r="C1" t="str">
            <v>F_CODE</v>
          </cell>
        </row>
      </sheetData>
      <sheetData sheetId="2111">
        <row r="1">
          <cell r="C1" t="str">
            <v>F_CODE</v>
          </cell>
        </row>
      </sheetData>
      <sheetData sheetId="2112">
        <row r="1">
          <cell r="C1" t="str">
            <v>F_CODE</v>
          </cell>
        </row>
      </sheetData>
      <sheetData sheetId="2113">
        <row r="1">
          <cell r="C1" t="str">
            <v>F_CODE</v>
          </cell>
        </row>
      </sheetData>
      <sheetData sheetId="2114">
        <row r="1">
          <cell r="C1" t="str">
            <v>F_CODE</v>
          </cell>
        </row>
      </sheetData>
      <sheetData sheetId="2115">
        <row r="1">
          <cell r="C1" t="str">
            <v>F_CODE</v>
          </cell>
        </row>
      </sheetData>
      <sheetData sheetId="2116">
        <row r="1">
          <cell r="C1" t="str">
            <v>F_CODE</v>
          </cell>
        </row>
      </sheetData>
      <sheetData sheetId="2117">
        <row r="1">
          <cell r="C1" t="str">
            <v>F_CODE</v>
          </cell>
        </row>
      </sheetData>
      <sheetData sheetId="2118">
        <row r="1">
          <cell r="C1" t="str">
            <v>F_CODE</v>
          </cell>
        </row>
      </sheetData>
      <sheetData sheetId="2119">
        <row r="1">
          <cell r="C1" t="str">
            <v>F_CODE</v>
          </cell>
        </row>
      </sheetData>
      <sheetData sheetId="2120">
        <row r="1">
          <cell r="C1" t="str">
            <v>F_CODE</v>
          </cell>
        </row>
      </sheetData>
      <sheetData sheetId="2121">
        <row r="1">
          <cell r="C1" t="str">
            <v>F_CODE</v>
          </cell>
        </row>
      </sheetData>
      <sheetData sheetId="2122">
        <row r="1">
          <cell r="C1" t="str">
            <v>F_CODE</v>
          </cell>
        </row>
      </sheetData>
      <sheetData sheetId="2123">
        <row r="1">
          <cell r="C1" t="str">
            <v>F_CODE</v>
          </cell>
        </row>
      </sheetData>
      <sheetData sheetId="2124">
        <row r="1">
          <cell r="C1" t="str">
            <v>F_CODE</v>
          </cell>
        </row>
      </sheetData>
      <sheetData sheetId="2125">
        <row r="1">
          <cell r="C1" t="str">
            <v>F_CODE</v>
          </cell>
        </row>
      </sheetData>
      <sheetData sheetId="2126">
        <row r="1">
          <cell r="C1" t="str">
            <v>F_CODE</v>
          </cell>
        </row>
      </sheetData>
      <sheetData sheetId="2127">
        <row r="1">
          <cell r="C1" t="str">
            <v>F_CODE</v>
          </cell>
        </row>
      </sheetData>
      <sheetData sheetId="2128">
        <row r="1">
          <cell r="C1" t="str">
            <v>F_CODE</v>
          </cell>
        </row>
      </sheetData>
      <sheetData sheetId="2129">
        <row r="1">
          <cell r="C1" t="str">
            <v>F_CODE</v>
          </cell>
        </row>
      </sheetData>
      <sheetData sheetId="2130">
        <row r="1">
          <cell r="C1" t="str">
            <v>F_CODE</v>
          </cell>
        </row>
      </sheetData>
      <sheetData sheetId="2131">
        <row r="1">
          <cell r="C1" t="str">
            <v>F_CODE</v>
          </cell>
        </row>
      </sheetData>
      <sheetData sheetId="2132">
        <row r="1">
          <cell r="C1" t="str">
            <v>F_CODE</v>
          </cell>
        </row>
      </sheetData>
      <sheetData sheetId="2133">
        <row r="1">
          <cell r="C1" t="str">
            <v>F_CODE</v>
          </cell>
        </row>
      </sheetData>
      <sheetData sheetId="2134">
        <row r="1">
          <cell r="C1" t="str">
            <v>F_CODE</v>
          </cell>
        </row>
      </sheetData>
      <sheetData sheetId="2135">
        <row r="1">
          <cell r="C1" t="str">
            <v>F_CODE</v>
          </cell>
        </row>
      </sheetData>
      <sheetData sheetId="2136">
        <row r="1">
          <cell r="C1" t="str">
            <v>F_CODE</v>
          </cell>
        </row>
      </sheetData>
      <sheetData sheetId="2137">
        <row r="1">
          <cell r="C1" t="str">
            <v>F_CODE</v>
          </cell>
        </row>
      </sheetData>
      <sheetData sheetId="2138">
        <row r="1">
          <cell r="C1" t="str">
            <v>F_CODE</v>
          </cell>
        </row>
      </sheetData>
      <sheetData sheetId="2139">
        <row r="1">
          <cell r="C1" t="str">
            <v>F_CODE</v>
          </cell>
        </row>
      </sheetData>
      <sheetData sheetId="2140">
        <row r="1">
          <cell r="C1" t="str">
            <v>F_CODE</v>
          </cell>
        </row>
      </sheetData>
      <sheetData sheetId="2141">
        <row r="1">
          <cell r="C1" t="str">
            <v>F_CODE</v>
          </cell>
        </row>
      </sheetData>
      <sheetData sheetId="2142">
        <row r="1">
          <cell r="C1" t="str">
            <v>F_CODE</v>
          </cell>
        </row>
      </sheetData>
      <sheetData sheetId="2143">
        <row r="1">
          <cell r="C1" t="str">
            <v>F_CODE</v>
          </cell>
        </row>
      </sheetData>
      <sheetData sheetId="2144">
        <row r="1">
          <cell r="C1" t="str">
            <v>F_CODE</v>
          </cell>
        </row>
      </sheetData>
      <sheetData sheetId="2145">
        <row r="1">
          <cell r="C1" t="str">
            <v>F_CODE</v>
          </cell>
        </row>
      </sheetData>
      <sheetData sheetId="2146">
        <row r="1">
          <cell r="C1" t="str">
            <v>F_CODE</v>
          </cell>
        </row>
      </sheetData>
      <sheetData sheetId="2147">
        <row r="1">
          <cell r="C1" t="str">
            <v>F_CODE</v>
          </cell>
        </row>
      </sheetData>
      <sheetData sheetId="2148">
        <row r="1">
          <cell r="C1" t="str">
            <v>F_CODE</v>
          </cell>
        </row>
      </sheetData>
      <sheetData sheetId="2149">
        <row r="1">
          <cell r="C1" t="str">
            <v>F_CODE</v>
          </cell>
        </row>
      </sheetData>
      <sheetData sheetId="2150">
        <row r="1">
          <cell r="C1" t="str">
            <v>F_CODE</v>
          </cell>
        </row>
      </sheetData>
      <sheetData sheetId="2151">
        <row r="1">
          <cell r="C1" t="str">
            <v>F_CODE</v>
          </cell>
        </row>
      </sheetData>
      <sheetData sheetId="2152">
        <row r="1">
          <cell r="C1" t="str">
            <v>F_CODE</v>
          </cell>
        </row>
      </sheetData>
      <sheetData sheetId="2153">
        <row r="1">
          <cell r="C1" t="str">
            <v>F_CODE</v>
          </cell>
        </row>
      </sheetData>
      <sheetData sheetId="2154">
        <row r="1">
          <cell r="C1" t="str">
            <v>F_CODE</v>
          </cell>
        </row>
      </sheetData>
      <sheetData sheetId="2155">
        <row r="1">
          <cell r="C1" t="str">
            <v>F_CODE</v>
          </cell>
        </row>
      </sheetData>
      <sheetData sheetId="2156">
        <row r="1">
          <cell r="C1" t="str">
            <v>F_CODE</v>
          </cell>
        </row>
      </sheetData>
      <sheetData sheetId="2157">
        <row r="1">
          <cell r="C1" t="str">
            <v>F_CODE</v>
          </cell>
        </row>
      </sheetData>
      <sheetData sheetId="2158">
        <row r="1">
          <cell r="C1" t="str">
            <v>F_CODE</v>
          </cell>
        </row>
      </sheetData>
      <sheetData sheetId="2159">
        <row r="1">
          <cell r="C1" t="str">
            <v>F_CODE</v>
          </cell>
        </row>
      </sheetData>
      <sheetData sheetId="2160">
        <row r="1">
          <cell r="C1" t="str">
            <v>F_CODE</v>
          </cell>
        </row>
      </sheetData>
      <sheetData sheetId="2161">
        <row r="1">
          <cell r="C1" t="str">
            <v>F_CODE</v>
          </cell>
        </row>
      </sheetData>
      <sheetData sheetId="2162">
        <row r="1">
          <cell r="C1" t="str">
            <v>F_CODE</v>
          </cell>
        </row>
      </sheetData>
      <sheetData sheetId="2163">
        <row r="1">
          <cell r="C1" t="str">
            <v>F_CODE</v>
          </cell>
        </row>
      </sheetData>
      <sheetData sheetId="2164">
        <row r="1">
          <cell r="C1" t="str">
            <v>F_CODE</v>
          </cell>
        </row>
      </sheetData>
      <sheetData sheetId="2165">
        <row r="1">
          <cell r="C1" t="str">
            <v>F_CODE</v>
          </cell>
        </row>
      </sheetData>
      <sheetData sheetId="2166">
        <row r="1">
          <cell r="C1" t="str">
            <v>F_CODE</v>
          </cell>
        </row>
      </sheetData>
      <sheetData sheetId="2167">
        <row r="1">
          <cell r="C1" t="str">
            <v>F_CODE</v>
          </cell>
        </row>
      </sheetData>
      <sheetData sheetId="2168">
        <row r="1">
          <cell r="C1" t="str">
            <v>F_CODE</v>
          </cell>
        </row>
      </sheetData>
      <sheetData sheetId="2169">
        <row r="1">
          <cell r="C1" t="str">
            <v>F_CODE</v>
          </cell>
        </row>
      </sheetData>
      <sheetData sheetId="2170">
        <row r="1">
          <cell r="C1" t="str">
            <v>F_CODE</v>
          </cell>
        </row>
      </sheetData>
      <sheetData sheetId="2171">
        <row r="1">
          <cell r="C1" t="str">
            <v>F_CODE</v>
          </cell>
        </row>
      </sheetData>
      <sheetData sheetId="2172">
        <row r="1">
          <cell r="C1" t="str">
            <v>F_CODE</v>
          </cell>
        </row>
      </sheetData>
      <sheetData sheetId="2173">
        <row r="1">
          <cell r="C1" t="str">
            <v>F_CODE</v>
          </cell>
        </row>
      </sheetData>
      <sheetData sheetId="2174">
        <row r="1">
          <cell r="C1" t="str">
            <v>F_CODE</v>
          </cell>
        </row>
      </sheetData>
      <sheetData sheetId="2175">
        <row r="1">
          <cell r="C1" t="str">
            <v>F_CODE</v>
          </cell>
        </row>
      </sheetData>
      <sheetData sheetId="2176">
        <row r="1">
          <cell r="C1" t="str">
            <v>F_CODE</v>
          </cell>
        </row>
      </sheetData>
      <sheetData sheetId="2177">
        <row r="1">
          <cell r="C1" t="str">
            <v>F_CODE</v>
          </cell>
        </row>
      </sheetData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>
        <row r="1">
          <cell r="C1" t="str">
            <v>F_CODE</v>
          </cell>
        </row>
      </sheetData>
      <sheetData sheetId="2357">
        <row r="1">
          <cell r="C1" t="str">
            <v>F_CODE</v>
          </cell>
        </row>
      </sheetData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>
        <row r="1">
          <cell r="C1" t="str">
            <v>F_CODE</v>
          </cell>
        </row>
      </sheetData>
      <sheetData sheetId="2379">
        <row r="1">
          <cell r="C1" t="str">
            <v>F_CODE</v>
          </cell>
        </row>
      </sheetData>
      <sheetData sheetId="2380">
        <row r="1">
          <cell r="C1" t="str">
            <v>F_CODE</v>
          </cell>
        </row>
      </sheetData>
      <sheetData sheetId="2381">
        <row r="1">
          <cell r="C1" t="str">
            <v>F_CODE</v>
          </cell>
        </row>
      </sheetData>
      <sheetData sheetId="2382">
        <row r="1">
          <cell r="C1" t="str">
            <v>F_CODE</v>
          </cell>
        </row>
      </sheetData>
      <sheetData sheetId="2383">
        <row r="1">
          <cell r="C1" t="str">
            <v>F_CODE</v>
          </cell>
        </row>
      </sheetData>
      <sheetData sheetId="2384"/>
      <sheetData sheetId="2385"/>
      <sheetData sheetId="2386">
        <row r="1">
          <cell r="C1" t="str">
            <v>F_CODE</v>
          </cell>
        </row>
      </sheetData>
      <sheetData sheetId="2387">
        <row r="1">
          <cell r="C1" t="str">
            <v>F_CODE</v>
          </cell>
        </row>
      </sheetData>
      <sheetData sheetId="2388">
        <row r="1">
          <cell r="C1" t="str">
            <v>F_CODE</v>
          </cell>
        </row>
      </sheetData>
      <sheetData sheetId="2389">
        <row r="1">
          <cell r="C1" t="str">
            <v>F_CODE</v>
          </cell>
        </row>
      </sheetData>
      <sheetData sheetId="2390">
        <row r="1">
          <cell r="C1" t="str">
            <v>F_CODE</v>
          </cell>
        </row>
      </sheetData>
      <sheetData sheetId="2391">
        <row r="1">
          <cell r="C1" t="str">
            <v>F_CODE</v>
          </cell>
        </row>
      </sheetData>
      <sheetData sheetId="2392">
        <row r="1">
          <cell r="C1" t="str">
            <v>F_CODE</v>
          </cell>
        </row>
      </sheetData>
      <sheetData sheetId="2393">
        <row r="1">
          <cell r="C1" t="str">
            <v>F_CODE</v>
          </cell>
        </row>
      </sheetData>
      <sheetData sheetId="2394">
        <row r="1">
          <cell r="C1" t="str">
            <v>F_CODE</v>
          </cell>
        </row>
      </sheetData>
      <sheetData sheetId="2395">
        <row r="1">
          <cell r="C1" t="str">
            <v>F_CODE</v>
          </cell>
        </row>
      </sheetData>
      <sheetData sheetId="2396">
        <row r="1">
          <cell r="C1" t="str">
            <v>F_CODE</v>
          </cell>
        </row>
      </sheetData>
      <sheetData sheetId="2397">
        <row r="1">
          <cell r="C1" t="str">
            <v>F_CODE</v>
          </cell>
        </row>
      </sheetData>
      <sheetData sheetId="2398">
        <row r="1">
          <cell r="C1" t="str">
            <v>F_CODE</v>
          </cell>
        </row>
      </sheetData>
      <sheetData sheetId="2399">
        <row r="1">
          <cell r="C1" t="str">
            <v>F_CODE</v>
          </cell>
        </row>
      </sheetData>
      <sheetData sheetId="2400">
        <row r="1">
          <cell r="C1" t="str">
            <v>F_CODE</v>
          </cell>
        </row>
      </sheetData>
      <sheetData sheetId="2401">
        <row r="1">
          <cell r="C1" t="str">
            <v>F_CODE</v>
          </cell>
        </row>
      </sheetData>
      <sheetData sheetId="2402">
        <row r="1">
          <cell r="C1" t="str">
            <v>F_CODE</v>
          </cell>
        </row>
      </sheetData>
      <sheetData sheetId="2403">
        <row r="1">
          <cell r="C1" t="str">
            <v>F_CODE</v>
          </cell>
        </row>
      </sheetData>
      <sheetData sheetId="2404">
        <row r="1">
          <cell r="C1" t="str">
            <v>F_CODE</v>
          </cell>
        </row>
      </sheetData>
      <sheetData sheetId="2405">
        <row r="1">
          <cell r="C1" t="str">
            <v>F_CODE</v>
          </cell>
        </row>
      </sheetData>
      <sheetData sheetId="2406">
        <row r="1">
          <cell r="C1" t="str">
            <v>F_CODE</v>
          </cell>
        </row>
      </sheetData>
      <sheetData sheetId="2407">
        <row r="1">
          <cell r="C1" t="str">
            <v>F_CODE</v>
          </cell>
        </row>
      </sheetData>
      <sheetData sheetId="2408">
        <row r="1">
          <cell r="C1" t="str">
            <v>F_CODE</v>
          </cell>
        </row>
      </sheetData>
      <sheetData sheetId="2409">
        <row r="1">
          <cell r="C1" t="str">
            <v>F_CODE</v>
          </cell>
        </row>
      </sheetData>
      <sheetData sheetId="2410">
        <row r="1">
          <cell r="C1" t="str">
            <v>F_CODE</v>
          </cell>
        </row>
      </sheetData>
      <sheetData sheetId="2411">
        <row r="1">
          <cell r="C1" t="str">
            <v>F_CODE</v>
          </cell>
        </row>
      </sheetData>
      <sheetData sheetId="2412">
        <row r="1">
          <cell r="C1" t="str">
            <v>F_CODE</v>
          </cell>
        </row>
      </sheetData>
      <sheetData sheetId="2413">
        <row r="1">
          <cell r="C1" t="str">
            <v>F_CODE</v>
          </cell>
        </row>
      </sheetData>
      <sheetData sheetId="2414">
        <row r="1">
          <cell r="C1" t="str">
            <v>F_CODE</v>
          </cell>
        </row>
      </sheetData>
      <sheetData sheetId="2415">
        <row r="1">
          <cell r="C1" t="str">
            <v>F_CODE</v>
          </cell>
        </row>
      </sheetData>
      <sheetData sheetId="2416">
        <row r="1">
          <cell r="C1" t="str">
            <v>F_CODE</v>
          </cell>
        </row>
      </sheetData>
      <sheetData sheetId="2417">
        <row r="1">
          <cell r="C1" t="str">
            <v>F_CODE</v>
          </cell>
        </row>
      </sheetData>
      <sheetData sheetId="2418">
        <row r="1">
          <cell r="C1" t="str">
            <v>F_CODE</v>
          </cell>
        </row>
      </sheetData>
      <sheetData sheetId="2419">
        <row r="1">
          <cell r="C1" t="str">
            <v>F_CODE</v>
          </cell>
        </row>
      </sheetData>
      <sheetData sheetId="2420">
        <row r="1">
          <cell r="C1" t="str">
            <v>F_CODE</v>
          </cell>
        </row>
      </sheetData>
      <sheetData sheetId="2421">
        <row r="1">
          <cell r="C1" t="str">
            <v>F_CODE</v>
          </cell>
        </row>
      </sheetData>
      <sheetData sheetId="2422">
        <row r="1">
          <cell r="C1" t="str">
            <v>F_CODE</v>
          </cell>
        </row>
      </sheetData>
      <sheetData sheetId="2423">
        <row r="1">
          <cell r="C1" t="str">
            <v>F_CODE</v>
          </cell>
        </row>
      </sheetData>
      <sheetData sheetId="2424">
        <row r="1">
          <cell r="C1" t="str">
            <v>F_CODE</v>
          </cell>
        </row>
      </sheetData>
      <sheetData sheetId="2425">
        <row r="1">
          <cell r="C1" t="str">
            <v>F_CODE</v>
          </cell>
        </row>
      </sheetData>
      <sheetData sheetId="2426">
        <row r="1">
          <cell r="C1" t="str">
            <v>F_CODE</v>
          </cell>
        </row>
      </sheetData>
      <sheetData sheetId="2427">
        <row r="1">
          <cell r="C1" t="str">
            <v>F_CODE</v>
          </cell>
        </row>
      </sheetData>
      <sheetData sheetId="2428">
        <row r="1">
          <cell r="C1" t="str">
            <v>F_CODE</v>
          </cell>
        </row>
      </sheetData>
      <sheetData sheetId="2429">
        <row r="1">
          <cell r="C1" t="str">
            <v>F_CODE</v>
          </cell>
        </row>
      </sheetData>
      <sheetData sheetId="2430">
        <row r="1">
          <cell r="C1" t="str">
            <v>F_CODE</v>
          </cell>
        </row>
      </sheetData>
      <sheetData sheetId="2431">
        <row r="1">
          <cell r="C1" t="str">
            <v>F_CODE</v>
          </cell>
        </row>
      </sheetData>
      <sheetData sheetId="2432">
        <row r="1">
          <cell r="C1" t="str">
            <v>F_CODE</v>
          </cell>
        </row>
      </sheetData>
      <sheetData sheetId="2433">
        <row r="1">
          <cell r="C1" t="str">
            <v>F_CODE</v>
          </cell>
        </row>
      </sheetData>
      <sheetData sheetId="2434">
        <row r="1">
          <cell r="C1" t="str">
            <v>F_CODE</v>
          </cell>
        </row>
      </sheetData>
      <sheetData sheetId="2435"/>
      <sheetData sheetId="2436">
        <row r="1">
          <cell r="C1" t="str">
            <v>F_CODE</v>
          </cell>
        </row>
      </sheetData>
      <sheetData sheetId="2437">
        <row r="1">
          <cell r="C1" t="str">
            <v>F_CODE</v>
          </cell>
        </row>
      </sheetData>
      <sheetData sheetId="2438">
        <row r="1">
          <cell r="C1" t="str">
            <v>F_CODE</v>
          </cell>
        </row>
      </sheetData>
      <sheetData sheetId="2439">
        <row r="1">
          <cell r="C1" t="str">
            <v>F_CODE</v>
          </cell>
        </row>
      </sheetData>
      <sheetData sheetId="2440">
        <row r="1">
          <cell r="C1" t="str">
            <v>F_CODE</v>
          </cell>
        </row>
      </sheetData>
      <sheetData sheetId="2441">
        <row r="1">
          <cell r="C1" t="str">
            <v>F_CODE</v>
          </cell>
        </row>
      </sheetData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>
        <row r="1">
          <cell r="C1" t="str">
            <v>F_CODE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/>
      <sheetData sheetId="2597" refreshError="1"/>
      <sheetData sheetId="2598" refreshError="1"/>
      <sheetData sheetId="2599"/>
      <sheetData sheetId="2600" refreshError="1"/>
      <sheetData sheetId="2601" refreshError="1"/>
      <sheetData sheetId="2602"/>
      <sheetData sheetId="2603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"/>
      <sheetName val="Cash2"/>
      <sheetName val="tific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MONTHS"/>
      <sheetName val="8MONTHS "/>
      <sheetName val="staffsched"/>
      <sheetName val="Gia"/>
      <sheetName val="RAB AR&amp;STR"/>
      <sheetName val="Giá Bê tông 2 bên"/>
      <sheetName val="tifico"/>
      <sheetName val="F4-F7"/>
      <sheetName val="FAB별"/>
      <sheetName val="Earthwork"/>
      <sheetName val="負荷集計（断熱不燃）"/>
      <sheetName val="8MONTHS_"/>
      <sheetName val="SALING"/>
      <sheetName val="A"/>
      <sheetName val="FitOutConfCentre"/>
      <sheetName val="노임단가"/>
      <sheetName val="#REF"/>
      <sheetName val="schedule form"/>
      <sheetName val="SEX"/>
      <sheetName val="escon"/>
      <sheetName val="D_MUC"/>
      <sheetName val="SORT"/>
      <sheetName val="Gia VLNCMTC"/>
      <sheetName val="6PILE  (돌출)"/>
      <sheetName val="MTO REV.2(ARMOR)"/>
      <sheetName val="DETAIL "/>
      <sheetName val="gia vt,nc,may"/>
      <sheetName val="PNT_QUOT__3"/>
      <sheetName val="COAT_WRAP_QIOT__3"/>
      <sheetName val="Name"/>
      <sheetName val="SUM-AIR-Submit"/>
      <sheetName val="8MONTHS_1"/>
      <sheetName val="RAB_AR&amp;STR"/>
      <sheetName val="Giá_Bê_tông_2_bên"/>
      <sheetName val="Sheet1"/>
      <sheetName val="Sum"/>
      <sheetName val="Comparison"/>
      <sheetName val="A .Building  "/>
      <sheetName val="Qty-(Arc )"/>
      <sheetName val="Sub total"/>
      <sheetName val="DETAIL_"/>
      <sheetName val="schedule_form"/>
      <sheetName val="A__Building__"/>
      <sheetName val="Qty-(Arc_)"/>
      <sheetName val="gia_vt,nc,may"/>
      <sheetName val="Sub_total"/>
      <sheetName val="DETAIL_1"/>
      <sheetName val="schedule_form1"/>
      <sheetName val="A__Building__1"/>
      <sheetName val="Qty-(Arc_)1"/>
      <sheetName val="gia_vt,nc,may1"/>
      <sheetName val="Sub_total1"/>
      <sheetName val="유림골조"/>
      <sheetName val="Input"/>
      <sheetName val="집계표"/>
      <sheetName val="VL"/>
      <sheetName val="TN"/>
      <sheetName val="ND"/>
      <sheetName val="SW-TEO"/>
      <sheetName val="Cash2"/>
      <sheetName val="Z"/>
      <sheetName val="실행"/>
      <sheetName val="MTP"/>
      <sheetName val="Cash Flow"/>
      <sheetName val="8MONTHS_2"/>
      <sheetName val="RAB_AR&amp;STR1"/>
      <sheetName val="Giá_Bê_tông_2_bên1"/>
      <sheetName val="MTO_REV_2(ARMOR)"/>
      <sheetName val="MAIN GATE HOUSE"/>
      <sheetName val="Code"/>
      <sheetName val="Master"/>
      <sheetName val="E. Factory"/>
      <sheetName val="Chiet tinh dz35"/>
      <sheetName val="Areas"/>
      <sheetName val="149-2"/>
      <sheetName val="Takeoff"/>
      <sheetName val="BG"/>
      <sheetName val="gia vt"/>
      <sheetName val="1.BILL MOI THAU CAN THUONG"/>
      <sheetName val="차액보증"/>
      <sheetName val="264"/>
      <sheetName val="data"/>
      <sheetName val="Bangia"/>
      <sheetName val="침하계"/>
      <sheetName val="electrical"/>
      <sheetName val="Div26 - Elect"/>
      <sheetName val="AUTOMATIC SELECT"/>
      <sheetName val="dnc4"/>
      <sheetName val="XL4Poppy"/>
      <sheetName val="B3A - TOWER A"/>
      <sheetName val="물량표"/>
      <sheetName val="Quantity"/>
      <sheetName val="2. BOQ DETAIL"/>
      <sheetName val="TKC"/>
      <sheetName val="ctTBA"/>
      <sheetName val="Config"/>
      <sheetName val="入力作成表"/>
      <sheetName val="조선용암면"/>
      <sheetName val="MTP1"/>
      <sheetName val="Book 1 Summary"/>
      <sheetName val="U.P List"/>
      <sheetName val="Goc CC"/>
      <sheetName val="FD"/>
      <sheetName val="GI"/>
      <sheetName val="EE (3)"/>
      <sheetName val="PAVEMENT"/>
      <sheetName val="TRAFFIC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dg-VTu"/>
      <sheetName val="入力"/>
      <sheetName val="GVL"/>
      <sheetName val="TTTram"/>
      <sheetName val="Analisa Upah &amp; Bahan Plum"/>
      <sheetName val="1.Air"/>
      <sheetName val="1.8.CleanRM"/>
      <sheetName val="4.Compressor."/>
      <sheetName val="35.Machine &amp; Tank"/>
      <sheetName val="8.SGP Pipe"/>
      <sheetName val="unit price list"/>
      <sheetName val="TOSHIBA-Structure"/>
      <sheetName val="sort2"/>
      <sheetName val="SITE-E"/>
      <sheetName val="一発シート"/>
      <sheetName val="Ｎｏ.13"/>
      <sheetName val="CFS3"/>
      <sheetName val="Window Door schedule"/>
      <sheetName val="TT04"/>
      <sheetName val="조명시설"/>
      <sheetName val="아파트 기성내역서"/>
      <sheetName val="Yield"/>
      <sheetName val="DG duoi"/>
      <sheetName val="VANKHUON"/>
      <sheetName val="Area Cal"/>
      <sheetName val="EQT-ESTN"/>
      <sheetName val="금융"/>
      <sheetName val="anti-termite"/>
      <sheetName val="금액내역서"/>
      <sheetName val="DS-Thuong 6T dau"/>
      <sheetName val="BQ"/>
      <sheetName val="NOTE"/>
      <sheetName val="MTL$-INTER"/>
      <sheetName val="Sheet2"/>
      <sheetName val="目次"/>
      <sheetName val="試運転項目"/>
      <sheetName val="ABILITY"/>
      <sheetName val="MEGA"/>
      <sheetName val="A1.CN"/>
      <sheetName val="HD-XUAT"/>
      <sheetName val="WT-LIST"/>
      <sheetName val="TH kinh phi"/>
      <sheetName val="KLDT DIEN"/>
      <sheetName val="Dinh muc CP KTCB khac"/>
      <sheetName val="갑지"/>
      <sheetName val="D+W"/>
      <sheetName val="CTEMCOST"/>
      <sheetName val="도로경계단위"/>
      <sheetName val="수량3"/>
      <sheetName val="tuong"/>
      <sheetName val="DGKL - 5A+DL4"/>
      <sheetName val="Fut_Perf"/>
      <sheetName val="기성내역"/>
      <sheetName val="THCT"/>
      <sheetName val="THDZ0,4"/>
      <sheetName val="TH DZ35"/>
      <sheetName val="DTICH"/>
      <sheetName val="토공"/>
      <sheetName val="P&amp;L"/>
      <sheetName val="TH_CPTB"/>
      <sheetName val="CP Khac cuoc VC"/>
      <sheetName val="Đơn Giá "/>
      <sheetName val="T.KE CP1"/>
      <sheetName val="Rates"/>
      <sheetName val="I-KAMAR"/>
      <sheetName val="THONG SO KICH THUOC"/>
      <sheetName val="DGG"/>
      <sheetName val="Selection"/>
      <sheetName val="125x125"/>
      <sheetName val="전기"/>
      <sheetName val="Net_M_6.1"/>
      <sheetName val="Index"/>
      <sheetName val="Blr"/>
      <sheetName val="8MONTHS_3"/>
      <sheetName val="RAB_AR&amp;STR2"/>
      <sheetName val="Giá_Bê_tông_2_bên2"/>
      <sheetName val="schedule_form2"/>
      <sheetName val="MTO_REV_2(ARMOR)1"/>
      <sheetName val="DETAIL_2"/>
      <sheetName val="A__Building__2"/>
      <sheetName val="Qty-(Arc_)2"/>
      <sheetName val="gia_vt,nc,may2"/>
      <sheetName val="Sub_total2"/>
      <sheetName val="Gia_VLNCMTC"/>
      <sheetName val="MAIN_GATE_HOUSE"/>
      <sheetName val="Cash_Flow"/>
      <sheetName val="6PILE__(돌출)"/>
      <sheetName val="E__Factory"/>
      <sheetName val="Chiet_tinh_dz35"/>
      <sheetName val="gia_vt"/>
      <sheetName val="1_BILL_MOI_THAU_CAN_THUONG"/>
      <sheetName val="Div26_-_Elect"/>
      <sheetName val="AUTOMATIC_SELECT"/>
      <sheetName val="B3A_-_TOWER_A"/>
      <sheetName val="2__BOQ_DETAIL"/>
      <sheetName val="Window_Door_schedule"/>
      <sheetName val="아파트_기성내역서"/>
      <sheetName val="Area_Cal"/>
      <sheetName val="8MONTHS_4"/>
      <sheetName val="schedule_form3"/>
      <sheetName val="RAB_AR&amp;STR3"/>
      <sheetName val="Giá_Bê_tông_2_bên3"/>
      <sheetName val="Gia_VLNCMTC1"/>
      <sheetName val="MTO_REV_2(ARMOR)2"/>
      <sheetName val="DETAIL_3"/>
      <sheetName val="gia_vt,nc,may3"/>
      <sheetName val="6PILE__(돌출)1"/>
      <sheetName val="A__Building__3"/>
      <sheetName val="Qty-(Arc_)3"/>
      <sheetName val="Sub_total3"/>
      <sheetName val="MAIN_GATE_HOUSE1"/>
      <sheetName val="Cash_Flow1"/>
      <sheetName val="E__Factory1"/>
      <sheetName val="Div26_-_Elect1"/>
      <sheetName val="AUTOMATIC_SELECT1"/>
      <sheetName val="B3A_-_TOWER_A1"/>
      <sheetName val="Chiet_tinh_dz351"/>
      <sheetName val="gia_vt1"/>
      <sheetName val="1_BILL_MOI_THAU_CAN_THUONG1"/>
      <sheetName val="2__BOQ_DETAIL1"/>
      <sheetName val="Window_Door_schedule1"/>
      <sheetName val="아파트_기성내역서1"/>
      <sheetName val="Area_Cal1"/>
      <sheetName val="대비"/>
      <sheetName val="Bill of Qty MEP"/>
      <sheetName val="적용환율"/>
      <sheetName val="DFA"/>
      <sheetName val="A-1"/>
      <sheetName val="Sheet4"/>
      <sheetName val="計算条件"/>
      <sheetName val="HRG BHN"/>
      <sheetName val="係数"/>
      <sheetName val="ABB_Trans"/>
      <sheetName val="Main Feeder"/>
      <sheetName val="Capacitor"/>
      <sheetName val="Input_Data-1"/>
      <sheetName val="PE Wire"/>
      <sheetName val="XLPE_Cable"/>
      <sheetName val="Currency Rate"/>
      <sheetName val="개산공사비"/>
      <sheetName val="Giathanh1m3BT"/>
      <sheetName val="Fans "/>
      <sheetName val="TT35"/>
      <sheetName val="個案9411"/>
      <sheetName val="D &amp; W sizes"/>
      <sheetName val="LEGEND"/>
      <sheetName val="tra_vat_lieu"/>
      <sheetName val="THVT"/>
      <sheetName val="기안"/>
      <sheetName val="Cst Pkg-Eden"/>
      <sheetName val="PNTEXT"/>
      <sheetName val="COAT&amp;WRAP-QIOT-#3"/>
      <sheetName val="설계내역서"/>
      <sheetName val="Cấu tạo giá"/>
      <sheetName val="Unt rate"/>
      <sheetName val="KC-moi"/>
      <sheetName val="8-31-98"/>
      <sheetName val="worksheet inchican"/>
      <sheetName val="combined 9-30"/>
      <sheetName val="실행철강하도"/>
      <sheetName val="CIM"/>
      <sheetName val="CT Thang Mo"/>
      <sheetName val="CT  PL"/>
      <sheetName val="SP10"/>
      <sheetName val="Base"/>
      <sheetName val="GlassData"/>
      <sheetName val="TNHC"/>
      <sheetName val="공문"/>
      <sheetName val="경비2내역"/>
      <sheetName val="현장별"/>
      <sheetName val="BKL F67 (2)"/>
      <sheetName val="시산표"/>
      <sheetName val="당초"/>
      <sheetName val="공사개요-C"/>
      <sheetName val="AC"/>
      <sheetName val="입찰안"/>
      <sheetName val="GIAVLIEU"/>
      <sheetName val="Dự thầu"/>
      <sheetName val="NNg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AFORM-BQR"/>
      <sheetName val="Currency Rate"/>
      <sheetName val="I-KAMAR"/>
      <sheetName val="I_KAMAR"/>
      <sheetName val="boq"/>
      <sheetName val="BOW"/>
      <sheetName val="GTS_I_PS"/>
      <sheetName val="BQ_AC-_SEMANAN"/>
      <sheetName val="Currency_Rate"/>
      <sheetName val="AC"/>
      <sheetName val="capacity"/>
      <sheetName val="Man power"/>
      <sheetName val="Markup"/>
      <sheetName val="GTS_I_PS1"/>
      <sheetName val="BQ_AC-_SEMANAN1"/>
      <sheetName val="Currency_Rate1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Rekap Addendum"/>
      <sheetName val="LOADDAT"/>
      <sheetName val="Bill.1.VAC-Supply-A"/>
      <sheetName val="Plat"/>
      <sheetName val="BANGUNAN PENUNJANG"/>
      <sheetName val="Menu"/>
      <sheetName val="Daf Harga"/>
      <sheetName val="Bill"/>
      <sheetName val="Rekap Bill"/>
      <sheetName val="An_ Harga"/>
      <sheetName val="Cash Flow bulanan"/>
      <sheetName val="L-Mechanical"/>
      <sheetName val="GTS_I_PS2"/>
      <sheetName val="BQ_AC-_SEMANAN2"/>
      <sheetName val="Currency_Rate2"/>
      <sheetName val="Man_power"/>
      <sheetName val="HARSAT"/>
      <sheetName val="Rek_SA"/>
      <sheetName val="ES_T_B_C"/>
      <sheetName val="BAG_2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dasboard"/>
      <sheetName val="AHS_Kusen"/>
      <sheetName val="harsat&amp;upah"/>
      <sheetName val="Cover"/>
      <sheetName val="Listrik"/>
      <sheetName val="Analisa"/>
      <sheetName val="INDEKS"/>
      <sheetName val="JABATAN"/>
      <sheetName val="DATA"/>
      <sheetName val="Z"/>
      <sheetName val="Cash2"/>
      <sheetName val="Harsat Bahan"/>
      <sheetName val="Harsat Upah"/>
      <sheetName val="tifico"/>
      <sheetName val="TOTAL"/>
      <sheetName val="r.tank"/>
      <sheetName val="prelim"/>
      <sheetName val="BQ ARS"/>
      <sheetName val="SAT-BHN"/>
      <sheetName val="A"/>
      <sheetName val="TENAGA"/>
      <sheetName val="Kolom UT"/>
      <sheetName val="Perhit.Alat"/>
      <sheetName val="Urai _Resap pengikat"/>
      <sheetName val="STAF"/>
      <sheetName val="F ALARM"/>
      <sheetName val="Rekapitulasi"/>
      <sheetName val="Rekap RAB_kl"/>
      <sheetName val="RAB_KL"/>
      <sheetName val="Rekap RAB_Amd"/>
      <sheetName val="RAB_Amd"/>
      <sheetName val="REKAP_Dftr_Kuan_Hrg_Amd"/>
      <sheetName val="Dftr_Kuan_Hrg Amd"/>
      <sheetName val="Public Area"/>
      <sheetName val="luar"/>
      <sheetName val="RINC hotel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Daf 1"/>
      <sheetName val="H.Satuan"/>
      <sheetName val="TE TS FA LAN MATV"/>
      <sheetName val="安装"/>
      <sheetName val="Material"/>
      <sheetName val="VAC-1"/>
      <sheetName val="대비표"/>
      <sheetName val="L-TIGA"/>
      <sheetName val="Man Power &amp; Comp"/>
      <sheetName val="SAP"/>
      <sheetName val="Grand summary"/>
      <sheetName val="SITE-E"/>
      <sheetName val="磨煤加压"/>
      <sheetName val="RAB-ME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STRUCTURE"/>
      <sheetName val="hrg dasar"/>
      <sheetName val="Ahs.2"/>
      <sheetName val="Ahs.1"/>
      <sheetName val="Sheet1"/>
      <sheetName val="daf-3(OK)"/>
      <sheetName val="BQ-E20-02(Rp)"/>
      <sheetName val="daf-7(OK)"/>
      <sheetName val="DAF-2"/>
      <sheetName val="bahan "/>
      <sheetName val="ANALISA SNI'13 "/>
      <sheetName val="Tender Review"/>
      <sheetName val="Elec_ins"/>
      <sheetName val="Elec-ins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jadw"/>
      <sheetName val="BM"/>
      <sheetName val="BID"/>
      <sheetName val="Estimate"/>
      <sheetName val="Kolom"/>
      <sheetName val="Bill of Quantity"/>
      <sheetName val="PileCap"/>
      <sheetName val="TB"/>
      <sheetName val="Perm. Test"/>
      <sheetName val="PNT"/>
      <sheetName val="Bill of Qty"/>
      <sheetName val="bahan"/>
      <sheetName val="DKH"/>
      <sheetName val="SUMMARY"/>
      <sheetName val="SPOOL"/>
      <sheetName val="DG"/>
      <sheetName val="COVERUSRP"/>
      <sheetName val="SITE"/>
      <sheetName val="ESCOND"/>
      <sheetName val="BQUSRP"/>
      <sheetName val="kin_OLP_xxx"/>
      <sheetName val="Hitung"/>
      <sheetName val="ANALISA PEK.UMUM"/>
      <sheetName val="ANALISA KONST BTN"/>
      <sheetName val="ana_san"/>
      <sheetName val="Analisa Str"/>
      <sheetName val="Electrikal"/>
      <sheetName val="Elektronik"/>
      <sheetName val="Plumbing"/>
      <sheetName val="Fire Fighting"/>
      <sheetName val="Item Kompensasi"/>
      <sheetName val="An Arsitektur"/>
      <sheetName val="Data basic price jgan diprint"/>
      <sheetName val="Jurnal"/>
      <sheetName val="Galian 1"/>
      <sheetName val="Sheet9"/>
      <sheetName val="川崎HRSG"/>
      <sheetName val="CAT_HAR"/>
      <sheetName val="time schedule"/>
      <sheetName val="periode progress"/>
      <sheetName val="progres"/>
      <sheetName val="rekap progres)"/>
      <sheetName val="GTS_I_PS3"/>
      <sheetName val="BQ_AC-_SEMANAN3"/>
      <sheetName val="Currency_Rate3"/>
      <sheetName val="Man_power1"/>
      <sheetName val="fin_SB"/>
      <sheetName val="FIN_PARKIR"/>
      <sheetName val="RINC_FIN_T4_"/>
      <sheetName val="RINC_FIN_T4___3_"/>
      <sheetName val="RINC_FIN_T4___2_"/>
      <sheetName val="Rekap_Addendum"/>
      <sheetName val="Bill_1_VAC-Supply-A"/>
      <sheetName val="Daf_Harga"/>
      <sheetName val="Rekap_Bill"/>
      <sheetName val="An__Harga"/>
      <sheetName val="Cash_Flow_bulanan"/>
      <sheetName val="BANGUNAN_PENUNJANG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concept cost code"/>
      <sheetName val="summary cost code"/>
      <sheetName val="SPK"/>
      <sheetName val="kas proyek"/>
      <sheetName val="lain lain"/>
      <sheetName val="rekap1"/>
      <sheetName val="ANA"/>
      <sheetName val="PRICES"/>
      <sheetName val="Input"/>
      <sheetName val="MUA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Kanan"/>
      <sheetName val="r_fin"/>
      <sheetName val="Luas Gross"/>
      <sheetName val="bas A"/>
      <sheetName val="bas B"/>
      <sheetName val="RINC FIN A_hotel_"/>
      <sheetName val="RINC FIN A_hotel_ _2_"/>
      <sheetName val="Traf&amp;Genst"/>
      <sheetName val="REF.ONLY"/>
      <sheetName val="REQDELTA"/>
      <sheetName val="TU"/>
      <sheetName val="L_TIGA"/>
      <sheetName val="INDEX"/>
      <sheetName val="FR"/>
      <sheetName val="SAT_BHN"/>
      <sheetName val="analisa PUBM"/>
      <sheetName val="NET_"/>
      <sheetName val="BQ_"/>
      <sheetName val="3-DIV5"/>
      <sheetName val="Analisa Harga"/>
      <sheetName val="Upah"/>
      <sheetName val="RAB AR&amp;STR"/>
      <sheetName val="ANALISA1"/>
      <sheetName val="FitOutConfCentre"/>
      <sheetName val="Thiet bi"/>
      <sheetName val="DM.ChiPhi"/>
      <sheetName val="노임단가"/>
      <sheetName val="6MONTHS"/>
      <sheetName val="BasicPrice"/>
      <sheetName val="AnConW"/>
      <sheetName val="AnEarthW"/>
      <sheetName val="AnStoneW"/>
      <sheetName val="Input Data"/>
      <sheetName val="UPAH BAHAN"/>
      <sheetName val="sort"/>
      <sheetName val="NP"/>
      <sheetName val="TJ1Q47"/>
      <sheetName val="Agregat Halus &amp; Kasar"/>
      <sheetName val="351BQMCN"/>
      <sheetName val="負荷集計（断熱不燃）"/>
      <sheetName val="침하계"/>
      <sheetName val="#REF!"/>
      <sheetName val="Tiepdia"/>
      <sheetName val="TDTKP"/>
      <sheetName val="VCV-BE-TONG"/>
      <sheetName val="DG duoi"/>
      <sheetName val="electrical"/>
      <sheetName val="SALING"/>
      <sheetName val="149-2"/>
      <sheetName val="Basement (2)"/>
      <sheetName val="NET?"/>
      <sheetName val="BQ?"/>
      <sheetName val="Takeoff"/>
      <sheetName val="Cash Flow"/>
      <sheetName val="264"/>
      <sheetName val="실행"/>
      <sheetName val="NHAP"/>
      <sheetName val="XUAT"/>
      <sheetName val="目次"/>
      <sheetName val="gVL"/>
      <sheetName val="MP-PLAN"/>
      <sheetName val="EE-PROP"/>
      <sheetName val="10"/>
      <sheetName val="5"/>
      <sheetName val="1"/>
      <sheetName val="MP_PLAN"/>
      <sheetName val="schedule"/>
      <sheetName val="Penawaran"/>
      <sheetName val="Fill this out first___"/>
      <sheetName val="Rekapitulasi Harga Satuan"/>
      <sheetName val="Daftar Harga Material"/>
      <sheetName val="Kuantitas &amp; Harga"/>
      <sheetName val="rcnpdp"/>
      <sheetName val="harga"/>
      <sheetName val="HSD"/>
      <sheetName val="FAKTOR"/>
      <sheetName val="daf isi (xref)"/>
      <sheetName val="4-Basic Price"/>
      <sheetName val="5-ALAT(1)"/>
      <sheetName val="Cable ko co giap bao ve 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Data_basic_price_jgan_diprint"/>
      <sheetName val="Galian_1"/>
      <sheetName val="time_schedule"/>
      <sheetName val="periode_progress"/>
      <sheetName val="rekap_progres)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AFORM-BQR.xls"/>
      <sheetName val="Notes"/>
      <sheetName val="Quantity"/>
      <sheetName val="gia vt"/>
      <sheetName val="1.BILL MOI THAU CAN THUONG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토공"/>
      <sheetName val="4-Lane bridge"/>
      <sheetName val="KP-XL"/>
      <sheetName val="Tra_bang"/>
      <sheetName val="PNT-QUOT-#3"/>
      <sheetName val="COAT&amp;WRAP-QIOT-#3"/>
      <sheetName val="Week9-Feb    "/>
      <sheetName val="BQ_IABK"/>
      <sheetName val="BQ-IABK"/>
      <sheetName val="UNIT_P"/>
      <sheetName val="F&amp;S"/>
      <sheetName val="XL4Poppy"/>
      <sheetName val="PNT_QUOT__3"/>
      <sheetName val="COAT_WRAP_QIOT__3"/>
      <sheetName val="Pipe"/>
      <sheetName val="valve"/>
      <sheetName val="Steel-Twr"/>
      <sheetName val="5.1.ELEKTRIKAL-ELEKTRONIK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villa"/>
      <sheetName val="Progress"/>
      <sheetName val="skejul"/>
      <sheetName val="ANL_TEK.6"/>
      <sheetName val="bq analisa"/>
      <sheetName val="Analysis"/>
      <sheetName val="per span 35"/>
      <sheetName val="CBD"/>
      <sheetName val="An HarSatPek"/>
      <sheetName val="Sat Bah &amp; Up"/>
      <sheetName val="Struk"/>
      <sheetName val="Tuk Koef"/>
      <sheetName val="Div2"/>
      <sheetName val="Hsatuan-OK"/>
      <sheetName val="Har Sat"/>
      <sheetName val="Har_Sat"/>
      <sheetName val="Kuantitas_&amp;_Harga"/>
      <sheetName val="DIV.1"/>
      <sheetName val="PRD 01-6(I-II)"/>
      <sheetName val="PRD 01-7 alat"/>
      <sheetName val="BASIC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Mob"/>
      <sheetName val="D7"/>
      <sheetName val="???1"/>
      <sheetName val="Piping"/>
      <sheetName val="Bill-19"/>
      <sheetName val="sum-bill22"/>
      <sheetName val="An Struktur"/>
      <sheetName val="GTS_I_PS6"/>
      <sheetName val="BQ_AC-_SEMANAN6"/>
      <sheetName val="Currency_Rate6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Data_basic_price_jgan_diprint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Input_Data"/>
      <sheetName val="UPAH_BAHAN"/>
      <sheetName val="Agregat_Halus_&amp;_Kasar"/>
      <sheetName val="Chiết_tính_BS"/>
      <sheetName val="CP_HMC"/>
      <sheetName val="Du_thau"/>
      <sheetName val="Tong_hop_DT_XDCT"/>
      <sheetName val="CP_Khac_cuoc_VC"/>
      <sheetName val="Basement_(2)"/>
      <sheetName val="Fill_this_out_first___"/>
      <sheetName val="Rekapitulasi_Harga_Satuan"/>
      <sheetName val="Daftar_Harga_Material"/>
      <sheetName val="Kuantitas_&amp;_Harga1"/>
      <sheetName val="daf_isi_(xref)"/>
      <sheetName val="4-Basic_Price"/>
      <sheetName val="Cable_ko_co_giap_bao_ve_"/>
      <sheetName val="AFORM-BQR_xls"/>
      <sheetName val="Week9-Feb____"/>
      <sheetName val="gia_vt"/>
      <sheetName val="1_BILL_MOI_THAU_CAN_THUONG"/>
      <sheetName val="5_1_ELEKTRIKAL-ELEKTRONIK"/>
      <sheetName val="L_1"/>
      <sheetName val="Analisa_Alat_Berat"/>
      <sheetName val="On_Time"/>
      <sheetName val="pro_ra_op"/>
      <sheetName val="ANL_TEK_6"/>
      <sheetName val="bq_analisa"/>
      <sheetName val="per_span_35"/>
      <sheetName val="An_HarSatPek"/>
      <sheetName val="Sat_Bah_&amp;_Up"/>
      <sheetName val="Tuk_Koef"/>
      <sheetName val="Har_Sat1"/>
      <sheetName val="DIV_1"/>
      <sheetName val="PRD_01-6(I-II)"/>
      <sheetName val="PRD_01-7_alat"/>
      <sheetName val="Ana__PU"/>
      <sheetName val="HARGA_AT"/>
      <sheetName val="An_Struktur"/>
      <sheetName val="TESİSAT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B3A - TOWER A"/>
      <sheetName val="MTO REV.2(ARMOR)"/>
      <sheetName val="Bill of Qty MEP"/>
      <sheetName val="Temp&amp;Site"/>
      <sheetName val="Pack-3"/>
      <sheetName val="QUOTATION"/>
      <sheetName val="QUOTATION (2)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MTP"/>
      <sheetName val="CALC"/>
      <sheetName val="Project Data"/>
      <sheetName val="Confidential PAS HMI"/>
      <sheetName val="sept"/>
      <sheetName val="Div3"/>
      <sheetName val="Div4"/>
      <sheetName val="galian saluran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NP (2)"/>
      <sheetName val="fas"/>
      <sheetName val="typ 10_25"/>
      <sheetName val="ph26"/>
      <sheetName val="ph27"/>
      <sheetName val="kor_un"/>
      <sheetName val="kor"/>
      <sheetName val="Column"/>
      <sheetName val="Cover (x)"/>
      <sheetName val="Cor Apt"/>
      <sheetName val="Sales"/>
      <sheetName val="Mẫu"/>
      <sheetName val="LEGEND"/>
      <sheetName val="KL THÉP MÓNG,DẦM, SÀN, CỘT B2"/>
      <sheetName val="THKLTT THÉP B2"/>
      <sheetName val="VL"/>
      <sheetName val="ND"/>
      <sheetName val="___1"/>
      <sheetName val="Elec LG"/>
      <sheetName val="Project_P"/>
      <sheetName val="BUSWAY"/>
      <sheetName val="Harsat.Alat"/>
      <sheetName val="MAPP"/>
      <sheetName val="anls"/>
      <sheetName val="BAHAN MEP"/>
      <sheetName val="DPKlah"/>
      <sheetName val="Waktu"/>
      <sheetName val="Harga Satuan Bahan"/>
      <sheetName val="Bangia"/>
      <sheetName val="入力作成表"/>
      <sheetName val="Earthwork"/>
      <sheetName val="CT"/>
      <sheetName val="D6"/>
      <sheetName val="D8"/>
      <sheetName val="Isolasi Luar"/>
      <sheetName val="FINISHING"/>
      <sheetName val="ocean voyage"/>
      <sheetName val="PE-F-42 Rev 01 Manpower"/>
      <sheetName val="har-sat"/>
      <sheetName val="ANALISA HARGA   "/>
      <sheetName val="Memb Schd"/>
      <sheetName val="Master Edit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upah_borong"/>
      <sheetName val="satuan_pek"/>
      <sheetName val="Book 1 Summary"/>
      <sheetName val="bke7"/>
      <sheetName val="Priced BOQ"/>
      <sheetName val="Builder"/>
      <sheetName val="HRG"/>
      <sheetName val="PERALATAN PROYEK GOL III A"/>
      <sheetName val="JAD-PEL"/>
      <sheetName val="harga dasar T-M-A"/>
      <sheetName val="6-AGREGAT"/>
      <sheetName val="Vibro_Roller"/>
      <sheetName val="CUACA"/>
      <sheetName val="Up"/>
      <sheetName val="DIV1"/>
      <sheetName val="Upah "/>
      <sheetName val="5-Peralatan"/>
      <sheetName val="HARGA MATERIAL"/>
      <sheetName val="HSP"/>
      <sheetName val="telp"/>
      <sheetName val="an.pemel.rutin"/>
      <sheetName val="an.mobilisasi"/>
      <sheetName val="an.dmpu"/>
      <sheetName val="daftar.kuantita"/>
      <sheetName val="alat"/>
      <sheetName val="metode.dmpu"/>
      <sheetName val="analis"/>
      <sheetName val="REKAP ARSITEKTUR"/>
      <sheetName val="REKAP STRKTR"/>
      <sheetName val="Volume"/>
      <sheetName val="AHS"/>
      <sheetName val="NET表"/>
      <sheetName val="BQ表"/>
      <sheetName val="Analisa &amp; Upah"/>
      <sheetName val="Analisa 2"/>
      <sheetName val="daf_3_OK_"/>
      <sheetName val="daf_7_OK_"/>
      <sheetName val="HRG BHN"/>
      <sheetName val="LG"/>
      <sheetName val="DESCRIPTION"/>
      <sheetName val="BM DATA SHEET"/>
      <sheetName val="Fabrication"/>
      <sheetName val="유림골조"/>
      <sheetName val="Sheet4"/>
      <sheetName val="설계내역서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ill_of_Qty_MEP"/>
      <sheetName val="B3A_-_TOWER_A"/>
      <sheetName val="MTO_REV_2(ARMOR)"/>
      <sheetName val="QUOTATION_(2)"/>
      <sheetName val="Project_Data"/>
      <sheetName val="Confidential_PAS_HMI"/>
      <sheetName val="galian_saluran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Harsat_Alat"/>
      <sheetName val="BAHAN_MEP"/>
      <sheetName val="Harga_Satuan_Bahan"/>
      <sheetName val="Isolasi_Luar"/>
      <sheetName val="ocean_voyage"/>
      <sheetName val="PE-F-42_Rev_01_Manpower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Book_1_Summary"/>
      <sheetName val="Priced_BOQ"/>
      <sheetName val="PERALATAN_PROYEK_GOL_III_A"/>
      <sheetName val="harga_dasar_T-M-A"/>
      <sheetName val="Upah_"/>
      <sheetName val="HARGA_MATERIAL"/>
      <sheetName val="an_pemel_rutin"/>
      <sheetName val="an_mobilisasi"/>
      <sheetName val="an_dmpu"/>
      <sheetName val="daftar_kuantita"/>
      <sheetName val="metode_dmpu"/>
      <sheetName val="REKAP_ARSITEKTUR"/>
      <sheetName val="REKAP_STRKTR"/>
      <sheetName val="Analisa_&amp;_Upah"/>
      <sheetName val="Analisa_2"/>
      <sheetName val="HRG_BHN"/>
      <sheetName val="BM_DATA_SHEET"/>
      <sheetName val="SCOPE OF WORK"/>
      <sheetName val="BAB_3_2_scd"/>
      <sheetName val="BAB_5_13_Anal"/>
      <sheetName val="Pricing"/>
      <sheetName val="3-DIV3"/>
      <sheetName val="HRG BAHAN &amp; UPAH okk"/>
      <sheetName val="Analis Kusen okk"/>
      <sheetName val="DAF-1"/>
      <sheetName val="CH-RANC"/>
      <sheetName val="PSB"/>
      <sheetName val="Analisa-Harga"/>
      <sheetName val="KS-P"/>
      <sheetName val="Upah&amp;Bahan"/>
      <sheetName val="Analisa1-10"/>
      <sheetName val="KPVC-BD "/>
      <sheetName val="SAT"/>
      <sheetName val="rap rinci"/>
      <sheetName val="ANALISA SNI NUSA"/>
      <sheetName val="ANALISA SNI"/>
      <sheetName val="HSA &amp; PAB"/>
      <sheetName val="DETAIL LT11-13"/>
      <sheetName val="me"/>
      <sheetName val="Bunga"/>
      <sheetName val="BAG-III"/>
      <sheetName val="Df-Hg"/>
      <sheetName val="HS-Ban"/>
      <sheetName val="HB "/>
      <sheetName val="Bill 5 - Carpark"/>
      <sheetName val="BAG-2"/>
      <sheetName val="Rencana Anggaran Beaya"/>
      <sheetName val="Rencana_Anggaran_Beaya"/>
      <sheetName val="1.B"/>
      <sheetName val="OwnEq"/>
      <sheetName val="61004"/>
      <sheetName val="61007"/>
      <sheetName val="61008"/>
      <sheetName val="61005"/>
      <sheetName val="61006"/>
      <sheetName val="RECORD"/>
      <sheetName val="AG Pipe Qty Analysis"/>
      <sheetName val="Print"/>
      <sheetName val="F1.4"/>
      <sheetName val="집계표(OPTION)"/>
      <sheetName val="Sec I ML"/>
      <sheetName val="Daf_11"/>
      <sheetName val="AN-K"/>
      <sheetName val="Koordinat"/>
      <sheetName val="ALAT1"/>
      <sheetName val="ALAT2"/>
      <sheetName val="Shedule"/>
      <sheetName val="B"/>
      <sheetName val="BreakDown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BOQ_MECH"/>
      <sheetName val="BOQ_ELEC"/>
      <sheetName val="IBMS"/>
      <sheetName val="Rates"/>
      <sheetName val="CE(E)"/>
      <sheetName val="F4-F7"/>
      <sheetName val="Duc_bk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RAB_AR&amp;STR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DG_duoi3"/>
      <sheetName val="Cash_Flow3"/>
      <sheetName val="Input_Data3"/>
      <sheetName val="UPAH_BAHAN3"/>
      <sheetName val="Agregat_Halus_&amp;_Kasar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Cable_ko_co_giap_bao_ve_3"/>
      <sheetName val="4-Lane_bridge3"/>
      <sheetName val="Chiết_tính_BS3"/>
      <sheetName val="CP_HMC3"/>
      <sheetName val="Du_thau3"/>
      <sheetName val="Tong_hop_DT_XDCT3"/>
      <sheetName val="CP_Khac_cuoc_VC3"/>
      <sheetName val="AFORM-BQR_xls3"/>
      <sheetName val="gia_vt3"/>
      <sheetName val="1_BILL_MOI_THAU_CAN_THUONG3"/>
      <sheetName val="Week9-Feb____3"/>
      <sheetName val="5_1_ELEKTRIKAL-ELEKTRONIK3"/>
      <sheetName val="L_13"/>
      <sheetName val="Analisa_Alat_Berat3"/>
      <sheetName val="On_Time3"/>
      <sheetName val="pro_ra_op3"/>
      <sheetName val="Tuk_Koef3"/>
      <sheetName val="Har_Sat4"/>
      <sheetName val="DIV_13"/>
      <sheetName val="bq_analisa3"/>
      <sheetName val="An_HarSatPek3"/>
      <sheetName val="Sat_Bah_&amp;_Up3"/>
      <sheetName val="PRD_01-6(I-II)3"/>
      <sheetName val="PRD_01-7_alat3"/>
      <sheetName val="Ana__PU3"/>
      <sheetName val="HARGA_AT3"/>
      <sheetName val="per_span_353"/>
      <sheetName val="ANL_TEK_63"/>
      <sheetName val="Bill_of_Qty_MEP1"/>
      <sheetName val="An_Struktur3"/>
      <sheetName val="B3A_-_TOWER_A1"/>
      <sheetName val="MTO_REV_2(ARMOR)1"/>
      <sheetName val="QUOTATION_(2)1"/>
      <sheetName val="Project_Data1"/>
      <sheetName val="Confidential_PAS_HMI1"/>
      <sheetName val="galian_salura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NP_(2)1"/>
      <sheetName val="typ_10_251"/>
      <sheetName val="Cover_(x)1"/>
      <sheetName val="Cor_Apt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KL_THÉP_MÓNG,DẦM,_SÀN,_CỘT_B21"/>
      <sheetName val="THKLTT_THÉP_B21"/>
      <sheetName val="Harsat_Alat1"/>
      <sheetName val="BAHAN_MEP1"/>
      <sheetName val="Harga_Satuan_Bahan1"/>
      <sheetName val="Isolasi_Luar1"/>
      <sheetName val="ocean_voyage1"/>
      <sheetName val="PE-F-42_Rev_01_Manpower1"/>
      <sheetName val="ANALISA_HARGA___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Priced_BOQ1"/>
      <sheetName val="PERALATAN_PROYEK_GOL_III_A1"/>
      <sheetName val="harga_dasar_T-M-A1"/>
      <sheetName val="Upah_1"/>
      <sheetName val="HARGA_MATERIAL1"/>
      <sheetName val="an_pemel_rutin1"/>
      <sheetName val="an_mobilisasi1"/>
      <sheetName val="an_dmpu1"/>
      <sheetName val="daftar_kuantita1"/>
      <sheetName val="metode_dmpu1"/>
      <sheetName val="REKAP_ARSITEKTUR1"/>
      <sheetName val="REKAP_STRKTR1"/>
      <sheetName val="Analisa_&amp;_Upah1"/>
      <sheetName val="Analisa_21"/>
      <sheetName val="HRG_BHN1"/>
      <sheetName val="BM_DATA_SHEET1"/>
      <sheetName val="Elec_LG1"/>
      <sheetName val="FUEL_FILLER"/>
      <sheetName val="HB_"/>
      <sheetName val="AG_Pipe_Qty_Analysis"/>
      <sheetName val="ANALISA_SNI_NUSA"/>
      <sheetName val="ANALISA_SNI"/>
      <sheetName val="Main_Feeder"/>
      <sheetName val="PE_Wire"/>
      <sheetName val="MTO_REV_0"/>
      <sheetName val="HRG_BAHAN_&amp;_UPAH_okk"/>
      <sheetName val="Analis_Kusen_okk"/>
      <sheetName val="KPVC-BD_"/>
      <sheetName val="rap_rinci"/>
      <sheetName val="HSA_&amp;_PAB"/>
      <sheetName val="DETAIL_LT11-13"/>
      <sheetName val="Bill_5_-_Carpark"/>
      <sheetName val="Rencana_Anggaran_Beaya1"/>
      <sheetName val="1_B"/>
      <sheetName val="F1_4"/>
      <sheetName val="Sec_I_ML"/>
      <sheetName val="基本"/>
      <sheetName val="FAB별"/>
      <sheetName val="SCOPE_OF_WORK"/>
      <sheetName val="Office Tower"/>
      <sheetName val="Sheet"/>
      <sheetName val="hs-str"/>
      <sheetName val="anal rab"/>
      <sheetName val="analis standar(20m)"/>
      <sheetName val="ANAL BETON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 OF 7"/>
      <sheetName val="EQUIP LIST"/>
      <sheetName val="amtek"/>
      <sheetName val="Rekap 1"/>
      <sheetName val="RPP01 3"/>
      <sheetName val="EDTL"/>
      <sheetName val="MAP2"/>
      <sheetName val="anal-mpu"/>
      <sheetName val="Identitas"/>
      <sheetName val="NP 7"/>
      <sheetName val="Analisa SNI STANDART 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G Dinas Pendidika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1195 B1"/>
      <sheetName val="HARGA PIPA"/>
      <sheetName val="IN OUT"/>
      <sheetName val="jobhist"/>
      <sheetName val="3-DIV2"/>
      <sheetName val="Sheet6"/>
      <sheetName val="a.2"/>
      <sheetName val="a.4"/>
      <sheetName val="8LT 12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dasar"/>
      <sheetName val="금융"/>
      <sheetName val="SUM-AIR-Submit"/>
      <sheetName val="CFS3"/>
      <sheetName val="RekapBOQ"/>
      <sheetName val="Module2"/>
      <sheetName val="STK-JUN"/>
      <sheetName val="Peralatan (2)"/>
      <sheetName val="Absen"/>
      <sheetName val="StrukGj"/>
      <sheetName val="Analisa HSP"/>
      <sheetName val="LS-Rutin"/>
      <sheetName val="HE SO"/>
      <sheetName val="Data Sheet"/>
      <sheetName val="Perhitungan KC ke SUBKON"/>
      <sheetName val="CAT"/>
      <sheetName val="surat "/>
      <sheetName val="Ajuan"/>
      <sheetName val="Hit"/>
      <sheetName val="arsitektur"/>
      <sheetName val="SAT-UP"/>
      <sheetName val="PPC"/>
      <sheetName val="tra-vat-lieu"/>
      <sheetName val="입찰안"/>
      <sheetName val="4"/>
      <sheetName val="總表"/>
      <sheetName val="Budget Code"/>
      <sheetName val="Elektrikal"/>
      <sheetName val="Unit Rate (2)"/>
      <sheetName val="valve-20k"/>
      <sheetName val="DKH-E2"/>
      <sheetName val="fw-ugirder"/>
      <sheetName val="7.1(3)"/>
      <sheetName val="colection"/>
      <sheetName val="Biaya-Lat"/>
      <sheetName val="SKEDUL AV-05"/>
      <sheetName val="1195_B1"/>
      <sheetName val="HARGA_PIPA"/>
      <sheetName val="IN_OUT"/>
      <sheetName val="Analisa_SNI_STANDART_"/>
      <sheetName val="MING_I"/>
      <sheetName val="Term_konsPHO&amp;FHO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F1_41"/>
      <sheetName val="IN_OUT1"/>
      <sheetName val="Analisa_SNI_STANDART_1"/>
      <sheetName val="1_B1"/>
      <sheetName val="Rencana_Anggaran_Beaya2"/>
      <sheetName val="KPVC-BD_1"/>
      <sheetName val="rap_rinci1"/>
      <sheetName val="MING_I1"/>
      <sheetName val="Term_konsPHO&amp;FHO1"/>
      <sheetName val="Sec_I_ML1"/>
      <sheetName val="lkalibrasi BENENAIN"/>
      <sheetName val="ANALISA ALAT ANGKUT"/>
      <sheetName val="CF-Rp-USD"/>
      <sheetName val="BHN-ALAT"/>
      <sheetName val="ANAL_P4"/>
      <sheetName val="TNG"/>
      <sheetName val="satuan_pek_ars"/>
      <sheetName val="Det Str BT"/>
      <sheetName val="BAG_III"/>
      <sheetName val="HB"/>
      <sheetName val="LAMP_A"/>
      <sheetName val="Persiapan"/>
      <sheetName val="Budget"/>
      <sheetName val="anal_rab"/>
      <sheetName val="analis_standar(20m)"/>
      <sheetName val="ANAL_BETON"/>
      <sheetName val="sdm"/>
      <sheetName val="3.4-PIPE"/>
      <sheetName val="GKP"/>
      <sheetName val="Final Summary"/>
      <sheetName val="Bill 04 - FP"/>
      <sheetName val="현장별"/>
      <sheetName val="PNTEXT"/>
      <sheetName val="6PILE  (돌출)"/>
      <sheetName val="Land Dev't. Ph-1"/>
      <sheetName val="개산공사비"/>
      <sheetName val="CTEMCOST"/>
      <sheetName val="Annex B"/>
      <sheetName val="ERECIN"/>
      <sheetName val="1995 Cellular"/>
      <sheetName val="BoQ (ABBOTT)"/>
      <sheetName val="TOSHIBA-Structure"/>
      <sheetName val="Rev. History"/>
      <sheetName val="MTO REV_2_ARMOR_"/>
      <sheetName val="GAEYO"/>
      <sheetName val="BXLDL"/>
      <sheetName val="NKC6"/>
      <sheetName val="Detail"/>
      <sheetName val="대비"/>
      <sheetName val="GRAND TOTAL"/>
      <sheetName val="DHS AC"/>
      <sheetName val="TABEL BAJA"/>
      <sheetName val="D-1"/>
      <sheetName val="2_2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BJ"/>
      <sheetName val="C1"/>
      <sheetName val="MTL$-INTER"/>
      <sheetName val="Graphs"/>
      <sheetName val="UP_an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harga dasar"/>
      <sheetName val="HS-2"/>
      <sheetName val="MAP-Prog"/>
      <sheetName val="ANSTRUK"/>
      <sheetName val="GP-WB"/>
      <sheetName val="HPP X Q'TY"/>
      <sheetName val="RINCIAN-SC"/>
      <sheetName val="Rate"/>
      <sheetName val="IDX06"/>
      <sheetName val="NOTE"/>
      <sheetName val="BK-PU 2011"/>
      <sheetName val="HS"/>
      <sheetName val="PkRp"/>
      <sheetName val="Basic Cost"/>
      <sheetName val="indirect"/>
      <sheetName val="Sch"/>
      <sheetName val="SAT UPAH RAPI"/>
      <sheetName val="D6-1b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UPH,BHN,ALT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truktur Atas"/>
      <sheetName val="Persiap"/>
      <sheetName val="Cashflow Analysis"/>
      <sheetName val="Sheet3"/>
      <sheetName val="LIST HARGA BARU"/>
      <sheetName val="ANALISA SNI'07(Bangli)"/>
      <sheetName val="Consumables"/>
      <sheetName val="Benchmark"/>
      <sheetName val="Fee Rate Summary"/>
      <sheetName val="운반"/>
      <sheetName val="Analisa SNI "/>
      <sheetName val="F2"/>
      <sheetName val="F3a"/>
      <sheetName val="G1"/>
      <sheetName val="G3"/>
      <sheetName val="G4a"/>
      <sheetName val="HS Alat"/>
      <sheetName val="H-BHN"/>
      <sheetName val="Penjumlahan"/>
      <sheetName val="Rekap-link"/>
      <sheetName val="HARGA SAT"/>
      <sheetName val="Calculation Sheet "/>
      <sheetName val="besi"/>
      <sheetName val="H. Satuan Upah &amp; Bahan"/>
      <sheetName val="H. Satuan Pekerjaan"/>
      <sheetName val="공사개요-C"/>
      <sheetName val="Parem"/>
      <sheetName val="Thoat nuoc"/>
      <sheetName val="GIAVLIEU"/>
      <sheetName val="Yield"/>
      <sheetName val="차액보증"/>
      <sheetName val="Du_lieu"/>
      <sheetName val="THCT"/>
      <sheetName val="THDZ0,4"/>
      <sheetName val="TH DZ35"/>
      <sheetName val="공통부대비"/>
      <sheetName val="TinhGiaNC"/>
      <sheetName val="갑지(추정)"/>
      <sheetName val="TÍNH TOÁN KHỐI LƯỢNG P6"/>
      <sheetName val="INFO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Don gia vung III-Can Tho"/>
      <sheetName val="Tiep dia"/>
      <sheetName val="MTL(AG)"/>
      <sheetName val="입찰내역 발주처 양식"/>
      <sheetName val="갑지"/>
      <sheetName val="Mob-Demob-Hotmix"/>
      <sheetName val="Uraian Analisa Alat (3)"/>
      <sheetName val="EQ"/>
      <sheetName val="DATA PROYEK"/>
      <sheetName val="items"/>
      <sheetName val="SUMBER DAYA"/>
      <sheetName val="hf-4"/>
      <sheetName val="div7-1"/>
      <sheetName val="ANSAT"/>
      <sheetName val="Allowance"/>
      <sheetName val="SPJ"/>
      <sheetName val="Gaji"/>
      <sheetName val="MasterSheet"/>
      <sheetName val="idx-03"/>
      <sheetName val="Harga material_1"/>
      <sheetName val="terbilang"/>
      <sheetName val="COMP"/>
      <sheetName val="tr-28202"/>
      <sheetName val="bq-str"/>
      <sheetName val="KH-Q1,Q2,01"/>
      <sheetName val="HRG SAT"/>
      <sheetName val="공통비총괄표"/>
      <sheetName val="Analis Alat"/>
      <sheetName val="Master 1.0"/>
      <sheetName val="Upah,Bahan,Alat"/>
      <sheetName val="AnPipa&amp;acc"/>
      <sheetName val="Koef"/>
      <sheetName val="harsat_str"/>
      <sheetName val="Log"/>
      <sheetName val="304_06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pasca"/>
      <sheetName val="Electrical Breakdown"/>
      <sheetName val="Factor"/>
      <sheetName val="h-013211-2"/>
      <sheetName val="GTS_I_PS10"/>
      <sheetName val="BQ_AC-_SEMANAN10"/>
      <sheetName val="Currency_Rate10"/>
      <sheetName val="Man_power8"/>
      <sheetName val="fin_SB7"/>
      <sheetName val="FIN_PARKIR7"/>
      <sheetName val="RINC_FIN_T4_7"/>
      <sheetName val="RINC_FIN_T4___3_7"/>
      <sheetName val="RINC_FIN_T4___2_7"/>
      <sheetName val="Rekap_Addendum7"/>
      <sheetName val="Bill_1_VAC-Supply-A7"/>
      <sheetName val="BANGUNAN_PENUNJANG7"/>
      <sheetName val="Daf_Harga7"/>
      <sheetName val="Rekap_Bill7"/>
      <sheetName val="An__Harga7"/>
      <sheetName val="Cash_Flow_bulanan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Harsat_Bahan6"/>
      <sheetName val="Harsat_Upah6"/>
      <sheetName val="r_tank6"/>
      <sheetName val="BQ_ARS6"/>
      <sheetName val="Kolom_UT6"/>
      <sheetName val="Perhit_Alat6"/>
      <sheetName val="Urai__Resap_pengikat6"/>
      <sheetName val="F_ALARM6"/>
      <sheetName val="Rekap_RAB_kl6"/>
      <sheetName val="Rekap_RAB_Amd6"/>
      <sheetName val="Dftr_Kuan_Hrg_Amd6"/>
      <sheetName val="Public_Area6"/>
      <sheetName val="RINC_hotel6"/>
      <sheetName val="PROTECTION_6"/>
      <sheetName val="Perhitungan_RAB6"/>
      <sheetName val="Rencana_Anggaran_Biaya6"/>
      <sheetName val="Harga_Satuan6"/>
      <sheetName val="H_Satuan6"/>
      <sheetName val="TE_TS_FA_LAN_MATV6"/>
      <sheetName val="Man_Power_&amp;_Comp6"/>
      <sheetName val="Grand_summary6"/>
      <sheetName val="struktur_tdk_dipakai6"/>
      <sheetName val="luar_Apart6"/>
      <sheetName val="Bill_rekap6"/>
      <sheetName val="hrg_dasar6"/>
      <sheetName val="Ahs_26"/>
      <sheetName val="Ahs_16"/>
      <sheetName val="bahan_6"/>
      <sheetName val="ANALISA_SNI'13_6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ill_of_Quantity6"/>
      <sheetName val="Perm__Test6"/>
      <sheetName val="Bill_of_Qty5"/>
      <sheetName val="ANALISA_PEK_UMUM5"/>
      <sheetName val="ANALISA_KONST_BTN5"/>
      <sheetName val="Analisa_Str5"/>
      <sheetName val="Fire_Fighting5"/>
      <sheetName val="Item_Kompensasi5"/>
      <sheetName val="An_Arsitektur5"/>
      <sheetName val="Data_basic_price_jgan_diprint5"/>
      <sheetName val="Galian_15"/>
      <sheetName val="Thiet_bi5"/>
      <sheetName val="DM_ChiPhi5"/>
      <sheetName val="time_schedule5"/>
      <sheetName val="periode_progress5"/>
      <sheetName val="rekap_progres)5"/>
      <sheetName val="concept_cost_code5"/>
      <sheetName val="summary_cost_code5"/>
      <sheetName val="kas_proyek5"/>
      <sheetName val="lain_lain5"/>
      <sheetName val="RAB_AR&amp;STR5"/>
      <sheetName val="Cash_Flow4"/>
      <sheetName val="DG_duoi4"/>
      <sheetName val="Luas_Gross5"/>
      <sheetName val="bas_A5"/>
      <sheetName val="bas_B5"/>
      <sheetName val="RINC_FIN_A_hotel_5"/>
      <sheetName val="RINC_FIN_A_hotel___2_5"/>
      <sheetName val="REF_ONLY5"/>
      <sheetName val="Analisa_Harga5"/>
      <sheetName val="analisa_PUBM5"/>
      <sheetName val="Input_Data4"/>
      <sheetName val="UPAH_BAHAN4"/>
      <sheetName val="Agregat_Halus_&amp;_Kasar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Basement_(2)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gia_vt4"/>
      <sheetName val="1_BILL_MOI_THAU_CAN_THUONG4"/>
      <sheetName val="4-Lane_bridge4"/>
      <sheetName val="Week9-Feb____4"/>
      <sheetName val="5_1_ELEKTRIKAL-ELEKTRONIK4"/>
      <sheetName val="L_14"/>
      <sheetName val="Analisa_Alat_Berat4"/>
      <sheetName val="On_Time4"/>
      <sheetName val="pro_ra_op4"/>
      <sheetName val="ANL_TEK_64"/>
      <sheetName val="bq_analisa4"/>
      <sheetName val="per_span_354"/>
      <sheetName val="An_HarSatPek4"/>
      <sheetName val="Sat_Bah_&amp;_Up4"/>
      <sheetName val="Tuk_Koef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ill_of_Qty_MEP2"/>
      <sheetName val="B3A_-_TOWER_A2"/>
      <sheetName val="MTO_REV_2(ARMOR)2"/>
      <sheetName val="QUOTATION_(2)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KL_THÉP_MÓNG,DẦM,_SÀN,_CỘT_B22"/>
      <sheetName val="THKLTT_THÉP_B22"/>
      <sheetName val="BAHAN_MEP2"/>
      <sheetName val="Isolasi_Luar2"/>
      <sheetName val="ocean_voyage2"/>
      <sheetName val="PE-F-42_Rev_01_Manpower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Book_1_Summary2"/>
      <sheetName val="Elec_LG2"/>
      <sheetName val="Priced_BOQ2"/>
      <sheetName val="an_pemel_rutin2"/>
      <sheetName val="an_mobilisasi2"/>
      <sheetName val="an_dmpu2"/>
      <sheetName val="daftar_kuantita2"/>
      <sheetName val="metode_dmpu2"/>
      <sheetName val="Analisa_&amp;_Upah2"/>
      <sheetName val="Analisa_22"/>
      <sheetName val="HRG_BHN2"/>
      <sheetName val="FUEL_FILLER1"/>
      <sheetName val="HB_1"/>
      <sheetName val="ANALISA_SNI_NUSA1"/>
      <sheetName val="ANALISA_SNI1"/>
      <sheetName val="Main_Feeder1"/>
      <sheetName val="PE_Wire1"/>
      <sheetName val="MTO_REV_01"/>
      <sheetName val="HSA_&amp;_PAB1"/>
      <sheetName val="DETAIL_LT11-131"/>
      <sheetName val="Bill_5_-_Carpark1"/>
      <sheetName val="SCOPE_OF_WORK1"/>
      <sheetName val="anal_rab1"/>
      <sheetName val="analis_standar(20m)1"/>
      <sheetName val="ANAL_BETON1"/>
      <sheetName val="jgn_dihapus!"/>
      <sheetName val="Isolasi_Luar_Dalam"/>
      <sheetName val="REKAP_BQ_"/>
      <sheetName val="1_OF_7"/>
      <sheetName val="EQUIP_LIST"/>
      <sheetName val="GRAFIK_"/>
      <sheetName val="HSU_2016"/>
      <sheetName val="G_Dinas_Pendidikan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H_Material,_Upah_&amp;_Alat"/>
      <sheetName val="Analisa_H_Sat_Pek_"/>
      <sheetName val="a_2"/>
      <sheetName val="a_4"/>
      <sheetName val="8LT_12"/>
      <sheetName val="Office_Tower"/>
      <sheetName val="Peralatan_(2)"/>
      <sheetName val="Data_Sheet"/>
      <sheetName val="HE_SO"/>
      <sheetName val="Perhitungan_KC_ke_SUBKON"/>
      <sheetName val="surat_"/>
      <sheetName val="Budget_Code"/>
      <sheetName val="Unit_Rate_(2)"/>
      <sheetName val="7_1(3)"/>
      <sheetName val="Det_Str_BT"/>
      <sheetName val="3_4-PIPE"/>
      <sheetName val="6PILE__(돌출)"/>
      <sheetName val="Land_Dev't__Ph-1"/>
      <sheetName val="Final_Summary"/>
      <sheetName val="Bill_04_-_FP"/>
      <sheetName val="1995_Cellular"/>
      <sheetName val="BoQ_(ABBOTT)"/>
      <sheetName val="Annex_B"/>
      <sheetName val="Rev__History"/>
      <sheetName val="MTO_REV_2_ARMOR_"/>
      <sheetName val="Struktur_Atas"/>
      <sheetName val="12.MPĐ"/>
      <sheetName val="k341k612"/>
      <sheetName val="hrg sat1"/>
      <sheetName val="sub_total_bag_7"/>
      <sheetName val="Bag_9"/>
      <sheetName val="graph"/>
      <sheetName val="Umum"/>
      <sheetName val="DAFTAR ISI"/>
      <sheetName val="IKHT"/>
      <sheetName val="RAB Original"/>
      <sheetName val="Daftar Kuantitas dan Harga"/>
      <sheetName val="Normalisasi"/>
      <sheetName val="REKAP A BESAR"/>
      <sheetName val="SAT_UP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arga_dasar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PU DAN COGS ERP"/>
      <sheetName val="Parameter"/>
      <sheetName val="Data Konsultan"/>
      <sheetName val="Data Masukan"/>
      <sheetName val="Fisik 2012"/>
      <sheetName val="Pek. Persiapan"/>
      <sheetName val="Rekap Anl.K"/>
      <sheetName val="Rekap Anl.SNI"/>
      <sheetName val="경비2내역"/>
      <sheetName val="GRAND_TOTAL"/>
      <sheetName val="DHS_AC"/>
      <sheetName val="TABEL_BAJA"/>
      <sheetName val="_PE-F-42_MR_9_Manpower"/>
      <sheetName val="AN_Tdr"/>
      <sheetName val="REVERENSI_KURSI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Data_basic_price_jgan_diprint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Input_Data5"/>
      <sheetName val="UPAH_BAHAN5"/>
      <sheetName val="Thiet_bi6"/>
      <sheetName val="DM_ChiPhi6"/>
      <sheetName val="Agregat_Halus_&amp;_Kasar5"/>
      <sheetName val="Fill_this_out_first___5"/>
      <sheetName val="Rekapitulasi_Harga_Satuan5"/>
      <sheetName val="Daftar_Harga_Material5"/>
      <sheetName val="Kuantitas_&amp;_Harga6"/>
      <sheetName val="daf_isi_(xref)5"/>
      <sheetName val="4-Basic_Price5"/>
      <sheetName val="Week9-Feb____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L_15"/>
      <sheetName val="Analisa_Alat_Berat5"/>
      <sheetName val="On_Time5"/>
      <sheetName val="pro_ra_op5"/>
      <sheetName val="ANL_TEK_65"/>
      <sheetName val="bq_analisa5"/>
      <sheetName val="per_span_355"/>
      <sheetName val="An_HarSatPek5"/>
      <sheetName val="Sat_Bah_&amp;_Up5"/>
      <sheetName val="Tuk_Koef5"/>
      <sheetName val="Har_Sat6"/>
      <sheetName val="DIV_15"/>
      <sheetName val="PRD_01-6(I-II)5"/>
      <sheetName val="PRD_01-7_alat5"/>
      <sheetName val="Ana__PU5"/>
      <sheetName val="HARGA_AT5"/>
      <sheetName val="An_Struktur5"/>
      <sheetName val="gia_vt5"/>
      <sheetName val="1_BILL_MOI_THAU_CAN_THUONG5"/>
      <sheetName val="4-Lane_bridge5"/>
      <sheetName val="Bill_of_Qty_MEP3"/>
      <sheetName val="QUOTATION_(2)3"/>
      <sheetName val="Project_Data4"/>
      <sheetName val="Confidential_PAS_HMI4"/>
      <sheetName val="galian_saluran4"/>
      <sheetName val="Analisa_Harga_Satuan3"/>
      <sheetName val="Daftar_Harga3"/>
      <sheetName val="Analisa_Prelim3"/>
      <sheetName val="Rekapitulasi_Akhir3"/>
      <sheetName val="Bill_1_Persiapan3"/>
      <sheetName val="Bill_4_tambah_kurang3"/>
      <sheetName val="NP_(2)4"/>
      <sheetName val="typ_10_253"/>
      <sheetName val="Cover_(x)3"/>
      <sheetName val="Cor_Apt3"/>
      <sheetName val="B3A_-_TOWER_A3"/>
      <sheetName val="MTO_REV_2(ARMOR)3"/>
      <sheetName val="ocean_voyage3"/>
      <sheetName val="PERALATAN_PROYEK_GOL_III_A4"/>
      <sheetName val="Harsat_Alat5"/>
      <sheetName val="harga_dasar_T-M-A4"/>
      <sheetName val="Upah_5"/>
      <sheetName val="HARGA_MATERIAL5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REKAP_ARSITEKTUR4"/>
      <sheetName val="REKAP_STRKTR4"/>
      <sheetName val="Analisa_&amp;_Upah3"/>
      <sheetName val="Analisa_23"/>
      <sheetName val="HRG_BHN3"/>
      <sheetName val="BM_DATA_SHEET4"/>
      <sheetName val="Book_1_Summary3"/>
      <sheetName val="Harga_Satuan_Bahan4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ANALISA_HARGA___4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HRG_BAHAN_&amp;_UPAH_okk4"/>
      <sheetName val="Analis_Kusen_okk4"/>
      <sheetName val="KPVC-BD_4"/>
      <sheetName val="rap_rinci4"/>
      <sheetName val="ANALISA_SNI_NUSA2"/>
      <sheetName val="ANALISA_SNI2"/>
      <sheetName val="HSA_&amp;_PAB2"/>
      <sheetName val="DETAIL_LT11-132"/>
      <sheetName val="FUEL_FILLER2"/>
      <sheetName val="Main_Feeder2"/>
      <sheetName val="PE_Wire2"/>
      <sheetName val="AG_Pipe_Qty_Analysis4"/>
      <sheetName val="MTO_REV_02"/>
      <sheetName val="Bill_5_-_Carpark2"/>
      <sheetName val="Rencana_Anggaran_Beaya5"/>
      <sheetName val="1_B4"/>
      <sheetName val="F1_44"/>
      <sheetName val="Sec_I_ML4"/>
      <sheetName val="anal_rab2"/>
      <sheetName val="analis_standar(20m)2"/>
      <sheetName val="ANAL_BETON2"/>
      <sheetName val="jgn_dihapus!1"/>
      <sheetName val="Isolasi_Luar_Dalam1"/>
      <sheetName val="REKAP_BQ_1"/>
      <sheetName val="1_OF_71"/>
      <sheetName val="EQUIP_LIST1"/>
      <sheetName val="Rekap_12"/>
      <sheetName val="RPP01_32"/>
      <sheetName val="NP_72"/>
      <sheetName val="Analisa_SNI_STANDART_4"/>
      <sheetName val="MING_I4"/>
      <sheetName val="Term_konsPHO&amp;FHO4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1195_B14"/>
      <sheetName val="HARGA_PIPA4"/>
      <sheetName val="IN_OUT4"/>
      <sheetName val="a_21"/>
      <sheetName val="a_41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SCOPE_OF_WORK2"/>
      <sheetName val="Office_Tower1"/>
      <sheetName val="Analisa_HSP2"/>
      <sheetName val="HE_SO1"/>
      <sheetName val="Data_Sheet1"/>
      <sheetName val="Perhitungan_KC_ke_SUBKON1"/>
      <sheetName val="surat_1"/>
      <sheetName val="Budget_Code1"/>
      <sheetName val="Unit_Rate_(2)1"/>
      <sheetName val="SKEDUL_AV-052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????"/>
      <sheetName val="VC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BQMPALOC"/>
      <sheetName val="DESBASTE"/>
      <sheetName val="cable"/>
      <sheetName val="trans"/>
      <sheetName val="ANalisa "/>
      <sheetName val="Analisa Biaya Alat"/>
      <sheetName val="OPALT"/>
      <sheetName val="UPH_BHN"/>
      <sheetName val="304-06"/>
      <sheetName val="SAT PL"/>
      <sheetName val="Calca"/>
      <sheetName val="Sub Kont"/>
      <sheetName val="RT13526 CPI"/>
      <sheetName val="011C101"/>
      <sheetName val="TEST1"/>
      <sheetName val="Eng_Hrs (HO)"/>
      <sheetName val="Sew-Tahan"/>
      <sheetName val="TABLE-A"/>
      <sheetName val="INSSUBCON"/>
      <sheetName val="HX"/>
      <sheetName val="S"/>
      <sheetName val="石炭性状"/>
      <sheetName val="연돌일위집계"/>
      <sheetName val="Bill.2. PL - SUPPLY A"/>
      <sheetName val="DIVISI 3"/>
      <sheetName val="DATA MENTAH"/>
      <sheetName val="Equiv.Length"/>
      <sheetName val="Pas. Batu Gng"/>
      <sheetName val="slipsumpR"/>
      <sheetName val="Comps"/>
      <sheetName val="anal-2"/>
      <sheetName val="antek"/>
      <sheetName val="usaid"/>
      <sheetName val="Buy vs. Lease Car"/>
      <sheetName val="Bang gia 2011.10.12"/>
      <sheetName val="VT190111"/>
      <sheetName val="DT-XL"/>
      <sheetName val="Exe Sum"/>
      <sheetName val="CF (Villa)"/>
      <sheetName val="Summary - Budget"/>
      <sheetName val="기성내역"/>
      <sheetName val="기안"/>
      <sheetName val="Thiet ke"/>
      <sheetName val="Window Door schedule"/>
      <sheetName val="Up &amp; bhn"/>
      <sheetName val="Harga Alat"/>
      <sheetName val="HB_3"/>
      <sheetName val="H_Material,_Upah_&amp;_Alat2"/>
      <sheetName val="Analisa_H_Sat_Pek_2"/>
      <sheetName val="GRAFIK_2"/>
      <sheetName val="U__div_23"/>
      <sheetName val="HSU_20162"/>
      <sheetName val="8LT_122"/>
      <sheetName val="3_4-PIPE2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HD_ALAT2"/>
      <sheetName val="Cashflow_Analysis"/>
      <sheetName val="HARGA_SAT"/>
      <sheetName val="Calculation_Sheet_"/>
      <sheetName val="LIST_HARGA_BARU"/>
      <sheetName val="ANALISA_SNI'07(Bangli)"/>
      <sheetName val="HS_Alat"/>
      <sheetName val="Analisa_SNI_"/>
      <sheetName val="H__Satuan_Upah_&amp;_Bahan"/>
      <sheetName val="H__Satuan_Pekerjaan"/>
      <sheetName val="Fee_Rate_Summary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Intro"/>
      <sheetName val="INLAND FACTOR DISTANCE"/>
      <sheetName val="R"/>
      <sheetName val="Data SRL"/>
      <sheetName val="Data Prod_Graf"/>
      <sheetName val="PABRIK (2)"/>
      <sheetName val="PO"/>
      <sheetName val="UP MINOR"/>
      <sheetName val="Unit Rate"/>
      <sheetName val="PANEL"/>
      <sheetName val="SKJ Tetap"/>
      <sheetName val="Kosong"/>
      <sheetName val="Galian u Bahu"/>
      <sheetName val="5-ALAT (2)"/>
      <sheetName val="Df-Kuan"/>
      <sheetName val="Potongan Material"/>
      <sheetName val="r a b"/>
      <sheetName val="Analisa Pek1"/>
      <sheetName val="Harga Dasar bahan"/>
      <sheetName val="Harga Dasar Upah"/>
      <sheetName val="Satuan"/>
      <sheetName val="Cover Daf-2"/>
      <sheetName val="STRUKTUR"/>
      <sheetName val="Analisa Upah &amp; Bahan Plum"/>
      <sheetName val="Hrg.Sat"/>
      <sheetName val="BoQ C4"/>
      <sheetName val="RAB 1"/>
      <sheetName val="CONTRIBUSI"/>
      <sheetName val="1.Unit Price"/>
      <sheetName val="AN-E"/>
      <sheetName val="STAFF"/>
      <sheetName val="DAF.HRG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CHITIET VL-NC-TT-3p"/>
      <sheetName val="TDTKP1"/>
      <sheetName val="ME Mall"/>
      <sheetName val="Sum"/>
      <sheetName val="ANA-PEK"/>
      <sheetName val="M.Pekerjaan"/>
      <sheetName val="PV"/>
      <sheetName val="Lantai 1 ME"/>
      <sheetName val="BOQENT01"/>
      <sheetName val="Daf Bahan"/>
      <sheetName val="daftar harga satuan alat"/>
      <sheetName val="daftar harga satuan bahan"/>
      <sheetName val="daftar harga satuan upah"/>
      <sheetName val="SENSITIVITAS"/>
      <sheetName val="Eng"/>
      <sheetName val="Bill No.1.10"/>
      <sheetName val="Bill No.1.11 "/>
      <sheetName val="Bill No.1.12"/>
      <sheetName val="Bill No.1.2"/>
      <sheetName val="Bill No.1.4"/>
      <sheetName val="Bill No.1.5"/>
      <sheetName val="Bill No.1.8"/>
      <sheetName val="Bill No.1.9"/>
      <sheetName val="Bill No.1.3"/>
      <sheetName val="Bill No.1.6"/>
      <sheetName val="2.1"/>
      <sheetName val="Bill No.3.1"/>
      <sheetName val="Bill No.3.2"/>
      <sheetName val="Bill No.3.3"/>
      <sheetName val="FD"/>
      <sheetName val="GI"/>
      <sheetName val="EE (3)"/>
      <sheetName val="PAVEMENT"/>
      <sheetName val="TRAFF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3">
          <cell r="F3" t="str">
            <v>UNIT PRICE  (VND)</v>
          </cell>
        </row>
      </sheetData>
      <sheetData sheetId="396"/>
      <sheetData sheetId="397">
        <row r="3">
          <cell r="F3" t="str">
            <v>UNIT PRICE  (VND)</v>
          </cell>
        </row>
      </sheetData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3">
          <cell r="F3" t="str">
            <v>UNIT PRICE  (VND)</v>
          </cell>
        </row>
      </sheetData>
      <sheetData sheetId="405">
        <row r="3">
          <cell r="F3" t="str">
            <v>UNIT PRICE  (VND)</v>
          </cell>
        </row>
      </sheetData>
      <sheetData sheetId="406">
        <row r="3">
          <cell r="F3" t="str">
            <v>UNIT PRICE  (VND)</v>
          </cell>
        </row>
      </sheetData>
      <sheetData sheetId="407">
        <row r="3">
          <cell r="F3" t="str">
            <v>UNIT PRICE  (VND)</v>
          </cell>
        </row>
      </sheetData>
      <sheetData sheetId="408">
        <row r="3">
          <cell r="F3" t="str">
            <v>UNIT PRICE  (VND)</v>
          </cell>
        </row>
      </sheetData>
      <sheetData sheetId="409">
        <row r="3">
          <cell r="F3" t="str">
            <v>UNIT PRICE  (VND)</v>
          </cell>
        </row>
      </sheetData>
      <sheetData sheetId="410">
        <row r="3">
          <cell r="F3" t="str">
            <v>UNIT PRICE  (VND)</v>
          </cell>
        </row>
      </sheetData>
      <sheetData sheetId="411">
        <row r="3">
          <cell r="F3" t="str">
            <v>UNIT PRICE  (VND)</v>
          </cell>
        </row>
      </sheetData>
      <sheetData sheetId="412">
        <row r="3">
          <cell r="F3" t="str">
            <v>UNIT PRICE  (VND)</v>
          </cell>
        </row>
      </sheetData>
      <sheetData sheetId="413">
        <row r="3">
          <cell r="F3" t="str">
            <v>UNIT PRICE  (VND)</v>
          </cell>
        </row>
      </sheetData>
      <sheetData sheetId="414">
        <row r="3">
          <cell r="F3" t="str">
            <v>UNIT PRICE  (VND)</v>
          </cell>
        </row>
      </sheetData>
      <sheetData sheetId="415">
        <row r="3">
          <cell r="F3" t="str">
            <v>UNIT PRICE  (VND)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3">
          <cell r="F3" t="str">
            <v>UNIT PRICE  (VND)</v>
          </cell>
        </row>
      </sheetData>
      <sheetData sheetId="429">
        <row r="3">
          <cell r="F3" t="str">
            <v>UNIT PRICE  (VND)</v>
          </cell>
        </row>
      </sheetData>
      <sheetData sheetId="430">
        <row r="3">
          <cell r="F3" t="str">
            <v>UNIT PRICE  (VND)</v>
          </cell>
        </row>
      </sheetData>
      <sheetData sheetId="431">
        <row r="3">
          <cell r="F3" t="str">
            <v>UNIT PRICE  (VND)</v>
          </cell>
        </row>
      </sheetData>
      <sheetData sheetId="432">
        <row r="3">
          <cell r="F3" t="str">
            <v>UNIT PRICE  (VND)</v>
          </cell>
        </row>
      </sheetData>
      <sheetData sheetId="433">
        <row r="3">
          <cell r="F3" t="str">
            <v>UNIT PRICE  (VND)</v>
          </cell>
        </row>
      </sheetData>
      <sheetData sheetId="434">
        <row r="3">
          <cell r="F3" t="str">
            <v>UNIT PRICE  (VND)</v>
          </cell>
        </row>
      </sheetData>
      <sheetData sheetId="435">
        <row r="3">
          <cell r="F3" t="str">
            <v>UNIT PRICE  (VND)</v>
          </cell>
        </row>
      </sheetData>
      <sheetData sheetId="436">
        <row r="3">
          <cell r="F3" t="str">
            <v>UNIT PRICE  (VND)</v>
          </cell>
        </row>
      </sheetData>
      <sheetData sheetId="437">
        <row r="3">
          <cell r="F3" t="str">
            <v>UNIT PRICE  (VND)</v>
          </cell>
        </row>
      </sheetData>
      <sheetData sheetId="438">
        <row r="3">
          <cell r="F3" t="str">
            <v>UNIT PRICE  (VND)</v>
          </cell>
        </row>
      </sheetData>
      <sheetData sheetId="439">
        <row r="3">
          <cell r="F3" t="str">
            <v>UNIT PRICE  (VND)</v>
          </cell>
        </row>
      </sheetData>
      <sheetData sheetId="440">
        <row r="3">
          <cell r="F3" t="str">
            <v>UNIT PRICE  (VND)</v>
          </cell>
        </row>
      </sheetData>
      <sheetData sheetId="441">
        <row r="3">
          <cell r="F3" t="str">
            <v>UNIT PRICE  (VND)</v>
          </cell>
        </row>
      </sheetData>
      <sheetData sheetId="442">
        <row r="3">
          <cell r="F3" t="str">
            <v>UNIT PRICE  (VND)</v>
          </cell>
        </row>
      </sheetData>
      <sheetData sheetId="443">
        <row r="3">
          <cell r="F3" t="str">
            <v>UNIT PRICE  (VND)</v>
          </cell>
        </row>
      </sheetData>
      <sheetData sheetId="444">
        <row r="3">
          <cell r="F3" t="str">
            <v>UNIT PRICE  (VND)</v>
          </cell>
        </row>
      </sheetData>
      <sheetData sheetId="445">
        <row r="3">
          <cell r="F3" t="str">
            <v>UNIT PRICE  (VND)</v>
          </cell>
        </row>
      </sheetData>
      <sheetData sheetId="446">
        <row r="3">
          <cell r="F3" t="str">
            <v>UNIT PRICE  (VND)</v>
          </cell>
        </row>
      </sheetData>
      <sheetData sheetId="447">
        <row r="3">
          <cell r="F3" t="str">
            <v>UNIT PRICE  (VND)</v>
          </cell>
        </row>
      </sheetData>
      <sheetData sheetId="448">
        <row r="3">
          <cell r="F3" t="str">
            <v>UNIT PRICE  (VND)</v>
          </cell>
        </row>
      </sheetData>
      <sheetData sheetId="449">
        <row r="3">
          <cell r="F3" t="str">
            <v>UNIT PRICE  (VND)</v>
          </cell>
        </row>
      </sheetData>
      <sheetData sheetId="450">
        <row r="3">
          <cell r="F3" t="str">
            <v>UNIT PRICE  (VND)</v>
          </cell>
        </row>
      </sheetData>
      <sheetData sheetId="451">
        <row r="3">
          <cell r="F3" t="str">
            <v>UNIT PRICE  (VND)</v>
          </cell>
        </row>
      </sheetData>
      <sheetData sheetId="452">
        <row r="3">
          <cell r="F3" t="str">
            <v>UNIT PRICE  (VND)</v>
          </cell>
        </row>
      </sheetData>
      <sheetData sheetId="453">
        <row r="3">
          <cell r="F3" t="str">
            <v>UNIT PRICE  (VND)</v>
          </cell>
        </row>
      </sheetData>
      <sheetData sheetId="454">
        <row r="3">
          <cell r="F3" t="str">
            <v>UNIT PRICE  (VND)</v>
          </cell>
        </row>
      </sheetData>
      <sheetData sheetId="455">
        <row r="3">
          <cell r="F3" t="str">
            <v>UNIT PRICE  (VND)</v>
          </cell>
        </row>
      </sheetData>
      <sheetData sheetId="456">
        <row r="3">
          <cell r="F3" t="str">
            <v>UNIT PRICE  (VND)</v>
          </cell>
        </row>
      </sheetData>
      <sheetData sheetId="457">
        <row r="3">
          <cell r="F3" t="str">
            <v>UNIT PRICE  (VND)</v>
          </cell>
        </row>
      </sheetData>
      <sheetData sheetId="458">
        <row r="3">
          <cell r="F3" t="str">
            <v>UNIT PRICE  (VND)</v>
          </cell>
        </row>
      </sheetData>
      <sheetData sheetId="459">
        <row r="3">
          <cell r="F3" t="str">
            <v>UNIT PRICE  (VND)</v>
          </cell>
        </row>
      </sheetData>
      <sheetData sheetId="460">
        <row r="3">
          <cell r="F3" t="str">
            <v>UNIT PRICE  (VND)</v>
          </cell>
        </row>
      </sheetData>
      <sheetData sheetId="461">
        <row r="3">
          <cell r="F3" t="str">
            <v>UNIT PRICE  (VND)</v>
          </cell>
        </row>
      </sheetData>
      <sheetData sheetId="462">
        <row r="3">
          <cell r="F3" t="str">
            <v>UNIT PRICE  (VND)</v>
          </cell>
        </row>
      </sheetData>
      <sheetData sheetId="463">
        <row r="3">
          <cell r="F3" t="str">
            <v>UNIT PRICE  (VND)</v>
          </cell>
        </row>
      </sheetData>
      <sheetData sheetId="464">
        <row r="3">
          <cell r="F3" t="str">
            <v>UNIT PRICE  (VND)</v>
          </cell>
        </row>
      </sheetData>
      <sheetData sheetId="465">
        <row r="3">
          <cell r="F3" t="str">
            <v>UNIT PRICE  (VND)</v>
          </cell>
        </row>
      </sheetData>
      <sheetData sheetId="466">
        <row r="3">
          <cell r="F3" t="str">
            <v>UNIT PRICE  (VND)</v>
          </cell>
        </row>
      </sheetData>
      <sheetData sheetId="467">
        <row r="3">
          <cell r="F3" t="str">
            <v>UNIT PRICE  (VND)</v>
          </cell>
        </row>
      </sheetData>
      <sheetData sheetId="468">
        <row r="3">
          <cell r="F3" t="str">
            <v>UNIT PRICE  (VND)</v>
          </cell>
        </row>
      </sheetData>
      <sheetData sheetId="469">
        <row r="3">
          <cell r="F3" t="str">
            <v>UNIT PRICE  (VND)</v>
          </cell>
        </row>
      </sheetData>
      <sheetData sheetId="470">
        <row r="3">
          <cell r="F3" t="str">
            <v>UNIT PRICE  (VND)</v>
          </cell>
        </row>
      </sheetData>
      <sheetData sheetId="471">
        <row r="3">
          <cell r="F3" t="str">
            <v>UNIT PRICE  (VND)</v>
          </cell>
        </row>
      </sheetData>
      <sheetData sheetId="472">
        <row r="3">
          <cell r="F3" t="str">
            <v>UNIT PRICE  (VND)</v>
          </cell>
        </row>
      </sheetData>
      <sheetData sheetId="473">
        <row r="3">
          <cell r="F3" t="str">
            <v>UNIT PRICE  (VND)</v>
          </cell>
        </row>
      </sheetData>
      <sheetData sheetId="474">
        <row r="3">
          <cell r="F3" t="str">
            <v>UNIT PRICE  (VND)</v>
          </cell>
        </row>
      </sheetData>
      <sheetData sheetId="475">
        <row r="3">
          <cell r="F3" t="str">
            <v>UNIT PRICE  (VND)</v>
          </cell>
        </row>
      </sheetData>
      <sheetData sheetId="476" refreshError="1"/>
      <sheetData sheetId="477">
        <row r="3">
          <cell r="F3" t="str">
            <v>UNIT PRICE  (VND)</v>
          </cell>
        </row>
      </sheetData>
      <sheetData sheetId="478">
        <row r="3">
          <cell r="F3" t="str">
            <v>UNIT PRICE  (VND)</v>
          </cell>
        </row>
      </sheetData>
      <sheetData sheetId="479" refreshError="1"/>
      <sheetData sheetId="480" refreshError="1"/>
      <sheetData sheetId="481" refreshError="1"/>
      <sheetData sheetId="482">
        <row r="3">
          <cell r="F3" t="str">
            <v>UNIT PRICE  (VND)</v>
          </cell>
        </row>
      </sheetData>
      <sheetData sheetId="483">
        <row r="3">
          <cell r="F3" t="str">
            <v>UNIT PRICE  (VND)</v>
          </cell>
        </row>
      </sheetData>
      <sheetData sheetId="484">
        <row r="3">
          <cell r="F3" t="str">
            <v>UNIT PRICE  (VND)</v>
          </cell>
        </row>
      </sheetData>
      <sheetData sheetId="485">
        <row r="3">
          <cell r="F3" t="str">
            <v>UNIT PRICE  (VND)</v>
          </cell>
        </row>
      </sheetData>
      <sheetData sheetId="486">
        <row r="3">
          <cell r="F3" t="str">
            <v>UNIT PRICE  (VND)</v>
          </cell>
        </row>
      </sheetData>
      <sheetData sheetId="487">
        <row r="3">
          <cell r="F3" t="str">
            <v>UNIT PRICE  (VND)</v>
          </cell>
        </row>
      </sheetData>
      <sheetData sheetId="488">
        <row r="3">
          <cell r="F3" t="str">
            <v>UNIT PRICE  (VND)</v>
          </cell>
        </row>
      </sheetData>
      <sheetData sheetId="489">
        <row r="3">
          <cell r="F3" t="str">
            <v>UNIT PRICE  (VND)</v>
          </cell>
        </row>
      </sheetData>
      <sheetData sheetId="490">
        <row r="3">
          <cell r="F3" t="str">
            <v>UNIT PRICE  (VND)</v>
          </cell>
        </row>
      </sheetData>
      <sheetData sheetId="491">
        <row r="3">
          <cell r="F3" t="str">
            <v>UNIT PRICE  (VND)</v>
          </cell>
        </row>
      </sheetData>
      <sheetData sheetId="492">
        <row r="3">
          <cell r="F3" t="str">
            <v>UNIT PRICE  (VND)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3">
          <cell r="F3" t="str">
            <v>UNIT PRICE  (VND)</v>
          </cell>
        </row>
      </sheetData>
      <sheetData sheetId="500">
        <row r="3">
          <cell r="F3" t="str">
            <v>UNIT PRICE  (VND)</v>
          </cell>
        </row>
      </sheetData>
      <sheetData sheetId="501">
        <row r="3">
          <cell r="F3" t="str">
            <v>UNIT PRICE  (VND)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3">
          <cell r="F3" t="str">
            <v>UNIT PRICE  (VND)</v>
          </cell>
        </row>
      </sheetData>
      <sheetData sheetId="508">
        <row r="3">
          <cell r="F3" t="str">
            <v>UNIT PRICE  (VND)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3">
          <cell r="F3" t="str">
            <v>UNIT PRICE  (VND)</v>
          </cell>
        </row>
      </sheetData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 refreshError="1"/>
      <sheetData sheetId="546" refreshError="1"/>
      <sheetData sheetId="547"/>
      <sheetData sheetId="548" refreshError="1"/>
      <sheetData sheetId="549"/>
      <sheetData sheetId="550" refreshError="1"/>
      <sheetData sheetId="551" refreshError="1"/>
      <sheetData sheetId="552"/>
      <sheetData sheetId="553" refreshError="1"/>
      <sheetData sheetId="554"/>
      <sheetData sheetId="555"/>
      <sheetData sheetId="556" refreshError="1"/>
      <sheetData sheetId="557"/>
      <sheetData sheetId="558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/>
      <sheetData sheetId="570"/>
      <sheetData sheetId="571" refreshError="1"/>
      <sheetData sheetId="572"/>
      <sheetData sheetId="573"/>
      <sheetData sheetId="574" refreshError="1"/>
      <sheetData sheetId="575"/>
      <sheetData sheetId="576"/>
      <sheetData sheetId="577"/>
      <sheetData sheetId="578" refreshError="1"/>
      <sheetData sheetId="579">
        <row r="3">
          <cell r="F3" t="str">
            <v>UNIT PRICE  (VND)</v>
          </cell>
        </row>
      </sheetData>
      <sheetData sheetId="580">
        <row r="3">
          <cell r="F3" t="str">
            <v>UNIT PRICE  (VND)</v>
          </cell>
        </row>
      </sheetData>
      <sheetData sheetId="581">
        <row r="3">
          <cell r="F3" t="str">
            <v>UNIT PRICE  (VND)</v>
          </cell>
        </row>
      </sheetData>
      <sheetData sheetId="582">
        <row r="3">
          <cell r="F3" t="str">
            <v>UNIT PRICE  (VND)</v>
          </cell>
        </row>
      </sheetData>
      <sheetData sheetId="583">
        <row r="3">
          <cell r="F3" t="str">
            <v>UNIT PRICE  (VND)</v>
          </cell>
        </row>
      </sheetData>
      <sheetData sheetId="584">
        <row r="3">
          <cell r="F3" t="str">
            <v>UNIT PRICE  (VND)</v>
          </cell>
        </row>
      </sheetData>
      <sheetData sheetId="585">
        <row r="3">
          <cell r="F3" t="str">
            <v>UNIT PRICE  (VND)</v>
          </cell>
        </row>
      </sheetData>
      <sheetData sheetId="586">
        <row r="3">
          <cell r="F3" t="str">
            <v>UNIT PRICE  (VND)</v>
          </cell>
        </row>
      </sheetData>
      <sheetData sheetId="587">
        <row r="3">
          <cell r="F3" t="str">
            <v>UNIT PRICE  (VND)</v>
          </cell>
        </row>
      </sheetData>
      <sheetData sheetId="588">
        <row r="3">
          <cell r="F3" t="str">
            <v>UNIT PRICE  (VND)</v>
          </cell>
        </row>
      </sheetData>
      <sheetData sheetId="589">
        <row r="3">
          <cell r="F3" t="str">
            <v>UNIT PRICE  (VND)</v>
          </cell>
        </row>
      </sheetData>
      <sheetData sheetId="590">
        <row r="3">
          <cell r="F3" t="str">
            <v>UNIT PRICE  (VND)</v>
          </cell>
        </row>
      </sheetData>
      <sheetData sheetId="591">
        <row r="3">
          <cell r="F3" t="str">
            <v>UNIT PRICE  (VND)</v>
          </cell>
        </row>
      </sheetData>
      <sheetData sheetId="592">
        <row r="3">
          <cell r="F3" t="str">
            <v>UNIT PRICE  (VND)</v>
          </cell>
        </row>
      </sheetData>
      <sheetData sheetId="593">
        <row r="3">
          <cell r="F3" t="str">
            <v>UNIT PRICE  (VND)</v>
          </cell>
        </row>
      </sheetData>
      <sheetData sheetId="594">
        <row r="3">
          <cell r="F3" t="str">
            <v>UNIT PRICE  (VND)</v>
          </cell>
        </row>
      </sheetData>
      <sheetData sheetId="595">
        <row r="3">
          <cell r="F3" t="str">
            <v>UNIT PRICE  (VND)</v>
          </cell>
        </row>
      </sheetData>
      <sheetData sheetId="596">
        <row r="3">
          <cell r="F3" t="str">
            <v>UNIT PRICE  (VND)</v>
          </cell>
        </row>
      </sheetData>
      <sheetData sheetId="597">
        <row r="3">
          <cell r="F3" t="str">
            <v>UNIT PRICE  (VND)</v>
          </cell>
        </row>
      </sheetData>
      <sheetData sheetId="598">
        <row r="3">
          <cell r="F3" t="str">
            <v>UNIT PRICE  (VND)</v>
          </cell>
        </row>
      </sheetData>
      <sheetData sheetId="599">
        <row r="3">
          <cell r="F3" t="str">
            <v>UNIT PRICE  (VND)</v>
          </cell>
        </row>
      </sheetData>
      <sheetData sheetId="600">
        <row r="3">
          <cell r="F3" t="str">
            <v>UNIT PRICE  (VND)</v>
          </cell>
        </row>
      </sheetData>
      <sheetData sheetId="601">
        <row r="3">
          <cell r="F3" t="str">
            <v>UNIT PRICE  (VND)</v>
          </cell>
        </row>
      </sheetData>
      <sheetData sheetId="602">
        <row r="3">
          <cell r="F3" t="str">
            <v>UNIT PRICE  (VND)</v>
          </cell>
        </row>
      </sheetData>
      <sheetData sheetId="603">
        <row r="3">
          <cell r="F3" t="str">
            <v>UNIT PRICE  (VND)</v>
          </cell>
        </row>
      </sheetData>
      <sheetData sheetId="604">
        <row r="3">
          <cell r="F3" t="str">
            <v>UNIT PRICE  (VND)</v>
          </cell>
        </row>
      </sheetData>
      <sheetData sheetId="605">
        <row r="3">
          <cell r="F3" t="str">
            <v>UNIT PRICE  (VND)</v>
          </cell>
        </row>
      </sheetData>
      <sheetData sheetId="606">
        <row r="3">
          <cell r="F3" t="str">
            <v>UNIT PRICE  (VND)</v>
          </cell>
        </row>
      </sheetData>
      <sheetData sheetId="607">
        <row r="3">
          <cell r="F3" t="str">
            <v>UNIT PRICE  (VND)</v>
          </cell>
        </row>
      </sheetData>
      <sheetData sheetId="608">
        <row r="3">
          <cell r="F3" t="str">
            <v>UNIT PRICE  (VND)</v>
          </cell>
        </row>
      </sheetData>
      <sheetData sheetId="609">
        <row r="3">
          <cell r="F3" t="str">
            <v>UNIT PRICE  (VND)</v>
          </cell>
        </row>
      </sheetData>
      <sheetData sheetId="610">
        <row r="3">
          <cell r="F3" t="str">
            <v>UNIT PRICE  (VND)</v>
          </cell>
        </row>
      </sheetData>
      <sheetData sheetId="611">
        <row r="3">
          <cell r="F3" t="str">
            <v>UNIT PRICE  (VND)</v>
          </cell>
        </row>
      </sheetData>
      <sheetData sheetId="612">
        <row r="3">
          <cell r="F3" t="str">
            <v>UNIT PRICE  (VND)</v>
          </cell>
        </row>
      </sheetData>
      <sheetData sheetId="613">
        <row r="3">
          <cell r="F3" t="str">
            <v>UNIT PRICE  (VND)</v>
          </cell>
        </row>
      </sheetData>
      <sheetData sheetId="614">
        <row r="3">
          <cell r="F3" t="str">
            <v>UNIT PRICE  (VND)</v>
          </cell>
        </row>
      </sheetData>
      <sheetData sheetId="615">
        <row r="3">
          <cell r="F3" t="str">
            <v>UNIT PRICE  (VND)</v>
          </cell>
        </row>
      </sheetData>
      <sheetData sheetId="616">
        <row r="3">
          <cell r="F3" t="str">
            <v>UNIT PRICE  (VND)</v>
          </cell>
        </row>
      </sheetData>
      <sheetData sheetId="617">
        <row r="3">
          <cell r="F3" t="str">
            <v>UNIT PRICE  (VND)</v>
          </cell>
        </row>
      </sheetData>
      <sheetData sheetId="618">
        <row r="3">
          <cell r="F3" t="str">
            <v>UNIT PRICE  (VND)</v>
          </cell>
        </row>
      </sheetData>
      <sheetData sheetId="619">
        <row r="3">
          <cell r="F3" t="str">
            <v>UNIT PRICE  (VND)</v>
          </cell>
        </row>
      </sheetData>
      <sheetData sheetId="620">
        <row r="3">
          <cell r="F3" t="str">
            <v>UNIT PRICE  (VND)</v>
          </cell>
        </row>
      </sheetData>
      <sheetData sheetId="621">
        <row r="3">
          <cell r="F3" t="str">
            <v>UNIT PRICE  (VND)</v>
          </cell>
        </row>
      </sheetData>
      <sheetData sheetId="622">
        <row r="3">
          <cell r="F3" t="str">
            <v>UNIT PRICE  (VND)</v>
          </cell>
        </row>
      </sheetData>
      <sheetData sheetId="623">
        <row r="3">
          <cell r="F3" t="str">
            <v>UNIT PRICE  (VND)</v>
          </cell>
        </row>
      </sheetData>
      <sheetData sheetId="624">
        <row r="3">
          <cell r="F3" t="str">
            <v>UNIT PRICE  (VND)</v>
          </cell>
        </row>
      </sheetData>
      <sheetData sheetId="625">
        <row r="3">
          <cell r="F3" t="str">
            <v>UNIT PRICE  (VND)</v>
          </cell>
        </row>
      </sheetData>
      <sheetData sheetId="626">
        <row r="3">
          <cell r="F3" t="str">
            <v>UNIT PRICE  (VND)</v>
          </cell>
        </row>
      </sheetData>
      <sheetData sheetId="627">
        <row r="3">
          <cell r="F3" t="str">
            <v>UNIT PRICE  (VND)</v>
          </cell>
        </row>
      </sheetData>
      <sheetData sheetId="628">
        <row r="3">
          <cell r="F3" t="str">
            <v>UNIT PRICE  (VND)</v>
          </cell>
        </row>
      </sheetData>
      <sheetData sheetId="629">
        <row r="3">
          <cell r="F3" t="str">
            <v>UNIT PRICE  (VND)</v>
          </cell>
        </row>
      </sheetData>
      <sheetData sheetId="630">
        <row r="3">
          <cell r="F3" t="str">
            <v>UNIT PRICE  (VND)</v>
          </cell>
        </row>
      </sheetData>
      <sheetData sheetId="631">
        <row r="3">
          <cell r="F3" t="str">
            <v>UNIT PRICE  (VND)</v>
          </cell>
        </row>
      </sheetData>
      <sheetData sheetId="632">
        <row r="3">
          <cell r="F3" t="str">
            <v>UNIT PRICE  (VND)</v>
          </cell>
        </row>
      </sheetData>
      <sheetData sheetId="633">
        <row r="3">
          <cell r="F3" t="str">
            <v>UNIT PRICE  (VND)</v>
          </cell>
        </row>
      </sheetData>
      <sheetData sheetId="634">
        <row r="3">
          <cell r="F3" t="str">
            <v>UNIT PRICE  (VND)</v>
          </cell>
        </row>
      </sheetData>
      <sheetData sheetId="635">
        <row r="3">
          <cell r="F3" t="str">
            <v>UNIT PRICE  (VND)</v>
          </cell>
        </row>
      </sheetData>
      <sheetData sheetId="636">
        <row r="3">
          <cell r="F3" t="str">
            <v>UNIT PRICE  (VND)</v>
          </cell>
        </row>
      </sheetData>
      <sheetData sheetId="637">
        <row r="3">
          <cell r="F3" t="str">
            <v>UNIT PRICE  (VND)</v>
          </cell>
        </row>
      </sheetData>
      <sheetData sheetId="638">
        <row r="3">
          <cell r="F3" t="str">
            <v>UNIT PRICE  (VND)</v>
          </cell>
        </row>
      </sheetData>
      <sheetData sheetId="639">
        <row r="3">
          <cell r="F3" t="str">
            <v>UNIT PRICE  (VND)</v>
          </cell>
        </row>
      </sheetData>
      <sheetData sheetId="640">
        <row r="3">
          <cell r="F3" t="str">
            <v>UNIT PRICE  (VND)</v>
          </cell>
        </row>
      </sheetData>
      <sheetData sheetId="641">
        <row r="3">
          <cell r="F3" t="str">
            <v>UNIT PRICE  (VND)</v>
          </cell>
        </row>
      </sheetData>
      <sheetData sheetId="642">
        <row r="3">
          <cell r="F3" t="str">
            <v>UNIT PRICE  (VND)</v>
          </cell>
        </row>
      </sheetData>
      <sheetData sheetId="643">
        <row r="3">
          <cell r="F3" t="str">
            <v>UNIT PRICE  (VND)</v>
          </cell>
        </row>
      </sheetData>
      <sheetData sheetId="644">
        <row r="3">
          <cell r="F3" t="str">
            <v>UNIT PRICE  (VND)</v>
          </cell>
        </row>
      </sheetData>
      <sheetData sheetId="645">
        <row r="3">
          <cell r="F3" t="str">
            <v>UNIT PRICE  (VND)</v>
          </cell>
        </row>
      </sheetData>
      <sheetData sheetId="646">
        <row r="3">
          <cell r="F3" t="str">
            <v>UNIT PRICE  (VND)</v>
          </cell>
        </row>
      </sheetData>
      <sheetData sheetId="647">
        <row r="3">
          <cell r="F3" t="str">
            <v>UNIT PRICE  (VND)</v>
          </cell>
        </row>
      </sheetData>
      <sheetData sheetId="648">
        <row r="3">
          <cell r="F3" t="str">
            <v>UNIT PRICE  (VND)</v>
          </cell>
        </row>
      </sheetData>
      <sheetData sheetId="649">
        <row r="3">
          <cell r="F3" t="str">
            <v>UNIT PRICE  (VND)</v>
          </cell>
        </row>
      </sheetData>
      <sheetData sheetId="650">
        <row r="3">
          <cell r="F3" t="str">
            <v>UNIT PRICE  (VND)</v>
          </cell>
        </row>
      </sheetData>
      <sheetData sheetId="651">
        <row r="3">
          <cell r="F3" t="str">
            <v>UNIT PRICE  (VND)</v>
          </cell>
        </row>
      </sheetData>
      <sheetData sheetId="652">
        <row r="3">
          <cell r="F3" t="str">
            <v>UNIT PRICE  (VND)</v>
          </cell>
        </row>
      </sheetData>
      <sheetData sheetId="653">
        <row r="3">
          <cell r="F3" t="str">
            <v>UNIT PRICE  (VND)</v>
          </cell>
        </row>
      </sheetData>
      <sheetData sheetId="654">
        <row r="3">
          <cell r="F3" t="str">
            <v>UNIT PRICE  (VND)</v>
          </cell>
        </row>
      </sheetData>
      <sheetData sheetId="655">
        <row r="3">
          <cell r="F3" t="str">
            <v>UNIT PRICE  (VND)</v>
          </cell>
        </row>
      </sheetData>
      <sheetData sheetId="656">
        <row r="3">
          <cell r="F3" t="str">
            <v>UNIT PRICE  (VND)</v>
          </cell>
        </row>
      </sheetData>
      <sheetData sheetId="657">
        <row r="3">
          <cell r="F3" t="str">
            <v>UNIT PRICE  (VND)</v>
          </cell>
        </row>
      </sheetData>
      <sheetData sheetId="658">
        <row r="3">
          <cell r="F3" t="str">
            <v>UNIT PRICE  (VND)</v>
          </cell>
        </row>
      </sheetData>
      <sheetData sheetId="659">
        <row r="3">
          <cell r="F3" t="str">
            <v>UNIT PRICE  (VND)</v>
          </cell>
        </row>
      </sheetData>
      <sheetData sheetId="660">
        <row r="3">
          <cell r="F3" t="str">
            <v>UNIT PRICE  (VND)</v>
          </cell>
        </row>
      </sheetData>
      <sheetData sheetId="661">
        <row r="3">
          <cell r="F3" t="str">
            <v>UNIT PRICE  (VND)</v>
          </cell>
        </row>
      </sheetData>
      <sheetData sheetId="662">
        <row r="3">
          <cell r="F3" t="str">
            <v>UNIT PRICE  (VND)</v>
          </cell>
        </row>
      </sheetData>
      <sheetData sheetId="663">
        <row r="3">
          <cell r="F3" t="str">
            <v>UNIT PRICE  (VND)</v>
          </cell>
        </row>
      </sheetData>
      <sheetData sheetId="664">
        <row r="3">
          <cell r="F3" t="str">
            <v>UNIT PRICE  (VND)</v>
          </cell>
        </row>
      </sheetData>
      <sheetData sheetId="665">
        <row r="3">
          <cell r="F3" t="str">
            <v>UNIT PRICE  (VND)</v>
          </cell>
        </row>
      </sheetData>
      <sheetData sheetId="666">
        <row r="3">
          <cell r="F3" t="str">
            <v>UNIT PRICE  (VND)</v>
          </cell>
        </row>
      </sheetData>
      <sheetData sheetId="667">
        <row r="3">
          <cell r="F3" t="str">
            <v>UNIT PRICE  (VND)</v>
          </cell>
        </row>
      </sheetData>
      <sheetData sheetId="668">
        <row r="3">
          <cell r="F3" t="str">
            <v>UNIT PRICE  (VND)</v>
          </cell>
        </row>
      </sheetData>
      <sheetData sheetId="669">
        <row r="3">
          <cell r="F3" t="str">
            <v>UNIT PRICE  (VND)</v>
          </cell>
        </row>
      </sheetData>
      <sheetData sheetId="670">
        <row r="3">
          <cell r="F3" t="str">
            <v>UNIT PRICE  (VND)</v>
          </cell>
        </row>
      </sheetData>
      <sheetData sheetId="671">
        <row r="3">
          <cell r="F3" t="str">
            <v>UNIT PRICE  (VND)</v>
          </cell>
        </row>
      </sheetData>
      <sheetData sheetId="672">
        <row r="3">
          <cell r="F3" t="str">
            <v>UNIT PRICE  (VND)</v>
          </cell>
        </row>
      </sheetData>
      <sheetData sheetId="673">
        <row r="3">
          <cell r="F3" t="str">
            <v>UNIT PRICE  (VND)</v>
          </cell>
        </row>
      </sheetData>
      <sheetData sheetId="674">
        <row r="3">
          <cell r="F3" t="str">
            <v>UNIT PRICE  (VND)</v>
          </cell>
        </row>
      </sheetData>
      <sheetData sheetId="675">
        <row r="3">
          <cell r="F3" t="str">
            <v>UNIT PRICE  (VND)</v>
          </cell>
        </row>
      </sheetData>
      <sheetData sheetId="676">
        <row r="3">
          <cell r="F3" t="str">
            <v>UNIT PRICE  (VND)</v>
          </cell>
        </row>
      </sheetData>
      <sheetData sheetId="677">
        <row r="3">
          <cell r="F3" t="str">
            <v>UNIT PRICE  (VND)</v>
          </cell>
        </row>
      </sheetData>
      <sheetData sheetId="678">
        <row r="3">
          <cell r="F3" t="str">
            <v>UNIT PRICE  (VND)</v>
          </cell>
        </row>
      </sheetData>
      <sheetData sheetId="679">
        <row r="3">
          <cell r="F3" t="str">
            <v>UNIT PRICE  (VND)</v>
          </cell>
        </row>
      </sheetData>
      <sheetData sheetId="680">
        <row r="3">
          <cell r="F3" t="str">
            <v>UNIT PRICE  (VND)</v>
          </cell>
        </row>
      </sheetData>
      <sheetData sheetId="681">
        <row r="3">
          <cell r="F3" t="str">
            <v>UNIT PRICE  (VND)</v>
          </cell>
        </row>
      </sheetData>
      <sheetData sheetId="682">
        <row r="3">
          <cell r="F3" t="str">
            <v>UNIT PRICE  (VND)</v>
          </cell>
        </row>
      </sheetData>
      <sheetData sheetId="683">
        <row r="3">
          <cell r="F3" t="str">
            <v>UNIT PRICE  (VND)</v>
          </cell>
        </row>
      </sheetData>
      <sheetData sheetId="684">
        <row r="3">
          <cell r="F3" t="str">
            <v>UNIT PRICE  (VND)</v>
          </cell>
        </row>
      </sheetData>
      <sheetData sheetId="685">
        <row r="3">
          <cell r="F3" t="str">
            <v>UNIT PRICE  (VND)</v>
          </cell>
        </row>
      </sheetData>
      <sheetData sheetId="686">
        <row r="3">
          <cell r="F3" t="str">
            <v>UNIT PRICE  (VND)</v>
          </cell>
        </row>
      </sheetData>
      <sheetData sheetId="687">
        <row r="3">
          <cell r="F3" t="str">
            <v>UNIT PRICE  (VND)</v>
          </cell>
        </row>
      </sheetData>
      <sheetData sheetId="688">
        <row r="3">
          <cell r="F3" t="str">
            <v>UNIT PRICE  (VND)</v>
          </cell>
        </row>
      </sheetData>
      <sheetData sheetId="689">
        <row r="3">
          <cell r="F3" t="str">
            <v>UNIT PRICE  (VND)</v>
          </cell>
        </row>
      </sheetData>
      <sheetData sheetId="690">
        <row r="3">
          <cell r="F3" t="str">
            <v>UNIT PRICE  (VND)</v>
          </cell>
        </row>
      </sheetData>
      <sheetData sheetId="691">
        <row r="3">
          <cell r="F3" t="str">
            <v>UNIT PRICE  (VND)</v>
          </cell>
        </row>
      </sheetData>
      <sheetData sheetId="692">
        <row r="3">
          <cell r="F3" t="str">
            <v>UNIT PRICE  (VND)</v>
          </cell>
        </row>
      </sheetData>
      <sheetData sheetId="693">
        <row r="3">
          <cell r="F3" t="str">
            <v>UNIT PRICE  (VND)</v>
          </cell>
        </row>
      </sheetData>
      <sheetData sheetId="694">
        <row r="3">
          <cell r="F3" t="str">
            <v>UNIT PRICE  (VND)</v>
          </cell>
        </row>
      </sheetData>
      <sheetData sheetId="695">
        <row r="3">
          <cell r="F3" t="str">
            <v>UNIT PRICE  (VND)</v>
          </cell>
        </row>
      </sheetData>
      <sheetData sheetId="696">
        <row r="3">
          <cell r="F3" t="str">
            <v>UNIT PRICE  (VND)</v>
          </cell>
        </row>
      </sheetData>
      <sheetData sheetId="697">
        <row r="3">
          <cell r="F3" t="str">
            <v>UNIT PRICE  (VND)</v>
          </cell>
        </row>
      </sheetData>
      <sheetData sheetId="698">
        <row r="3">
          <cell r="F3" t="str">
            <v>UNIT PRICE  (VND)</v>
          </cell>
        </row>
      </sheetData>
      <sheetData sheetId="699">
        <row r="3">
          <cell r="F3" t="str">
            <v>UNIT PRICE  (VND)</v>
          </cell>
        </row>
      </sheetData>
      <sheetData sheetId="700">
        <row r="3">
          <cell r="F3" t="str">
            <v>UNIT PRICE  (VND)</v>
          </cell>
        </row>
      </sheetData>
      <sheetData sheetId="701">
        <row r="3">
          <cell r="F3" t="str">
            <v>UNIT PRICE  (VND)</v>
          </cell>
        </row>
      </sheetData>
      <sheetData sheetId="702">
        <row r="3">
          <cell r="F3" t="str">
            <v>UNIT PRICE  (VND)</v>
          </cell>
        </row>
      </sheetData>
      <sheetData sheetId="703">
        <row r="3">
          <cell r="F3" t="str">
            <v>UNIT PRICE  (VND)</v>
          </cell>
        </row>
      </sheetData>
      <sheetData sheetId="704">
        <row r="3">
          <cell r="F3" t="str">
            <v>UNIT PRICE  (VND)</v>
          </cell>
        </row>
      </sheetData>
      <sheetData sheetId="705">
        <row r="3">
          <cell r="F3" t="str">
            <v>UNIT PRICE  (VND)</v>
          </cell>
        </row>
      </sheetData>
      <sheetData sheetId="706">
        <row r="3">
          <cell r="F3" t="str">
            <v>UNIT PRICE  (VND)</v>
          </cell>
        </row>
      </sheetData>
      <sheetData sheetId="707">
        <row r="3">
          <cell r="F3" t="str">
            <v>UNIT PRICE  (VND)</v>
          </cell>
        </row>
      </sheetData>
      <sheetData sheetId="708">
        <row r="3">
          <cell r="F3" t="str">
            <v>UNIT PRICE  (VND)</v>
          </cell>
        </row>
      </sheetData>
      <sheetData sheetId="709">
        <row r="3">
          <cell r="F3" t="str">
            <v>UNIT PRICE  (VND)</v>
          </cell>
        </row>
      </sheetData>
      <sheetData sheetId="710">
        <row r="3">
          <cell r="F3" t="str">
            <v>UNIT PRICE  (VND)</v>
          </cell>
        </row>
      </sheetData>
      <sheetData sheetId="711">
        <row r="3">
          <cell r="F3" t="str">
            <v>UNIT PRICE  (VND)</v>
          </cell>
        </row>
      </sheetData>
      <sheetData sheetId="712">
        <row r="3">
          <cell r="F3" t="str">
            <v>UNIT PRICE  (VND)</v>
          </cell>
        </row>
      </sheetData>
      <sheetData sheetId="713">
        <row r="3">
          <cell r="F3" t="str">
            <v>UNIT PRICE  (VND)</v>
          </cell>
        </row>
      </sheetData>
      <sheetData sheetId="714">
        <row r="3">
          <cell r="F3" t="str">
            <v>UNIT PRICE  (VND)</v>
          </cell>
        </row>
      </sheetData>
      <sheetData sheetId="715">
        <row r="3">
          <cell r="F3" t="str">
            <v>UNIT PRICE  (VND)</v>
          </cell>
        </row>
      </sheetData>
      <sheetData sheetId="716">
        <row r="3">
          <cell r="F3" t="str">
            <v>UNIT PRICE  (VND)</v>
          </cell>
        </row>
      </sheetData>
      <sheetData sheetId="717" refreshError="1"/>
      <sheetData sheetId="718">
        <row r="3">
          <cell r="F3" t="str">
            <v>UNIT PRICE  (VND)</v>
          </cell>
        </row>
      </sheetData>
      <sheetData sheetId="719">
        <row r="3">
          <cell r="F3" t="str">
            <v>UNIT PRICE  (VND)</v>
          </cell>
        </row>
      </sheetData>
      <sheetData sheetId="720">
        <row r="3">
          <cell r="F3" t="str">
            <v>UNIT PRICE  (VND)</v>
          </cell>
        </row>
      </sheetData>
      <sheetData sheetId="721">
        <row r="3">
          <cell r="F3" t="str">
            <v>UNIT PRICE  (VND)</v>
          </cell>
        </row>
      </sheetData>
      <sheetData sheetId="722">
        <row r="3">
          <cell r="F3" t="str">
            <v>UNIT PRICE  (VND)</v>
          </cell>
        </row>
      </sheetData>
      <sheetData sheetId="723">
        <row r="3">
          <cell r="F3" t="str">
            <v>UNIT PRICE  (VND)</v>
          </cell>
        </row>
      </sheetData>
      <sheetData sheetId="724">
        <row r="3">
          <cell r="F3" t="str">
            <v>UNIT PRICE  (VND)</v>
          </cell>
        </row>
      </sheetData>
      <sheetData sheetId="725">
        <row r="3">
          <cell r="F3" t="str">
            <v>UNIT PRICE  (VND)</v>
          </cell>
        </row>
      </sheetData>
      <sheetData sheetId="726">
        <row r="3">
          <cell r="F3" t="str">
            <v>UNIT PRICE  (VND)</v>
          </cell>
        </row>
      </sheetData>
      <sheetData sheetId="727">
        <row r="3">
          <cell r="F3" t="str">
            <v>UNIT PRICE  (VND)</v>
          </cell>
        </row>
      </sheetData>
      <sheetData sheetId="728">
        <row r="3">
          <cell r="F3" t="str">
            <v>UNIT PRICE  (VND)</v>
          </cell>
        </row>
      </sheetData>
      <sheetData sheetId="729">
        <row r="3">
          <cell r="F3" t="str">
            <v>UNIT PRICE  (VND)</v>
          </cell>
        </row>
      </sheetData>
      <sheetData sheetId="730">
        <row r="3">
          <cell r="F3" t="str">
            <v>UNIT PRICE  (VND)</v>
          </cell>
        </row>
      </sheetData>
      <sheetData sheetId="731">
        <row r="3">
          <cell r="F3" t="str">
            <v>UNIT PRICE  (VND)</v>
          </cell>
        </row>
      </sheetData>
      <sheetData sheetId="732">
        <row r="3">
          <cell r="F3" t="str">
            <v>UNIT PRICE  (VND)</v>
          </cell>
        </row>
      </sheetData>
      <sheetData sheetId="733">
        <row r="3">
          <cell r="F3" t="str">
            <v>UNIT PRICE  (VND)</v>
          </cell>
        </row>
      </sheetData>
      <sheetData sheetId="734">
        <row r="3">
          <cell r="F3" t="str">
            <v>UNIT PRICE  (VND)</v>
          </cell>
        </row>
      </sheetData>
      <sheetData sheetId="735">
        <row r="3">
          <cell r="F3" t="str">
            <v>UNIT PRICE  (VND)</v>
          </cell>
        </row>
      </sheetData>
      <sheetData sheetId="736">
        <row r="3">
          <cell r="F3" t="str">
            <v>UNIT PRICE  (VND)</v>
          </cell>
        </row>
      </sheetData>
      <sheetData sheetId="737">
        <row r="3">
          <cell r="F3" t="str">
            <v>UNIT PRICE  (VND)</v>
          </cell>
        </row>
      </sheetData>
      <sheetData sheetId="738">
        <row r="3">
          <cell r="F3" t="str">
            <v>UNIT PRICE  (VND)</v>
          </cell>
        </row>
      </sheetData>
      <sheetData sheetId="739">
        <row r="3">
          <cell r="F3" t="str">
            <v>UNIT PRICE  (VND)</v>
          </cell>
        </row>
      </sheetData>
      <sheetData sheetId="740">
        <row r="3">
          <cell r="F3" t="str">
            <v>UNIT PRICE  (VND)</v>
          </cell>
        </row>
      </sheetData>
      <sheetData sheetId="741">
        <row r="3">
          <cell r="F3" t="str">
            <v>UNIT PRICE  (VND)</v>
          </cell>
        </row>
      </sheetData>
      <sheetData sheetId="742">
        <row r="3">
          <cell r="F3" t="str">
            <v>UNIT PRICE  (VND)</v>
          </cell>
        </row>
      </sheetData>
      <sheetData sheetId="743">
        <row r="3">
          <cell r="F3" t="str">
            <v>UNIT PRICE  (VND)</v>
          </cell>
        </row>
      </sheetData>
      <sheetData sheetId="744">
        <row r="3">
          <cell r="F3" t="str">
            <v>UNIT PRICE  (VND)</v>
          </cell>
        </row>
      </sheetData>
      <sheetData sheetId="745">
        <row r="3">
          <cell r="F3" t="str">
            <v>UNIT PRICE  (VND)</v>
          </cell>
        </row>
      </sheetData>
      <sheetData sheetId="746">
        <row r="3">
          <cell r="F3" t="str">
            <v>UNIT PRICE  (VND)</v>
          </cell>
        </row>
      </sheetData>
      <sheetData sheetId="747">
        <row r="3">
          <cell r="F3" t="str">
            <v>UNIT PRICE  (VND)</v>
          </cell>
        </row>
      </sheetData>
      <sheetData sheetId="748">
        <row r="3">
          <cell r="F3" t="str">
            <v>UNIT PRICE  (VND)</v>
          </cell>
        </row>
      </sheetData>
      <sheetData sheetId="749">
        <row r="3">
          <cell r="F3" t="str">
            <v>UNIT PRICE  (VND)</v>
          </cell>
        </row>
      </sheetData>
      <sheetData sheetId="750">
        <row r="3">
          <cell r="F3" t="str">
            <v>UNIT PRICE  (VND)</v>
          </cell>
        </row>
      </sheetData>
      <sheetData sheetId="751">
        <row r="3">
          <cell r="F3" t="str">
            <v>UNIT PRICE  (VND)</v>
          </cell>
        </row>
      </sheetData>
      <sheetData sheetId="752">
        <row r="3">
          <cell r="F3" t="str">
            <v>UNIT PRICE  (VND)</v>
          </cell>
        </row>
      </sheetData>
      <sheetData sheetId="753">
        <row r="3">
          <cell r="F3" t="str">
            <v>UNIT PRICE  (VND)</v>
          </cell>
        </row>
      </sheetData>
      <sheetData sheetId="754">
        <row r="3">
          <cell r="F3" t="str">
            <v>UNIT PRICE  (VND)</v>
          </cell>
        </row>
      </sheetData>
      <sheetData sheetId="755">
        <row r="3">
          <cell r="F3" t="str">
            <v>UNIT PRICE  (VND)</v>
          </cell>
        </row>
      </sheetData>
      <sheetData sheetId="756">
        <row r="3">
          <cell r="F3" t="str">
            <v>UNIT PRICE  (VND)</v>
          </cell>
        </row>
      </sheetData>
      <sheetData sheetId="757">
        <row r="3">
          <cell r="F3" t="str">
            <v>UNIT PRICE  (VND)</v>
          </cell>
        </row>
      </sheetData>
      <sheetData sheetId="758">
        <row r="3">
          <cell r="F3" t="str">
            <v>UNIT PRICE  (VND)</v>
          </cell>
        </row>
      </sheetData>
      <sheetData sheetId="759">
        <row r="3">
          <cell r="F3" t="str">
            <v>UNIT PRICE  (VND)</v>
          </cell>
        </row>
      </sheetData>
      <sheetData sheetId="760">
        <row r="3">
          <cell r="F3" t="str">
            <v>UNIT PRICE  (VND)</v>
          </cell>
        </row>
      </sheetData>
      <sheetData sheetId="761">
        <row r="3">
          <cell r="F3" t="str">
            <v>UNIT PRICE  (VND)</v>
          </cell>
        </row>
      </sheetData>
      <sheetData sheetId="762">
        <row r="3">
          <cell r="F3" t="str">
            <v>UNIT PRICE  (VND)</v>
          </cell>
        </row>
      </sheetData>
      <sheetData sheetId="763">
        <row r="3">
          <cell r="F3" t="str">
            <v>UNIT PRICE  (VND)</v>
          </cell>
        </row>
      </sheetData>
      <sheetData sheetId="764">
        <row r="3">
          <cell r="F3" t="str">
            <v>UNIT PRICE  (VND)</v>
          </cell>
        </row>
      </sheetData>
      <sheetData sheetId="765">
        <row r="3">
          <cell r="F3" t="str">
            <v>UNIT PRICE  (VND)</v>
          </cell>
        </row>
      </sheetData>
      <sheetData sheetId="766">
        <row r="3">
          <cell r="F3" t="str">
            <v>UNIT PRICE  (VND)</v>
          </cell>
        </row>
      </sheetData>
      <sheetData sheetId="767">
        <row r="3">
          <cell r="F3" t="str">
            <v>UNIT PRICE  (VND)</v>
          </cell>
        </row>
      </sheetData>
      <sheetData sheetId="768">
        <row r="3">
          <cell r="F3" t="str">
            <v>UNIT PRICE  (VND)</v>
          </cell>
        </row>
      </sheetData>
      <sheetData sheetId="769">
        <row r="3">
          <cell r="F3" t="str">
            <v>UNIT PRICE  (VND)</v>
          </cell>
        </row>
      </sheetData>
      <sheetData sheetId="770">
        <row r="3">
          <cell r="F3" t="str">
            <v>UNIT PRICE  (VND)</v>
          </cell>
        </row>
      </sheetData>
      <sheetData sheetId="771">
        <row r="3">
          <cell r="F3" t="str">
            <v>UNIT PRICE  (VND)</v>
          </cell>
        </row>
      </sheetData>
      <sheetData sheetId="772">
        <row r="3">
          <cell r="F3" t="str">
            <v>UNIT PRICE  (VND)</v>
          </cell>
        </row>
      </sheetData>
      <sheetData sheetId="773">
        <row r="3">
          <cell r="F3" t="str">
            <v>UNIT PRICE  (VND)</v>
          </cell>
        </row>
      </sheetData>
      <sheetData sheetId="774">
        <row r="3">
          <cell r="F3" t="str">
            <v>UNIT PRICE  (VND)</v>
          </cell>
        </row>
      </sheetData>
      <sheetData sheetId="775">
        <row r="3">
          <cell r="F3" t="str">
            <v>UNIT PRICE  (VND)</v>
          </cell>
        </row>
      </sheetData>
      <sheetData sheetId="776">
        <row r="3">
          <cell r="F3" t="str">
            <v>UNIT PRICE  (VND)</v>
          </cell>
        </row>
      </sheetData>
      <sheetData sheetId="777">
        <row r="3">
          <cell r="F3" t="str">
            <v>UNIT PRICE  (VND)</v>
          </cell>
        </row>
      </sheetData>
      <sheetData sheetId="778">
        <row r="3">
          <cell r="F3" t="str">
            <v>UNIT PRICE  (VND)</v>
          </cell>
        </row>
      </sheetData>
      <sheetData sheetId="779">
        <row r="3">
          <cell r="F3" t="str">
            <v>UNIT PRICE  (VND)</v>
          </cell>
        </row>
      </sheetData>
      <sheetData sheetId="780">
        <row r="3">
          <cell r="F3" t="str">
            <v>UNIT PRICE  (VND)</v>
          </cell>
        </row>
      </sheetData>
      <sheetData sheetId="781">
        <row r="3">
          <cell r="F3" t="str">
            <v>UNIT PRICE  (VND)</v>
          </cell>
        </row>
      </sheetData>
      <sheetData sheetId="782">
        <row r="3">
          <cell r="F3" t="str">
            <v>UNIT PRICE  (VND)</v>
          </cell>
        </row>
      </sheetData>
      <sheetData sheetId="783">
        <row r="3">
          <cell r="F3" t="str">
            <v>UNIT PRICE  (VND)</v>
          </cell>
        </row>
      </sheetData>
      <sheetData sheetId="784">
        <row r="3">
          <cell r="F3" t="str">
            <v>UNIT PRICE  (VND)</v>
          </cell>
        </row>
      </sheetData>
      <sheetData sheetId="785">
        <row r="3">
          <cell r="F3" t="str">
            <v>UNIT PRICE  (VND)</v>
          </cell>
        </row>
      </sheetData>
      <sheetData sheetId="786">
        <row r="3">
          <cell r="F3" t="str">
            <v>UNIT PRICE  (VND)</v>
          </cell>
        </row>
      </sheetData>
      <sheetData sheetId="787">
        <row r="3">
          <cell r="F3" t="str">
            <v>UNIT PRICE  (VND)</v>
          </cell>
        </row>
      </sheetData>
      <sheetData sheetId="788">
        <row r="3">
          <cell r="F3" t="str">
            <v>UNIT PRICE  (VND)</v>
          </cell>
        </row>
      </sheetData>
      <sheetData sheetId="789">
        <row r="3">
          <cell r="F3" t="str">
            <v>UNIT PRICE  (VND)</v>
          </cell>
        </row>
      </sheetData>
      <sheetData sheetId="790">
        <row r="3">
          <cell r="F3" t="str">
            <v>UNIT PRICE  (VND)</v>
          </cell>
        </row>
      </sheetData>
      <sheetData sheetId="791">
        <row r="3">
          <cell r="F3" t="str">
            <v>UNIT PRICE  (VND)</v>
          </cell>
        </row>
      </sheetData>
      <sheetData sheetId="792">
        <row r="3">
          <cell r="F3" t="str">
            <v>UNIT PRICE  (VND)</v>
          </cell>
        </row>
      </sheetData>
      <sheetData sheetId="793">
        <row r="3">
          <cell r="F3" t="str">
            <v>UNIT PRICE  (VND)</v>
          </cell>
        </row>
      </sheetData>
      <sheetData sheetId="794">
        <row r="3">
          <cell r="F3" t="str">
            <v>UNIT PRICE  (VND)</v>
          </cell>
        </row>
      </sheetData>
      <sheetData sheetId="795">
        <row r="3">
          <cell r="F3" t="str">
            <v>UNIT PRICE  (VND)</v>
          </cell>
        </row>
      </sheetData>
      <sheetData sheetId="796">
        <row r="3">
          <cell r="F3" t="str">
            <v>UNIT PRICE  (VND)</v>
          </cell>
        </row>
      </sheetData>
      <sheetData sheetId="797">
        <row r="3">
          <cell r="F3" t="str">
            <v>UNIT PRICE  (VND)</v>
          </cell>
        </row>
      </sheetData>
      <sheetData sheetId="798">
        <row r="3">
          <cell r="F3" t="str">
            <v>UNIT PRICE  (VND)</v>
          </cell>
        </row>
      </sheetData>
      <sheetData sheetId="799">
        <row r="3">
          <cell r="F3" t="str">
            <v>UNIT PRICE  (VND)</v>
          </cell>
        </row>
      </sheetData>
      <sheetData sheetId="800">
        <row r="3">
          <cell r="F3" t="str">
            <v>UNIT PRICE  (VND)</v>
          </cell>
        </row>
      </sheetData>
      <sheetData sheetId="801">
        <row r="3">
          <cell r="F3" t="str">
            <v>UNIT PRICE  (VND)</v>
          </cell>
        </row>
      </sheetData>
      <sheetData sheetId="802">
        <row r="3">
          <cell r="F3" t="str">
            <v>UNIT PRICE  (VND)</v>
          </cell>
        </row>
      </sheetData>
      <sheetData sheetId="803">
        <row r="3">
          <cell r="F3" t="str">
            <v>UNIT PRICE  (VND)</v>
          </cell>
        </row>
      </sheetData>
      <sheetData sheetId="804">
        <row r="3">
          <cell r="F3" t="str">
            <v>UNIT PRICE  (VND)</v>
          </cell>
        </row>
      </sheetData>
      <sheetData sheetId="805">
        <row r="3">
          <cell r="F3" t="str">
            <v>UNIT PRICE  (VND)</v>
          </cell>
        </row>
      </sheetData>
      <sheetData sheetId="806">
        <row r="3">
          <cell r="F3" t="str">
            <v>UNIT PRICE  (VND)</v>
          </cell>
        </row>
      </sheetData>
      <sheetData sheetId="807">
        <row r="3">
          <cell r="F3" t="str">
            <v>UNIT PRICE  (VND)</v>
          </cell>
        </row>
      </sheetData>
      <sheetData sheetId="808">
        <row r="3">
          <cell r="F3" t="str">
            <v>UNIT PRICE  (VND)</v>
          </cell>
        </row>
      </sheetData>
      <sheetData sheetId="809">
        <row r="3">
          <cell r="F3" t="str">
            <v>UNIT PRICE  (VND)</v>
          </cell>
        </row>
      </sheetData>
      <sheetData sheetId="810">
        <row r="3">
          <cell r="F3" t="str">
            <v>UNIT PRICE  (VND)</v>
          </cell>
        </row>
      </sheetData>
      <sheetData sheetId="811">
        <row r="3">
          <cell r="F3" t="str">
            <v>UNIT PRICE  (VND)</v>
          </cell>
        </row>
      </sheetData>
      <sheetData sheetId="812">
        <row r="3">
          <cell r="F3" t="str">
            <v>UNIT PRICE  (VND)</v>
          </cell>
        </row>
      </sheetData>
      <sheetData sheetId="813">
        <row r="3">
          <cell r="F3" t="str">
            <v>UNIT PRICE  (VND)</v>
          </cell>
        </row>
      </sheetData>
      <sheetData sheetId="814">
        <row r="3">
          <cell r="F3" t="str">
            <v>UNIT PRICE  (VND)</v>
          </cell>
        </row>
      </sheetData>
      <sheetData sheetId="815">
        <row r="3">
          <cell r="F3" t="str">
            <v>UNIT PRICE  (VND)</v>
          </cell>
        </row>
      </sheetData>
      <sheetData sheetId="816">
        <row r="3">
          <cell r="F3" t="str">
            <v>UNIT PRICE  (VND)</v>
          </cell>
        </row>
      </sheetData>
      <sheetData sheetId="817">
        <row r="3">
          <cell r="F3" t="str">
            <v>UNIT PRICE  (VND)</v>
          </cell>
        </row>
      </sheetData>
      <sheetData sheetId="818">
        <row r="3">
          <cell r="F3" t="str">
            <v>UNIT PRICE  (VND)</v>
          </cell>
        </row>
      </sheetData>
      <sheetData sheetId="819">
        <row r="3">
          <cell r="F3" t="str">
            <v>UNIT PRICE  (VND)</v>
          </cell>
        </row>
      </sheetData>
      <sheetData sheetId="820">
        <row r="3">
          <cell r="F3" t="str">
            <v>UNIT PRICE  (VND)</v>
          </cell>
        </row>
      </sheetData>
      <sheetData sheetId="821">
        <row r="3">
          <cell r="F3" t="str">
            <v>UNIT PRICE  (VND)</v>
          </cell>
        </row>
      </sheetData>
      <sheetData sheetId="822">
        <row r="3">
          <cell r="F3" t="str">
            <v>UNIT PRICE  (VND)</v>
          </cell>
        </row>
      </sheetData>
      <sheetData sheetId="823">
        <row r="3">
          <cell r="F3" t="str">
            <v>UNIT PRICE  (VND)</v>
          </cell>
        </row>
      </sheetData>
      <sheetData sheetId="824">
        <row r="3">
          <cell r="F3" t="str">
            <v>UNIT PRICE  (VND)</v>
          </cell>
        </row>
      </sheetData>
      <sheetData sheetId="825">
        <row r="3">
          <cell r="F3" t="str">
            <v>UNIT PRICE  (VND)</v>
          </cell>
        </row>
      </sheetData>
      <sheetData sheetId="826">
        <row r="3">
          <cell r="F3" t="str">
            <v>UNIT PRICE  (VND)</v>
          </cell>
        </row>
      </sheetData>
      <sheetData sheetId="827">
        <row r="3">
          <cell r="F3" t="str">
            <v>UNIT PRICE  (VND)</v>
          </cell>
        </row>
      </sheetData>
      <sheetData sheetId="828">
        <row r="3">
          <cell r="F3" t="str">
            <v>UNIT PRICE  (VND)</v>
          </cell>
        </row>
      </sheetData>
      <sheetData sheetId="829">
        <row r="3">
          <cell r="F3" t="str">
            <v>UNIT PRICE  (VND)</v>
          </cell>
        </row>
      </sheetData>
      <sheetData sheetId="830">
        <row r="3">
          <cell r="F3" t="str">
            <v>UNIT PRICE  (VND)</v>
          </cell>
        </row>
      </sheetData>
      <sheetData sheetId="831">
        <row r="3">
          <cell r="F3" t="str">
            <v>UNIT PRICE  (VND)</v>
          </cell>
        </row>
      </sheetData>
      <sheetData sheetId="832">
        <row r="3">
          <cell r="F3" t="str">
            <v>UNIT PRICE  (VND)</v>
          </cell>
        </row>
      </sheetData>
      <sheetData sheetId="833">
        <row r="3">
          <cell r="F3" t="str">
            <v>UNIT PRICE  (VND)</v>
          </cell>
        </row>
      </sheetData>
      <sheetData sheetId="834">
        <row r="3">
          <cell r="F3" t="str">
            <v>UNIT PRICE  (VND)</v>
          </cell>
        </row>
      </sheetData>
      <sheetData sheetId="835">
        <row r="3">
          <cell r="F3" t="str">
            <v>UNIT PRICE  (VND)</v>
          </cell>
        </row>
      </sheetData>
      <sheetData sheetId="836">
        <row r="3">
          <cell r="F3" t="str">
            <v>UNIT PRICE  (VND)</v>
          </cell>
        </row>
      </sheetData>
      <sheetData sheetId="837">
        <row r="3">
          <cell r="F3" t="str">
            <v>UNIT PRICE  (VND)</v>
          </cell>
        </row>
      </sheetData>
      <sheetData sheetId="838">
        <row r="3">
          <cell r="F3" t="str">
            <v>UNIT PRICE  (VND)</v>
          </cell>
        </row>
      </sheetData>
      <sheetData sheetId="839">
        <row r="3">
          <cell r="F3" t="str">
            <v>UNIT PRICE  (VND)</v>
          </cell>
        </row>
      </sheetData>
      <sheetData sheetId="840">
        <row r="3">
          <cell r="F3" t="str">
            <v>UNIT PRICE  (VND)</v>
          </cell>
        </row>
      </sheetData>
      <sheetData sheetId="841">
        <row r="3">
          <cell r="F3" t="str">
            <v>UNIT PRICE  (VND)</v>
          </cell>
        </row>
      </sheetData>
      <sheetData sheetId="842">
        <row r="3">
          <cell r="F3" t="str">
            <v>UNIT PRICE  (VND)</v>
          </cell>
        </row>
      </sheetData>
      <sheetData sheetId="843">
        <row r="3">
          <cell r="F3" t="str">
            <v>UNIT PRICE  (VND)</v>
          </cell>
        </row>
      </sheetData>
      <sheetData sheetId="844">
        <row r="3">
          <cell r="F3" t="str">
            <v>UNIT PRICE  (VND)</v>
          </cell>
        </row>
      </sheetData>
      <sheetData sheetId="845">
        <row r="3">
          <cell r="F3" t="str">
            <v>UNIT PRICE  (VND)</v>
          </cell>
        </row>
      </sheetData>
      <sheetData sheetId="846">
        <row r="3">
          <cell r="F3" t="str">
            <v>UNIT PRICE  (VND)</v>
          </cell>
        </row>
      </sheetData>
      <sheetData sheetId="847">
        <row r="3">
          <cell r="F3" t="str">
            <v>UNIT PRICE  (VND)</v>
          </cell>
        </row>
      </sheetData>
      <sheetData sheetId="848">
        <row r="3">
          <cell r="F3" t="str">
            <v>UNIT PRICE  (VND)</v>
          </cell>
        </row>
      </sheetData>
      <sheetData sheetId="849">
        <row r="3">
          <cell r="F3" t="str">
            <v>UNIT PRICE  (VND)</v>
          </cell>
        </row>
      </sheetData>
      <sheetData sheetId="850">
        <row r="3">
          <cell r="F3" t="str">
            <v>UNIT PRICE  (VND)</v>
          </cell>
        </row>
      </sheetData>
      <sheetData sheetId="851">
        <row r="3">
          <cell r="F3" t="str">
            <v>UNIT PRICE  (VND)</v>
          </cell>
        </row>
      </sheetData>
      <sheetData sheetId="852">
        <row r="3">
          <cell r="F3" t="str">
            <v>UNIT PRICE  (VND)</v>
          </cell>
        </row>
      </sheetData>
      <sheetData sheetId="853">
        <row r="3">
          <cell r="F3" t="str">
            <v>UNIT PRICE  (VND)</v>
          </cell>
        </row>
      </sheetData>
      <sheetData sheetId="854">
        <row r="3">
          <cell r="F3" t="str">
            <v>UNIT PRICE  (VND)</v>
          </cell>
        </row>
      </sheetData>
      <sheetData sheetId="855">
        <row r="3">
          <cell r="F3" t="str">
            <v>UNIT PRICE  (VND)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3">
          <cell r="F3" t="str">
            <v>UNIT PRICE  (VND)</v>
          </cell>
        </row>
      </sheetData>
      <sheetData sheetId="864">
        <row r="3">
          <cell r="F3" t="str">
            <v>UNIT PRICE  (VND)</v>
          </cell>
        </row>
      </sheetData>
      <sheetData sheetId="865">
        <row r="3">
          <cell r="F3" t="str">
            <v>UNIT PRICE  (VND)</v>
          </cell>
        </row>
      </sheetData>
      <sheetData sheetId="866">
        <row r="3">
          <cell r="F3" t="str">
            <v>UNIT PRICE  (VND)</v>
          </cell>
        </row>
      </sheetData>
      <sheetData sheetId="867">
        <row r="3">
          <cell r="F3" t="str">
            <v>UNIT PRICE  (VND)</v>
          </cell>
        </row>
      </sheetData>
      <sheetData sheetId="868">
        <row r="3">
          <cell r="F3" t="str">
            <v>UNIT PRICE  (VND)</v>
          </cell>
        </row>
      </sheetData>
      <sheetData sheetId="869">
        <row r="3">
          <cell r="F3" t="str">
            <v>UNIT PRICE  (VND)</v>
          </cell>
        </row>
      </sheetData>
      <sheetData sheetId="870">
        <row r="3">
          <cell r="F3" t="str">
            <v>UNIT PRICE  (VND)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>
        <row r="3">
          <cell r="F3" t="str">
            <v>UNIT PRICE  (VND)</v>
          </cell>
        </row>
      </sheetData>
      <sheetData sheetId="900">
        <row r="3">
          <cell r="F3" t="str">
            <v>UNIT PRICE  (VND)</v>
          </cell>
        </row>
      </sheetData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F3" t="str">
            <v>UNIT PRICE  (VND)</v>
          </cell>
        </row>
      </sheetData>
      <sheetData sheetId="988">
        <row r="3">
          <cell r="F3" t="str">
            <v>UNIT PRICE  (VND)</v>
          </cell>
        </row>
      </sheetData>
      <sheetData sheetId="989">
        <row r="3">
          <cell r="F3" t="str">
            <v>UNIT PRICE  (VND)</v>
          </cell>
        </row>
      </sheetData>
      <sheetData sheetId="990">
        <row r="3">
          <cell r="F3" t="str">
            <v>UNIT PRICE  (VND)</v>
          </cell>
        </row>
      </sheetData>
      <sheetData sheetId="991">
        <row r="3">
          <cell r="F3" t="str">
            <v>UNIT PRICE  (VND)</v>
          </cell>
        </row>
      </sheetData>
      <sheetData sheetId="992">
        <row r="3">
          <cell r="F3" t="str">
            <v>UNIT PRICE  (VND)</v>
          </cell>
        </row>
      </sheetData>
      <sheetData sheetId="993">
        <row r="3">
          <cell r="F3" t="str">
            <v>UNIT PRICE  (VND)</v>
          </cell>
        </row>
      </sheetData>
      <sheetData sheetId="994">
        <row r="3">
          <cell r="F3" t="str">
            <v>UNIT PRICE  (VND)</v>
          </cell>
        </row>
      </sheetData>
      <sheetData sheetId="995">
        <row r="3">
          <cell r="F3" t="str">
            <v>UNIT PRICE  (VND)</v>
          </cell>
        </row>
      </sheetData>
      <sheetData sheetId="996">
        <row r="3">
          <cell r="F3" t="str">
            <v>UNIT PRICE  (VND)</v>
          </cell>
        </row>
      </sheetData>
      <sheetData sheetId="997">
        <row r="3">
          <cell r="F3" t="str">
            <v>UNIT PRICE  (VND)</v>
          </cell>
        </row>
      </sheetData>
      <sheetData sheetId="998">
        <row r="3">
          <cell r="F3" t="str">
            <v>UNIT PRICE  (VND)</v>
          </cell>
        </row>
      </sheetData>
      <sheetData sheetId="999">
        <row r="3">
          <cell r="F3" t="str">
            <v>UNIT PRICE  (VND)</v>
          </cell>
        </row>
      </sheetData>
      <sheetData sheetId="1000">
        <row r="3">
          <cell r="F3" t="str">
            <v>UNIT PRICE  (VND)</v>
          </cell>
        </row>
      </sheetData>
      <sheetData sheetId="1001">
        <row r="3">
          <cell r="F3" t="str">
            <v>UNIT PRICE  (VND)</v>
          </cell>
        </row>
      </sheetData>
      <sheetData sheetId="1002">
        <row r="3">
          <cell r="F3" t="str">
            <v>UNIT PRICE  (VND)</v>
          </cell>
        </row>
      </sheetData>
      <sheetData sheetId="1003">
        <row r="3">
          <cell r="F3" t="str">
            <v>UNIT PRICE  (VND)</v>
          </cell>
        </row>
      </sheetData>
      <sheetData sheetId="1004">
        <row r="3">
          <cell r="F3" t="str">
            <v>UNIT PRICE  (VND)</v>
          </cell>
        </row>
      </sheetData>
      <sheetData sheetId="1005">
        <row r="3">
          <cell r="F3" t="str">
            <v>UNIT PRICE  (VND)</v>
          </cell>
        </row>
      </sheetData>
      <sheetData sheetId="1006">
        <row r="3">
          <cell r="F3" t="str">
            <v>UNIT PRICE  (VND)</v>
          </cell>
        </row>
      </sheetData>
      <sheetData sheetId="1007">
        <row r="3">
          <cell r="F3" t="str">
            <v>UNIT PRICE  (VND)</v>
          </cell>
        </row>
      </sheetData>
      <sheetData sheetId="1008">
        <row r="3">
          <cell r="F3" t="str">
            <v>UNIT PRICE  (VND)</v>
          </cell>
        </row>
      </sheetData>
      <sheetData sheetId="1009">
        <row r="3">
          <cell r="F3" t="str">
            <v>UNIT PRICE  (VND)</v>
          </cell>
        </row>
      </sheetData>
      <sheetData sheetId="1010">
        <row r="3">
          <cell r="F3" t="str">
            <v>UNIT PRICE  (VND)</v>
          </cell>
        </row>
      </sheetData>
      <sheetData sheetId="1011">
        <row r="3">
          <cell r="F3" t="str">
            <v>UNIT PRICE  (VND)</v>
          </cell>
        </row>
      </sheetData>
      <sheetData sheetId="1012">
        <row r="3">
          <cell r="F3" t="str">
            <v>UNIT PRICE  (VND)</v>
          </cell>
        </row>
      </sheetData>
      <sheetData sheetId="1013">
        <row r="3">
          <cell r="F3" t="str">
            <v>UNIT PRICE  (VND)</v>
          </cell>
        </row>
      </sheetData>
      <sheetData sheetId="1014">
        <row r="3">
          <cell r="F3" t="str">
            <v>UNIT PRICE  (VND)</v>
          </cell>
        </row>
      </sheetData>
      <sheetData sheetId="1015">
        <row r="3">
          <cell r="F3" t="str">
            <v>UNIT PRICE  (VND)</v>
          </cell>
        </row>
      </sheetData>
      <sheetData sheetId="1016">
        <row r="3">
          <cell r="F3" t="str">
            <v>UNIT PRICE  (VND)</v>
          </cell>
        </row>
      </sheetData>
      <sheetData sheetId="1017">
        <row r="3">
          <cell r="F3" t="str">
            <v>UNIT PRICE  (VND)</v>
          </cell>
        </row>
      </sheetData>
      <sheetData sheetId="1018">
        <row r="3">
          <cell r="F3" t="str">
            <v>UNIT PRICE  (VND)</v>
          </cell>
        </row>
      </sheetData>
      <sheetData sheetId="1019">
        <row r="3">
          <cell r="F3" t="str">
            <v>UNIT PRICE  (VND)</v>
          </cell>
        </row>
      </sheetData>
      <sheetData sheetId="1020">
        <row r="3">
          <cell r="F3" t="str">
            <v>UNIT PRICE  (VND)</v>
          </cell>
        </row>
      </sheetData>
      <sheetData sheetId="1021">
        <row r="3">
          <cell r="F3" t="str">
            <v>UNIT PRICE  (VND)</v>
          </cell>
        </row>
      </sheetData>
      <sheetData sheetId="1022">
        <row r="3">
          <cell r="F3" t="str">
            <v>UNIT PRICE  (VND)</v>
          </cell>
        </row>
      </sheetData>
      <sheetData sheetId="1023">
        <row r="3">
          <cell r="F3" t="str">
            <v>UNIT PRICE  (VND)</v>
          </cell>
        </row>
      </sheetData>
      <sheetData sheetId="1024">
        <row r="3">
          <cell r="F3" t="str">
            <v>UNIT PRICE  (VND)</v>
          </cell>
        </row>
      </sheetData>
      <sheetData sheetId="1025">
        <row r="3">
          <cell r="F3" t="str">
            <v>UNIT PRICE  (VND)</v>
          </cell>
        </row>
      </sheetData>
      <sheetData sheetId="1026">
        <row r="3">
          <cell r="F3" t="str">
            <v>UNIT PRICE  (VND)</v>
          </cell>
        </row>
      </sheetData>
      <sheetData sheetId="1027">
        <row r="3">
          <cell r="F3" t="str">
            <v>UNIT PRICE  (VND)</v>
          </cell>
        </row>
      </sheetData>
      <sheetData sheetId="1028">
        <row r="3">
          <cell r="F3" t="str">
            <v>UNIT PRICE  (VND)</v>
          </cell>
        </row>
      </sheetData>
      <sheetData sheetId="1029">
        <row r="3">
          <cell r="F3" t="str">
            <v>UNIT PRICE  (VND)</v>
          </cell>
        </row>
      </sheetData>
      <sheetData sheetId="1030">
        <row r="3">
          <cell r="F3" t="str">
            <v>UNIT PRICE  (VND)</v>
          </cell>
        </row>
      </sheetData>
      <sheetData sheetId="1031">
        <row r="3">
          <cell r="F3" t="str">
            <v>UNIT PRICE  (VND)</v>
          </cell>
        </row>
      </sheetData>
      <sheetData sheetId="1032">
        <row r="3">
          <cell r="F3" t="str">
            <v>UNIT PRICE  (VND)</v>
          </cell>
        </row>
      </sheetData>
      <sheetData sheetId="1033">
        <row r="3">
          <cell r="F3" t="str">
            <v>UNIT PRICE  (VND)</v>
          </cell>
        </row>
      </sheetData>
      <sheetData sheetId="1034">
        <row r="3">
          <cell r="F3" t="str">
            <v>UNIT PRICE  (VND)</v>
          </cell>
        </row>
      </sheetData>
      <sheetData sheetId="1035">
        <row r="3">
          <cell r="F3" t="str">
            <v>UNIT PRICE  (VND)</v>
          </cell>
        </row>
      </sheetData>
      <sheetData sheetId="1036">
        <row r="3">
          <cell r="F3" t="str">
            <v>UNIT PRICE  (VND)</v>
          </cell>
        </row>
      </sheetData>
      <sheetData sheetId="1037">
        <row r="3">
          <cell r="F3" t="str">
            <v>UNIT PRICE  (VND)</v>
          </cell>
        </row>
      </sheetData>
      <sheetData sheetId="1038">
        <row r="3">
          <cell r="F3" t="str">
            <v>UNIT PRICE  (VND)</v>
          </cell>
        </row>
      </sheetData>
      <sheetData sheetId="1039">
        <row r="3">
          <cell r="F3" t="str">
            <v>UNIT PRICE  (VND)</v>
          </cell>
        </row>
      </sheetData>
      <sheetData sheetId="1040">
        <row r="3">
          <cell r="F3" t="str">
            <v>UNIT PRICE  (VND)</v>
          </cell>
        </row>
      </sheetData>
      <sheetData sheetId="1041">
        <row r="3">
          <cell r="F3" t="str">
            <v>UNIT PRICE  (VND)</v>
          </cell>
        </row>
      </sheetData>
      <sheetData sheetId="1042">
        <row r="3">
          <cell r="F3" t="str">
            <v>UNIT PRICE  (VND)</v>
          </cell>
        </row>
      </sheetData>
      <sheetData sheetId="1043">
        <row r="3">
          <cell r="F3" t="str">
            <v>UNIT PRICE  (VND)</v>
          </cell>
        </row>
      </sheetData>
      <sheetData sheetId="1044">
        <row r="3">
          <cell r="F3" t="str">
            <v>UNIT PRICE  (VND)</v>
          </cell>
        </row>
      </sheetData>
      <sheetData sheetId="1045">
        <row r="3">
          <cell r="F3" t="str">
            <v>UNIT PRICE  (VND)</v>
          </cell>
        </row>
      </sheetData>
      <sheetData sheetId="1046">
        <row r="3">
          <cell r="F3" t="str">
            <v>UNIT PRICE  (VND)</v>
          </cell>
        </row>
      </sheetData>
      <sheetData sheetId="1047">
        <row r="3">
          <cell r="F3" t="str">
            <v>UNIT PRICE  (VND)</v>
          </cell>
        </row>
      </sheetData>
      <sheetData sheetId="1048">
        <row r="3">
          <cell r="F3" t="str">
            <v>UNIT PRICE  (VND)</v>
          </cell>
        </row>
      </sheetData>
      <sheetData sheetId="1049">
        <row r="3">
          <cell r="F3" t="str">
            <v>UNIT PRICE  (VND)</v>
          </cell>
        </row>
      </sheetData>
      <sheetData sheetId="1050">
        <row r="3">
          <cell r="F3" t="str">
            <v>UNIT PRICE  (VND)</v>
          </cell>
        </row>
      </sheetData>
      <sheetData sheetId="1051">
        <row r="3">
          <cell r="F3" t="str">
            <v>UNIT PRICE  (VND)</v>
          </cell>
        </row>
      </sheetData>
      <sheetData sheetId="1052">
        <row r="3">
          <cell r="F3" t="str">
            <v>UNIT PRICE  (VND)</v>
          </cell>
        </row>
      </sheetData>
      <sheetData sheetId="1053">
        <row r="3">
          <cell r="F3" t="str">
            <v>UNIT PRICE  (VND)</v>
          </cell>
        </row>
      </sheetData>
      <sheetData sheetId="1054">
        <row r="3">
          <cell r="F3" t="str">
            <v>UNIT PRICE  (VND)</v>
          </cell>
        </row>
      </sheetData>
      <sheetData sheetId="1055">
        <row r="3">
          <cell r="F3" t="str">
            <v>UNIT PRICE  (VND)</v>
          </cell>
        </row>
      </sheetData>
      <sheetData sheetId="1056">
        <row r="3">
          <cell r="F3" t="str">
            <v>UNIT PRICE  (VND)</v>
          </cell>
        </row>
      </sheetData>
      <sheetData sheetId="1057">
        <row r="3">
          <cell r="F3" t="str">
            <v>UNIT PRICE  (VND)</v>
          </cell>
        </row>
      </sheetData>
      <sheetData sheetId="1058">
        <row r="3">
          <cell r="F3" t="str">
            <v>UNIT PRICE  (VND)</v>
          </cell>
        </row>
      </sheetData>
      <sheetData sheetId="1059">
        <row r="3">
          <cell r="F3" t="str">
            <v>UNIT PRICE  (VND)</v>
          </cell>
        </row>
      </sheetData>
      <sheetData sheetId="1060">
        <row r="3">
          <cell r="F3" t="str">
            <v>UNIT PRICE  (VND)</v>
          </cell>
        </row>
      </sheetData>
      <sheetData sheetId="1061">
        <row r="3">
          <cell r="F3" t="str">
            <v>UNIT PRICE  (VND)</v>
          </cell>
        </row>
      </sheetData>
      <sheetData sheetId="1062">
        <row r="3">
          <cell r="F3" t="str">
            <v>UNIT PRICE  (VND)</v>
          </cell>
        </row>
      </sheetData>
      <sheetData sheetId="1063">
        <row r="3">
          <cell r="F3" t="str">
            <v>UNIT PRICE  (VND)</v>
          </cell>
        </row>
      </sheetData>
      <sheetData sheetId="1064">
        <row r="3">
          <cell r="F3" t="str">
            <v>UNIT PRICE  (VND)</v>
          </cell>
        </row>
      </sheetData>
      <sheetData sheetId="1065">
        <row r="3">
          <cell r="F3" t="str">
            <v>UNIT PRICE  (VND)</v>
          </cell>
        </row>
      </sheetData>
      <sheetData sheetId="1066">
        <row r="3">
          <cell r="F3" t="str">
            <v>UNIT PRICE  (VND)</v>
          </cell>
        </row>
      </sheetData>
      <sheetData sheetId="1067">
        <row r="3">
          <cell r="F3" t="str">
            <v>UNIT PRICE  (VND)</v>
          </cell>
        </row>
      </sheetData>
      <sheetData sheetId="1068">
        <row r="3">
          <cell r="F3" t="str">
            <v>UNIT PRICE  (VND)</v>
          </cell>
        </row>
      </sheetData>
      <sheetData sheetId="1069">
        <row r="3">
          <cell r="F3" t="str">
            <v>UNIT PRICE  (VND)</v>
          </cell>
        </row>
      </sheetData>
      <sheetData sheetId="1070">
        <row r="3">
          <cell r="F3" t="str">
            <v>UNIT PRICE  (VND)</v>
          </cell>
        </row>
      </sheetData>
      <sheetData sheetId="1071">
        <row r="3">
          <cell r="F3" t="str">
            <v>UNIT PRICE  (VND)</v>
          </cell>
        </row>
      </sheetData>
      <sheetData sheetId="1072">
        <row r="3">
          <cell r="F3" t="str">
            <v>UNIT PRICE  (VND)</v>
          </cell>
        </row>
      </sheetData>
      <sheetData sheetId="1073">
        <row r="3">
          <cell r="F3" t="str">
            <v>UNIT PRICE  (VND)</v>
          </cell>
        </row>
      </sheetData>
      <sheetData sheetId="1074">
        <row r="3">
          <cell r="F3" t="str">
            <v>UNIT PRICE  (VND)</v>
          </cell>
        </row>
      </sheetData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>
        <row r="3">
          <cell r="F3" t="str">
            <v>UNIT PRICE  (VND)</v>
          </cell>
        </row>
      </sheetData>
      <sheetData sheetId="1175">
        <row r="3">
          <cell r="F3" t="str">
            <v>UNIT PRICE  (VND)</v>
          </cell>
        </row>
      </sheetData>
      <sheetData sheetId="1176">
        <row r="3">
          <cell r="F3" t="str">
            <v>UNIT PRICE  (VND)</v>
          </cell>
        </row>
      </sheetData>
      <sheetData sheetId="1177">
        <row r="3">
          <cell r="F3" t="str">
            <v>UNIT PRICE  (VND)</v>
          </cell>
        </row>
      </sheetData>
      <sheetData sheetId="1178">
        <row r="3">
          <cell r="F3" t="str">
            <v>UNIT PRICE  (VND)</v>
          </cell>
        </row>
      </sheetData>
      <sheetData sheetId="1179">
        <row r="3">
          <cell r="F3" t="str">
            <v>UNIT PRICE  (VND)</v>
          </cell>
        </row>
      </sheetData>
      <sheetData sheetId="1180">
        <row r="3">
          <cell r="F3" t="str">
            <v>UNIT PRICE  (VND)</v>
          </cell>
        </row>
      </sheetData>
      <sheetData sheetId="1181">
        <row r="3">
          <cell r="F3" t="str">
            <v>UNIT PRICE  (VND)</v>
          </cell>
        </row>
      </sheetData>
      <sheetData sheetId="1182">
        <row r="3">
          <cell r="F3" t="str">
            <v>UNIT PRICE  (VND)</v>
          </cell>
        </row>
      </sheetData>
      <sheetData sheetId="1183">
        <row r="3">
          <cell r="F3" t="str">
            <v>UNIT PRICE  (VND)</v>
          </cell>
        </row>
      </sheetData>
      <sheetData sheetId="1184">
        <row r="3">
          <cell r="F3" t="str">
            <v>UNIT PRICE  (VND)</v>
          </cell>
        </row>
      </sheetData>
      <sheetData sheetId="1185">
        <row r="3">
          <cell r="F3" t="str">
            <v>UNIT PRICE  (VND)</v>
          </cell>
        </row>
      </sheetData>
      <sheetData sheetId="1186">
        <row r="3">
          <cell r="F3" t="str">
            <v>UNIT PRICE  (VND)</v>
          </cell>
        </row>
      </sheetData>
      <sheetData sheetId="1187">
        <row r="3">
          <cell r="F3" t="str">
            <v>UNIT PRICE  (VND)</v>
          </cell>
        </row>
      </sheetData>
      <sheetData sheetId="1188">
        <row r="3">
          <cell r="F3" t="str">
            <v>UNIT PRICE  (VND)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>
        <row r="3">
          <cell r="F3" t="str">
            <v>UNIT PRICE  (VND)</v>
          </cell>
        </row>
      </sheetData>
      <sheetData sheetId="1196" refreshError="1"/>
      <sheetData sheetId="1197" refreshError="1"/>
      <sheetData sheetId="1198">
        <row r="3">
          <cell r="F3" t="str">
            <v>UNIT PRICE  (VND)</v>
          </cell>
        </row>
      </sheetData>
      <sheetData sheetId="1199">
        <row r="3">
          <cell r="F3" t="str">
            <v>UNIT PRICE  (VND)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>
        <row r="3">
          <cell r="F3" t="str">
            <v>UNIT PRICE  (VND)</v>
          </cell>
        </row>
      </sheetData>
      <sheetData sheetId="1205">
        <row r="3">
          <cell r="F3" t="str">
            <v>UNIT PRICE  (VND)</v>
          </cell>
        </row>
      </sheetData>
      <sheetData sheetId="1206" refreshError="1"/>
      <sheetData sheetId="1207" refreshError="1"/>
      <sheetData sheetId="1208">
        <row r="3">
          <cell r="F3" t="str">
            <v>UNIT PRICE  (VND)</v>
          </cell>
        </row>
      </sheetData>
      <sheetData sheetId="1209">
        <row r="3">
          <cell r="F3" t="str">
            <v>UNIT PRICE  (VND)</v>
          </cell>
        </row>
      </sheetData>
      <sheetData sheetId="1210">
        <row r="3">
          <cell r="F3" t="str">
            <v>UNIT PRICE  (VND)</v>
          </cell>
        </row>
      </sheetData>
      <sheetData sheetId="1211">
        <row r="3">
          <cell r="F3" t="str">
            <v>UNIT PRICE  (VND)</v>
          </cell>
        </row>
      </sheetData>
      <sheetData sheetId="1212">
        <row r="3">
          <cell r="F3" t="str">
            <v>UNIT PRICE  (VND)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3">
          <cell r="F3" t="str">
            <v>UNIT PRICE  (VND)</v>
          </cell>
        </row>
      </sheetData>
      <sheetData sheetId="1219">
        <row r="3">
          <cell r="F3" t="str">
            <v>UNIT PRICE  (VND)</v>
          </cell>
        </row>
      </sheetData>
      <sheetData sheetId="1220">
        <row r="3">
          <cell r="F3" t="str">
            <v>UNIT PRICE  (VND)</v>
          </cell>
        </row>
      </sheetData>
      <sheetData sheetId="1221">
        <row r="3">
          <cell r="F3" t="str">
            <v>UNIT PRICE  (VND)</v>
          </cell>
        </row>
      </sheetData>
      <sheetData sheetId="1222">
        <row r="3">
          <cell r="F3" t="str">
            <v>UNIT PRICE  (VND)</v>
          </cell>
        </row>
      </sheetData>
      <sheetData sheetId="1223">
        <row r="3">
          <cell r="F3" t="str">
            <v>UNIT PRICE  (VND)</v>
          </cell>
        </row>
      </sheetData>
      <sheetData sheetId="1224">
        <row r="3">
          <cell r="F3" t="str">
            <v>UNIT PRICE  (VND)</v>
          </cell>
        </row>
      </sheetData>
      <sheetData sheetId="1225">
        <row r="3">
          <cell r="F3" t="str">
            <v>UNIT PRICE  (VND)</v>
          </cell>
        </row>
      </sheetData>
      <sheetData sheetId="1226">
        <row r="3">
          <cell r="F3" t="str">
            <v>UNIT PRICE  (VND)</v>
          </cell>
        </row>
      </sheetData>
      <sheetData sheetId="1227" refreshError="1"/>
      <sheetData sheetId="1228" refreshError="1"/>
      <sheetData sheetId="1229" refreshError="1"/>
      <sheetData sheetId="1230" refreshError="1"/>
      <sheetData sheetId="1231">
        <row r="3">
          <cell r="F3" t="str">
            <v>UNIT PRICE  (VND)</v>
          </cell>
        </row>
      </sheetData>
      <sheetData sheetId="1232">
        <row r="3">
          <cell r="F3" t="str">
            <v>UNIT PRICE  (VND)</v>
          </cell>
        </row>
      </sheetData>
      <sheetData sheetId="1233">
        <row r="3">
          <cell r="F3" t="str">
            <v>UNIT PRICE  (VND)</v>
          </cell>
        </row>
      </sheetData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3">
          <cell r="F3" t="str">
            <v>UNIT PRICE  (VND)</v>
          </cell>
        </row>
      </sheetData>
      <sheetData sheetId="1251">
        <row r="3">
          <cell r="F3" t="str">
            <v>UNIT PRICE  (VND)</v>
          </cell>
        </row>
      </sheetData>
      <sheetData sheetId="1252">
        <row r="3">
          <cell r="F3" t="str">
            <v>UNIT PRICE  (VND)</v>
          </cell>
        </row>
      </sheetData>
      <sheetData sheetId="1253" refreshError="1"/>
      <sheetData sheetId="1254" refreshError="1"/>
      <sheetData sheetId="1255" refreshError="1"/>
      <sheetData sheetId="1256" refreshError="1"/>
      <sheetData sheetId="1257">
        <row r="3">
          <cell r="F3" t="str">
            <v>UNIT PRICE  (VND)</v>
          </cell>
        </row>
      </sheetData>
      <sheetData sheetId="1258">
        <row r="3">
          <cell r="F3" t="str">
            <v>UNIT PRICE  (VND)</v>
          </cell>
        </row>
      </sheetData>
      <sheetData sheetId="1259">
        <row r="3">
          <cell r="F3" t="str">
            <v>UNIT PRICE  (VND)</v>
          </cell>
        </row>
      </sheetData>
      <sheetData sheetId="1260">
        <row r="3">
          <cell r="F3" t="str">
            <v>UNIT PRICE  (VND)</v>
          </cell>
        </row>
      </sheetData>
      <sheetData sheetId="1261">
        <row r="3">
          <cell r="F3" t="str">
            <v>UNIT PRICE  (VND)</v>
          </cell>
        </row>
      </sheetData>
      <sheetData sheetId="1262">
        <row r="3">
          <cell r="F3" t="str">
            <v>UNIT PRICE  (VND)</v>
          </cell>
        </row>
      </sheetData>
      <sheetData sheetId="1263">
        <row r="3">
          <cell r="F3" t="str">
            <v>UNIT PRICE  (VND)</v>
          </cell>
        </row>
      </sheetData>
      <sheetData sheetId="1264">
        <row r="3">
          <cell r="F3" t="str">
            <v>UNIT PRICE  (VND)</v>
          </cell>
        </row>
      </sheetData>
      <sheetData sheetId="1265">
        <row r="3">
          <cell r="F3" t="str">
            <v>UNIT PRICE  (VND)</v>
          </cell>
        </row>
      </sheetData>
      <sheetData sheetId="1266">
        <row r="3">
          <cell r="F3" t="str">
            <v>UNIT PRICE  (VND)</v>
          </cell>
        </row>
      </sheetData>
      <sheetData sheetId="1267">
        <row r="3">
          <cell r="F3" t="str">
            <v>UNIT PRICE  (VND)</v>
          </cell>
        </row>
      </sheetData>
      <sheetData sheetId="1268">
        <row r="3">
          <cell r="F3" t="str">
            <v>UNIT PRICE  (VND)</v>
          </cell>
        </row>
      </sheetData>
      <sheetData sheetId="1269">
        <row r="3">
          <cell r="F3" t="str">
            <v>UNIT PRICE  (VND)</v>
          </cell>
        </row>
      </sheetData>
      <sheetData sheetId="1270">
        <row r="3">
          <cell r="F3" t="str">
            <v>UNIT PRICE  (VND)</v>
          </cell>
        </row>
      </sheetData>
      <sheetData sheetId="1271">
        <row r="3">
          <cell r="F3" t="str">
            <v>UNIT PRICE  (VND)</v>
          </cell>
        </row>
      </sheetData>
      <sheetData sheetId="1272">
        <row r="3">
          <cell r="F3" t="str">
            <v>UNIT PRICE  (VND)</v>
          </cell>
        </row>
      </sheetData>
      <sheetData sheetId="1273">
        <row r="3">
          <cell r="F3" t="str">
            <v>UNIT PRICE  (VND)</v>
          </cell>
        </row>
      </sheetData>
      <sheetData sheetId="1274">
        <row r="3">
          <cell r="F3" t="str">
            <v>UNIT PRICE  (VND)</v>
          </cell>
        </row>
      </sheetData>
      <sheetData sheetId="1275">
        <row r="3">
          <cell r="F3" t="str">
            <v>UNIT PRICE  (VND)</v>
          </cell>
        </row>
      </sheetData>
      <sheetData sheetId="1276">
        <row r="3">
          <cell r="F3" t="str">
            <v>UNIT PRICE  (VND)</v>
          </cell>
        </row>
      </sheetData>
      <sheetData sheetId="1277">
        <row r="3">
          <cell r="F3" t="str">
            <v>UNIT PRICE  (VND)</v>
          </cell>
        </row>
      </sheetData>
      <sheetData sheetId="1278">
        <row r="3">
          <cell r="F3" t="str">
            <v>UNIT PRICE  (VND)</v>
          </cell>
        </row>
      </sheetData>
      <sheetData sheetId="1279">
        <row r="3">
          <cell r="F3" t="str">
            <v>UNIT PRICE  (VND)</v>
          </cell>
        </row>
      </sheetData>
      <sheetData sheetId="1280">
        <row r="3">
          <cell r="F3" t="str">
            <v>UNIT PRICE  (VND)</v>
          </cell>
        </row>
      </sheetData>
      <sheetData sheetId="1281">
        <row r="3">
          <cell r="F3" t="str">
            <v>UNIT PRICE  (VND)</v>
          </cell>
        </row>
      </sheetData>
      <sheetData sheetId="1282">
        <row r="3">
          <cell r="F3" t="str">
            <v>UNIT PRICE  (VND)</v>
          </cell>
        </row>
      </sheetData>
      <sheetData sheetId="1283">
        <row r="3">
          <cell r="F3" t="str">
            <v>UNIT PRICE  (VND)</v>
          </cell>
        </row>
      </sheetData>
      <sheetData sheetId="1284">
        <row r="3">
          <cell r="F3" t="str">
            <v>UNIT PRICE  (VND)</v>
          </cell>
        </row>
      </sheetData>
      <sheetData sheetId="1285">
        <row r="3">
          <cell r="F3" t="str">
            <v>UNIT PRICE  (VND)</v>
          </cell>
        </row>
      </sheetData>
      <sheetData sheetId="1286">
        <row r="3">
          <cell r="F3" t="str">
            <v>UNIT PRICE  (VND)</v>
          </cell>
        </row>
      </sheetData>
      <sheetData sheetId="1287">
        <row r="3">
          <cell r="F3" t="str">
            <v>UNIT PRICE  (VND)</v>
          </cell>
        </row>
      </sheetData>
      <sheetData sheetId="1288">
        <row r="3">
          <cell r="F3" t="str">
            <v>UNIT PRICE  (VND)</v>
          </cell>
        </row>
      </sheetData>
      <sheetData sheetId="1289">
        <row r="3">
          <cell r="F3" t="str">
            <v>UNIT PRICE  (VND)</v>
          </cell>
        </row>
      </sheetData>
      <sheetData sheetId="1290">
        <row r="3">
          <cell r="F3" t="str">
            <v>UNIT PRICE  (VND)</v>
          </cell>
        </row>
      </sheetData>
      <sheetData sheetId="1291">
        <row r="3">
          <cell r="F3" t="str">
            <v>UNIT PRICE  (VND)</v>
          </cell>
        </row>
      </sheetData>
      <sheetData sheetId="1292">
        <row r="3">
          <cell r="F3" t="str">
            <v>UNIT PRICE  (VND)</v>
          </cell>
        </row>
      </sheetData>
      <sheetData sheetId="1293">
        <row r="3">
          <cell r="F3" t="str">
            <v>UNIT PRICE  (VND)</v>
          </cell>
        </row>
      </sheetData>
      <sheetData sheetId="1294">
        <row r="3">
          <cell r="F3" t="str">
            <v>UNIT PRICE  (VND)</v>
          </cell>
        </row>
      </sheetData>
      <sheetData sheetId="1295">
        <row r="3">
          <cell r="F3" t="str">
            <v>UNIT PRICE  (VND)</v>
          </cell>
        </row>
      </sheetData>
      <sheetData sheetId="1296">
        <row r="3">
          <cell r="F3" t="str">
            <v>UNIT PRICE  (VND)</v>
          </cell>
        </row>
      </sheetData>
      <sheetData sheetId="1297">
        <row r="3">
          <cell r="F3" t="str">
            <v>UNIT PRICE  (VND)</v>
          </cell>
        </row>
      </sheetData>
      <sheetData sheetId="1298">
        <row r="3">
          <cell r="F3" t="str">
            <v>UNIT PRICE  (VND)</v>
          </cell>
        </row>
      </sheetData>
      <sheetData sheetId="1299">
        <row r="3">
          <cell r="F3" t="str">
            <v>UNIT PRICE  (VND)</v>
          </cell>
        </row>
      </sheetData>
      <sheetData sheetId="1300">
        <row r="3">
          <cell r="F3" t="str">
            <v>UNIT PRICE  (VND)</v>
          </cell>
        </row>
      </sheetData>
      <sheetData sheetId="1301">
        <row r="3">
          <cell r="F3" t="str">
            <v>UNIT PRICE  (VND)</v>
          </cell>
        </row>
      </sheetData>
      <sheetData sheetId="1302">
        <row r="3">
          <cell r="F3" t="str">
            <v>UNIT PRICE  (VND)</v>
          </cell>
        </row>
      </sheetData>
      <sheetData sheetId="1303">
        <row r="3">
          <cell r="F3" t="str">
            <v>UNIT PRICE  (VND)</v>
          </cell>
        </row>
      </sheetData>
      <sheetData sheetId="1304">
        <row r="3">
          <cell r="F3" t="str">
            <v>UNIT PRICE  (VND)</v>
          </cell>
        </row>
      </sheetData>
      <sheetData sheetId="1305">
        <row r="3">
          <cell r="F3" t="str">
            <v>UNIT PRICE  (VND)</v>
          </cell>
        </row>
      </sheetData>
      <sheetData sheetId="1306">
        <row r="3">
          <cell r="F3" t="str">
            <v>UNIT PRICE  (VND)</v>
          </cell>
        </row>
      </sheetData>
      <sheetData sheetId="1307">
        <row r="3">
          <cell r="F3" t="str">
            <v>UNIT PRICE  (VND)</v>
          </cell>
        </row>
      </sheetData>
      <sheetData sheetId="1308">
        <row r="3">
          <cell r="F3" t="str">
            <v>UNIT PRICE  (VND)</v>
          </cell>
        </row>
      </sheetData>
      <sheetData sheetId="1309">
        <row r="3">
          <cell r="F3" t="str">
            <v>UNIT PRICE  (VND)</v>
          </cell>
        </row>
      </sheetData>
      <sheetData sheetId="1310">
        <row r="3">
          <cell r="F3" t="str">
            <v>UNIT PRICE  (VND)</v>
          </cell>
        </row>
      </sheetData>
      <sheetData sheetId="1311">
        <row r="3">
          <cell r="F3" t="str">
            <v>UNIT PRICE  (VND)</v>
          </cell>
        </row>
      </sheetData>
      <sheetData sheetId="1312">
        <row r="3">
          <cell r="F3" t="str">
            <v>UNIT PRICE  (VND)</v>
          </cell>
        </row>
      </sheetData>
      <sheetData sheetId="1313">
        <row r="3">
          <cell r="F3" t="str">
            <v>UNIT PRICE  (VND)</v>
          </cell>
        </row>
      </sheetData>
      <sheetData sheetId="1314">
        <row r="3">
          <cell r="F3" t="str">
            <v>UNIT PRICE  (VND)</v>
          </cell>
        </row>
      </sheetData>
      <sheetData sheetId="1315">
        <row r="3">
          <cell r="F3" t="str">
            <v>UNIT PRICE  (VND)</v>
          </cell>
        </row>
      </sheetData>
      <sheetData sheetId="1316">
        <row r="3">
          <cell r="F3" t="str">
            <v>UNIT PRICE  (VND)</v>
          </cell>
        </row>
      </sheetData>
      <sheetData sheetId="1317">
        <row r="3">
          <cell r="F3" t="str">
            <v>UNIT PRICE  (VND)</v>
          </cell>
        </row>
      </sheetData>
      <sheetData sheetId="1318">
        <row r="3">
          <cell r="F3" t="str">
            <v>UNIT PRICE  (VND)</v>
          </cell>
        </row>
      </sheetData>
      <sheetData sheetId="1319">
        <row r="3">
          <cell r="F3" t="str">
            <v>UNIT PRICE  (VND)</v>
          </cell>
        </row>
      </sheetData>
      <sheetData sheetId="1320">
        <row r="3">
          <cell r="F3" t="str">
            <v>UNIT PRICE  (VND)</v>
          </cell>
        </row>
      </sheetData>
      <sheetData sheetId="1321">
        <row r="3">
          <cell r="F3" t="str">
            <v>UNIT PRICE  (VND)</v>
          </cell>
        </row>
      </sheetData>
      <sheetData sheetId="1322">
        <row r="3">
          <cell r="F3" t="str">
            <v>UNIT PRICE  (VND)</v>
          </cell>
        </row>
      </sheetData>
      <sheetData sheetId="1323">
        <row r="3">
          <cell r="F3" t="str">
            <v>UNIT PRICE  (VND)</v>
          </cell>
        </row>
      </sheetData>
      <sheetData sheetId="1324">
        <row r="3">
          <cell r="F3" t="str">
            <v>UNIT PRICE  (VND)</v>
          </cell>
        </row>
      </sheetData>
      <sheetData sheetId="1325">
        <row r="3">
          <cell r="F3" t="str">
            <v>UNIT PRICE  (VND)</v>
          </cell>
        </row>
      </sheetData>
      <sheetData sheetId="1326">
        <row r="3">
          <cell r="F3" t="str">
            <v>UNIT PRICE  (VND)</v>
          </cell>
        </row>
      </sheetData>
      <sheetData sheetId="1327">
        <row r="3">
          <cell r="F3" t="str">
            <v>UNIT PRICE  (VND)</v>
          </cell>
        </row>
      </sheetData>
      <sheetData sheetId="1328">
        <row r="3">
          <cell r="F3" t="str">
            <v>UNIT PRICE  (VND)</v>
          </cell>
        </row>
      </sheetData>
      <sheetData sheetId="1329">
        <row r="3">
          <cell r="F3" t="str">
            <v>UNIT PRICE  (VND)</v>
          </cell>
        </row>
      </sheetData>
      <sheetData sheetId="1330">
        <row r="3">
          <cell r="F3" t="str">
            <v>UNIT PRICE  (VND)</v>
          </cell>
        </row>
      </sheetData>
      <sheetData sheetId="1331">
        <row r="3">
          <cell r="F3" t="str">
            <v>UNIT PRICE  (VND)</v>
          </cell>
        </row>
      </sheetData>
      <sheetData sheetId="1332">
        <row r="3">
          <cell r="F3" t="str">
            <v>UNIT PRICE  (VND)</v>
          </cell>
        </row>
      </sheetData>
      <sheetData sheetId="1333">
        <row r="3">
          <cell r="F3" t="str">
            <v>UNIT PRICE  (VND)</v>
          </cell>
        </row>
      </sheetData>
      <sheetData sheetId="1334">
        <row r="3">
          <cell r="F3" t="str">
            <v>UNIT PRICE  (VND)</v>
          </cell>
        </row>
      </sheetData>
      <sheetData sheetId="1335">
        <row r="3">
          <cell r="F3" t="str">
            <v>UNIT PRICE  (VND)</v>
          </cell>
        </row>
      </sheetData>
      <sheetData sheetId="1336">
        <row r="3">
          <cell r="F3" t="str">
            <v>UNIT PRICE  (VND)</v>
          </cell>
        </row>
      </sheetData>
      <sheetData sheetId="1337">
        <row r="3">
          <cell r="F3" t="str">
            <v>UNIT PRICE  (VND)</v>
          </cell>
        </row>
      </sheetData>
      <sheetData sheetId="1338">
        <row r="3">
          <cell r="F3" t="str">
            <v>UNIT PRICE  (VND)</v>
          </cell>
        </row>
      </sheetData>
      <sheetData sheetId="1339">
        <row r="3">
          <cell r="F3" t="str">
            <v>UNIT PRICE  (VND)</v>
          </cell>
        </row>
      </sheetData>
      <sheetData sheetId="1340">
        <row r="3">
          <cell r="F3" t="str">
            <v>UNIT PRICE  (VND)</v>
          </cell>
        </row>
      </sheetData>
      <sheetData sheetId="1341">
        <row r="3">
          <cell r="F3" t="str">
            <v>UNIT PRICE  (VND)</v>
          </cell>
        </row>
      </sheetData>
      <sheetData sheetId="1342">
        <row r="3">
          <cell r="F3" t="str">
            <v>UNIT PRICE  (VND)</v>
          </cell>
        </row>
      </sheetData>
      <sheetData sheetId="1343">
        <row r="3">
          <cell r="F3" t="str">
            <v>UNIT PRICE  (VND)</v>
          </cell>
        </row>
      </sheetData>
      <sheetData sheetId="1344">
        <row r="3">
          <cell r="F3" t="str">
            <v>UNIT PRICE  (VND)</v>
          </cell>
        </row>
      </sheetData>
      <sheetData sheetId="1345">
        <row r="3">
          <cell r="F3" t="str">
            <v>UNIT PRICE  (VND)</v>
          </cell>
        </row>
      </sheetData>
      <sheetData sheetId="1346">
        <row r="3">
          <cell r="F3" t="str">
            <v>UNIT PRICE  (VND)</v>
          </cell>
        </row>
      </sheetData>
      <sheetData sheetId="1347">
        <row r="3">
          <cell r="F3" t="str">
            <v>UNIT PRICE  (VND)</v>
          </cell>
        </row>
      </sheetData>
      <sheetData sheetId="1348">
        <row r="3">
          <cell r="F3" t="str">
            <v>UNIT PRICE  (VND)</v>
          </cell>
        </row>
      </sheetData>
      <sheetData sheetId="1349">
        <row r="3">
          <cell r="F3" t="str">
            <v>UNIT PRICE  (VND)</v>
          </cell>
        </row>
      </sheetData>
      <sheetData sheetId="1350">
        <row r="3">
          <cell r="F3" t="str">
            <v>UNIT PRICE  (VND)</v>
          </cell>
        </row>
      </sheetData>
      <sheetData sheetId="1351">
        <row r="3">
          <cell r="F3" t="str">
            <v>UNIT PRICE  (VND)</v>
          </cell>
        </row>
      </sheetData>
      <sheetData sheetId="1352">
        <row r="3">
          <cell r="F3" t="str">
            <v>UNIT PRICE  (VND)</v>
          </cell>
        </row>
      </sheetData>
      <sheetData sheetId="1353">
        <row r="3">
          <cell r="F3" t="str">
            <v>UNIT PRICE  (VND)</v>
          </cell>
        </row>
      </sheetData>
      <sheetData sheetId="1354">
        <row r="3">
          <cell r="F3" t="str">
            <v>UNIT PRICE  (VND)</v>
          </cell>
        </row>
      </sheetData>
      <sheetData sheetId="1355">
        <row r="3">
          <cell r="F3" t="str">
            <v>UNIT PRICE  (VND)</v>
          </cell>
        </row>
      </sheetData>
      <sheetData sheetId="1356">
        <row r="3">
          <cell r="F3" t="str">
            <v>UNIT PRICE  (VND)</v>
          </cell>
        </row>
      </sheetData>
      <sheetData sheetId="1357">
        <row r="3">
          <cell r="F3" t="str">
            <v>UNIT PRICE  (VND)</v>
          </cell>
        </row>
      </sheetData>
      <sheetData sheetId="1358">
        <row r="3">
          <cell r="F3" t="str">
            <v>UNIT PRICE  (VND)</v>
          </cell>
        </row>
      </sheetData>
      <sheetData sheetId="1359">
        <row r="3">
          <cell r="F3" t="str">
            <v>UNIT PRICE  (VND)</v>
          </cell>
        </row>
      </sheetData>
      <sheetData sheetId="1360">
        <row r="3">
          <cell r="F3" t="str">
            <v>UNIT PRICE  (VND)</v>
          </cell>
        </row>
      </sheetData>
      <sheetData sheetId="1361">
        <row r="3">
          <cell r="F3" t="str">
            <v>UNIT PRICE  (VND)</v>
          </cell>
        </row>
      </sheetData>
      <sheetData sheetId="1362">
        <row r="3">
          <cell r="F3" t="str">
            <v>UNIT PRICE  (VND)</v>
          </cell>
        </row>
      </sheetData>
      <sheetData sheetId="1363">
        <row r="3">
          <cell r="F3" t="str">
            <v>UNIT PRICE  (VND)</v>
          </cell>
        </row>
      </sheetData>
      <sheetData sheetId="1364">
        <row r="3">
          <cell r="F3" t="str">
            <v>UNIT PRICE  (VND)</v>
          </cell>
        </row>
      </sheetData>
      <sheetData sheetId="1365">
        <row r="3">
          <cell r="F3" t="str">
            <v>UNIT PRICE  (VND)</v>
          </cell>
        </row>
      </sheetData>
      <sheetData sheetId="1366">
        <row r="3">
          <cell r="F3" t="str">
            <v>UNIT PRICE  (VND)</v>
          </cell>
        </row>
      </sheetData>
      <sheetData sheetId="1367">
        <row r="3">
          <cell r="F3" t="str">
            <v>UNIT PRICE  (VND)</v>
          </cell>
        </row>
      </sheetData>
      <sheetData sheetId="1368">
        <row r="3">
          <cell r="F3" t="str">
            <v>UNIT PRICE  (VND)</v>
          </cell>
        </row>
      </sheetData>
      <sheetData sheetId="1369">
        <row r="3">
          <cell r="F3" t="str">
            <v>UNIT PRICE  (VND)</v>
          </cell>
        </row>
      </sheetData>
      <sheetData sheetId="1370">
        <row r="3">
          <cell r="F3" t="str">
            <v>UNIT PRICE  (VND)</v>
          </cell>
        </row>
      </sheetData>
      <sheetData sheetId="1371">
        <row r="3">
          <cell r="F3" t="str">
            <v>UNIT PRICE  (VND)</v>
          </cell>
        </row>
      </sheetData>
      <sheetData sheetId="1372">
        <row r="3">
          <cell r="F3" t="str">
            <v>UNIT PRICE  (VND)</v>
          </cell>
        </row>
      </sheetData>
      <sheetData sheetId="1373">
        <row r="3">
          <cell r="F3" t="str">
            <v>UNIT PRICE  (VND)</v>
          </cell>
        </row>
      </sheetData>
      <sheetData sheetId="1374">
        <row r="3">
          <cell r="F3" t="str">
            <v>UNIT PRICE  (VND)</v>
          </cell>
        </row>
      </sheetData>
      <sheetData sheetId="1375">
        <row r="3">
          <cell r="F3" t="str">
            <v>UNIT PRICE  (VND)</v>
          </cell>
        </row>
      </sheetData>
      <sheetData sheetId="1376">
        <row r="3">
          <cell r="F3" t="str">
            <v>UNIT PRICE  (VND)</v>
          </cell>
        </row>
      </sheetData>
      <sheetData sheetId="1377">
        <row r="3">
          <cell r="F3" t="str">
            <v>UNIT PRICE  (VND)</v>
          </cell>
        </row>
      </sheetData>
      <sheetData sheetId="1378">
        <row r="3">
          <cell r="F3" t="str">
            <v>UNIT PRICE  (VND)</v>
          </cell>
        </row>
      </sheetData>
      <sheetData sheetId="1379">
        <row r="3">
          <cell r="F3" t="str">
            <v>UNIT PRICE  (VND)</v>
          </cell>
        </row>
      </sheetData>
      <sheetData sheetId="1380">
        <row r="3">
          <cell r="F3" t="str">
            <v>UNIT PRICE  (VND)</v>
          </cell>
        </row>
      </sheetData>
      <sheetData sheetId="1381">
        <row r="3">
          <cell r="F3" t="str">
            <v>UNIT PRICE  (VND)</v>
          </cell>
        </row>
      </sheetData>
      <sheetData sheetId="1382">
        <row r="3">
          <cell r="F3" t="str">
            <v>UNIT PRICE  (VND)</v>
          </cell>
        </row>
      </sheetData>
      <sheetData sheetId="1383">
        <row r="3">
          <cell r="F3" t="str">
            <v>UNIT PRICE  (VND)</v>
          </cell>
        </row>
      </sheetData>
      <sheetData sheetId="1384">
        <row r="3">
          <cell r="F3" t="str">
            <v>UNIT PRICE  (VND)</v>
          </cell>
        </row>
      </sheetData>
      <sheetData sheetId="1385">
        <row r="3">
          <cell r="F3" t="str">
            <v>UNIT PRICE  (VND)</v>
          </cell>
        </row>
      </sheetData>
      <sheetData sheetId="1386">
        <row r="3">
          <cell r="F3" t="str">
            <v>UNIT PRICE  (VND)</v>
          </cell>
        </row>
      </sheetData>
      <sheetData sheetId="1387">
        <row r="3">
          <cell r="F3" t="str">
            <v>UNIT PRICE  (VND)</v>
          </cell>
        </row>
      </sheetData>
      <sheetData sheetId="1388">
        <row r="3">
          <cell r="F3" t="str">
            <v>UNIT PRICE  (VND)</v>
          </cell>
        </row>
      </sheetData>
      <sheetData sheetId="1389">
        <row r="3">
          <cell r="F3" t="str">
            <v>UNIT PRICE  (VND)</v>
          </cell>
        </row>
      </sheetData>
      <sheetData sheetId="1390">
        <row r="3">
          <cell r="F3" t="str">
            <v>UNIT PRICE  (VND)</v>
          </cell>
        </row>
      </sheetData>
      <sheetData sheetId="1391">
        <row r="3">
          <cell r="F3" t="str">
            <v>UNIT PRICE  (VND)</v>
          </cell>
        </row>
      </sheetData>
      <sheetData sheetId="1392">
        <row r="3">
          <cell r="F3" t="str">
            <v>UNIT PRICE  (VND)</v>
          </cell>
        </row>
      </sheetData>
      <sheetData sheetId="1393">
        <row r="3">
          <cell r="F3" t="str">
            <v>UNIT PRICE  (VND)</v>
          </cell>
        </row>
      </sheetData>
      <sheetData sheetId="1394">
        <row r="3">
          <cell r="F3" t="str">
            <v>UNIT PRICE  (VND)</v>
          </cell>
        </row>
      </sheetData>
      <sheetData sheetId="1395">
        <row r="3">
          <cell r="F3" t="str">
            <v>UNIT PRICE  (VND)</v>
          </cell>
        </row>
      </sheetData>
      <sheetData sheetId="1396">
        <row r="3">
          <cell r="F3" t="str">
            <v>UNIT PRICE  (VND)</v>
          </cell>
        </row>
      </sheetData>
      <sheetData sheetId="1397">
        <row r="3">
          <cell r="F3" t="str">
            <v>UNIT PRICE  (VND)</v>
          </cell>
        </row>
      </sheetData>
      <sheetData sheetId="1398">
        <row r="3">
          <cell r="F3" t="str">
            <v>UNIT PRICE  (VND)</v>
          </cell>
        </row>
      </sheetData>
      <sheetData sheetId="1399">
        <row r="3">
          <cell r="F3" t="str">
            <v>UNIT PRICE  (VND)</v>
          </cell>
        </row>
      </sheetData>
      <sheetData sheetId="1400">
        <row r="3">
          <cell r="F3" t="str">
            <v>UNIT PRICE  (VND)</v>
          </cell>
        </row>
      </sheetData>
      <sheetData sheetId="1401">
        <row r="3">
          <cell r="F3" t="str">
            <v>UNIT PRICE  (VND)</v>
          </cell>
        </row>
      </sheetData>
      <sheetData sheetId="1402">
        <row r="3">
          <cell r="F3" t="str">
            <v>UNIT PRICE  (VND)</v>
          </cell>
        </row>
      </sheetData>
      <sheetData sheetId="1403">
        <row r="3">
          <cell r="F3" t="str">
            <v>UNIT PRICE  (VND)</v>
          </cell>
        </row>
      </sheetData>
      <sheetData sheetId="1404">
        <row r="3">
          <cell r="F3" t="str">
            <v>UNIT PRICE  (VND)</v>
          </cell>
        </row>
      </sheetData>
      <sheetData sheetId="1405">
        <row r="3">
          <cell r="F3" t="str">
            <v>UNIT PRICE  (VND)</v>
          </cell>
        </row>
      </sheetData>
      <sheetData sheetId="1406">
        <row r="3">
          <cell r="F3" t="str">
            <v>UNIT PRICE  (VND)</v>
          </cell>
        </row>
      </sheetData>
      <sheetData sheetId="1407">
        <row r="3">
          <cell r="F3" t="str">
            <v>UNIT PRICE  (VND)</v>
          </cell>
        </row>
      </sheetData>
      <sheetData sheetId="1408">
        <row r="3">
          <cell r="F3" t="str">
            <v>UNIT PRICE  (VND)</v>
          </cell>
        </row>
      </sheetData>
      <sheetData sheetId="1409">
        <row r="3">
          <cell r="F3" t="str">
            <v>UNIT PRICE  (VND)</v>
          </cell>
        </row>
      </sheetData>
      <sheetData sheetId="1410">
        <row r="3">
          <cell r="F3" t="str">
            <v>UNIT PRICE  (VND)</v>
          </cell>
        </row>
      </sheetData>
      <sheetData sheetId="1411">
        <row r="3">
          <cell r="F3" t="str">
            <v>UNIT PRICE  (VND)</v>
          </cell>
        </row>
      </sheetData>
      <sheetData sheetId="1412">
        <row r="3">
          <cell r="F3" t="str">
            <v>UNIT PRICE  (VND)</v>
          </cell>
        </row>
      </sheetData>
      <sheetData sheetId="1413">
        <row r="3">
          <cell r="F3" t="str">
            <v>UNIT PRICE  (VND)</v>
          </cell>
        </row>
      </sheetData>
      <sheetData sheetId="1414">
        <row r="3">
          <cell r="F3" t="str">
            <v>UNIT PRICE  (VND)</v>
          </cell>
        </row>
      </sheetData>
      <sheetData sheetId="1415">
        <row r="3">
          <cell r="F3" t="str">
            <v>UNIT PRICE  (VND)</v>
          </cell>
        </row>
      </sheetData>
      <sheetData sheetId="1416">
        <row r="3">
          <cell r="F3" t="str">
            <v>UNIT PRICE  (VND)</v>
          </cell>
        </row>
      </sheetData>
      <sheetData sheetId="1417">
        <row r="3">
          <cell r="F3" t="str">
            <v>UNIT PRICE  (VND)</v>
          </cell>
        </row>
      </sheetData>
      <sheetData sheetId="1418">
        <row r="3">
          <cell r="F3" t="str">
            <v>UNIT PRICE  (VND)</v>
          </cell>
        </row>
      </sheetData>
      <sheetData sheetId="1419">
        <row r="3">
          <cell r="F3" t="str">
            <v>UNIT PRICE  (VND)</v>
          </cell>
        </row>
      </sheetData>
      <sheetData sheetId="1420">
        <row r="3">
          <cell r="F3" t="str">
            <v>UNIT PRICE  (VND)</v>
          </cell>
        </row>
      </sheetData>
      <sheetData sheetId="1421">
        <row r="3">
          <cell r="F3" t="str">
            <v>UNIT PRICE  (VND)</v>
          </cell>
        </row>
      </sheetData>
      <sheetData sheetId="1422">
        <row r="3">
          <cell r="F3" t="str">
            <v>UNIT PRICE  (VND)</v>
          </cell>
        </row>
      </sheetData>
      <sheetData sheetId="1423">
        <row r="3">
          <cell r="F3" t="str">
            <v>UNIT PRICE  (VND)</v>
          </cell>
        </row>
      </sheetData>
      <sheetData sheetId="1424">
        <row r="3">
          <cell r="F3" t="str">
            <v>UNIT PRICE  (VND)</v>
          </cell>
        </row>
      </sheetData>
      <sheetData sheetId="1425">
        <row r="3">
          <cell r="F3" t="str">
            <v>UNIT PRICE  (VND)</v>
          </cell>
        </row>
      </sheetData>
      <sheetData sheetId="1426">
        <row r="3">
          <cell r="F3" t="str">
            <v>UNIT PRICE  (VND)</v>
          </cell>
        </row>
      </sheetData>
      <sheetData sheetId="1427">
        <row r="3">
          <cell r="F3" t="str">
            <v>UNIT PRICE  (VND)</v>
          </cell>
        </row>
      </sheetData>
      <sheetData sheetId="1428">
        <row r="3">
          <cell r="F3" t="str">
            <v>UNIT PRICE  (VND)</v>
          </cell>
        </row>
      </sheetData>
      <sheetData sheetId="1429">
        <row r="3">
          <cell r="F3" t="str">
            <v>UNIT PRICE  (VND)</v>
          </cell>
        </row>
      </sheetData>
      <sheetData sheetId="1430">
        <row r="3">
          <cell r="F3" t="str">
            <v>UNIT PRICE  (VND)</v>
          </cell>
        </row>
      </sheetData>
      <sheetData sheetId="1431">
        <row r="3">
          <cell r="F3" t="str">
            <v>UNIT PRICE  (VND)</v>
          </cell>
        </row>
      </sheetData>
      <sheetData sheetId="1432">
        <row r="3">
          <cell r="F3" t="str">
            <v>UNIT PRICE  (VND)</v>
          </cell>
        </row>
      </sheetData>
      <sheetData sheetId="1433">
        <row r="3">
          <cell r="F3" t="str">
            <v>UNIT PRICE  (VND)</v>
          </cell>
        </row>
      </sheetData>
      <sheetData sheetId="1434">
        <row r="3">
          <cell r="F3" t="str">
            <v>UNIT PRICE  (VND)</v>
          </cell>
        </row>
      </sheetData>
      <sheetData sheetId="1435">
        <row r="3">
          <cell r="F3" t="str">
            <v>UNIT PRICE  (VND)</v>
          </cell>
        </row>
      </sheetData>
      <sheetData sheetId="1436">
        <row r="3">
          <cell r="F3" t="str">
            <v>UNIT PRICE  (VND)</v>
          </cell>
        </row>
      </sheetData>
      <sheetData sheetId="1437">
        <row r="3">
          <cell r="F3" t="str">
            <v>UNIT PRICE  (VND)</v>
          </cell>
        </row>
      </sheetData>
      <sheetData sheetId="1438">
        <row r="3">
          <cell r="F3" t="str">
            <v>UNIT PRICE  (VND)</v>
          </cell>
        </row>
      </sheetData>
      <sheetData sheetId="1439">
        <row r="3">
          <cell r="F3" t="str">
            <v>UNIT PRICE  (VND)</v>
          </cell>
        </row>
      </sheetData>
      <sheetData sheetId="1440">
        <row r="3">
          <cell r="F3" t="str">
            <v>UNIT PRICE  (VND)</v>
          </cell>
        </row>
      </sheetData>
      <sheetData sheetId="1441">
        <row r="3">
          <cell r="F3" t="str">
            <v>UNIT PRICE  (VND)</v>
          </cell>
        </row>
      </sheetData>
      <sheetData sheetId="1442">
        <row r="3">
          <cell r="F3" t="str">
            <v>UNIT PRICE  (VND)</v>
          </cell>
        </row>
      </sheetData>
      <sheetData sheetId="1443">
        <row r="3">
          <cell r="F3" t="str">
            <v>UNIT PRICE  (VND)</v>
          </cell>
        </row>
      </sheetData>
      <sheetData sheetId="1444">
        <row r="3">
          <cell r="F3" t="str">
            <v>UNIT PRICE  (VND)</v>
          </cell>
        </row>
      </sheetData>
      <sheetData sheetId="1445">
        <row r="3">
          <cell r="F3" t="str">
            <v>UNIT PRICE  (VND)</v>
          </cell>
        </row>
      </sheetData>
      <sheetData sheetId="1446">
        <row r="3">
          <cell r="F3" t="str">
            <v>UNIT PRICE  (VND)</v>
          </cell>
        </row>
      </sheetData>
      <sheetData sheetId="1447">
        <row r="3">
          <cell r="F3" t="str">
            <v>UNIT PRICE  (VND)</v>
          </cell>
        </row>
      </sheetData>
      <sheetData sheetId="1448">
        <row r="3">
          <cell r="F3" t="str">
            <v>UNIT PRICE  (VND)</v>
          </cell>
        </row>
      </sheetData>
      <sheetData sheetId="1449">
        <row r="3">
          <cell r="F3" t="str">
            <v>UNIT PRICE  (VND)</v>
          </cell>
        </row>
      </sheetData>
      <sheetData sheetId="1450">
        <row r="3">
          <cell r="F3" t="str">
            <v>UNIT PRICE  (VND)</v>
          </cell>
        </row>
      </sheetData>
      <sheetData sheetId="1451">
        <row r="3">
          <cell r="F3" t="str">
            <v>UNIT PRICE  (VND)</v>
          </cell>
        </row>
      </sheetData>
      <sheetData sheetId="1452">
        <row r="3">
          <cell r="F3" t="str">
            <v>UNIT PRICE  (VND)</v>
          </cell>
        </row>
      </sheetData>
      <sheetData sheetId="1453">
        <row r="3">
          <cell r="F3" t="str">
            <v>UNIT PRICE  (VND)</v>
          </cell>
        </row>
      </sheetData>
      <sheetData sheetId="1454">
        <row r="3">
          <cell r="F3" t="str">
            <v>UNIT PRICE  (VND)</v>
          </cell>
        </row>
      </sheetData>
      <sheetData sheetId="1455">
        <row r="3">
          <cell r="F3" t="str">
            <v>UNIT PRICE  (VND)</v>
          </cell>
        </row>
      </sheetData>
      <sheetData sheetId="1456">
        <row r="3">
          <cell r="F3" t="str">
            <v>UNIT PRICE  (VND)</v>
          </cell>
        </row>
      </sheetData>
      <sheetData sheetId="1457">
        <row r="3">
          <cell r="F3" t="str">
            <v>UNIT PRICE  (VND)</v>
          </cell>
        </row>
      </sheetData>
      <sheetData sheetId="1458">
        <row r="3">
          <cell r="F3" t="str">
            <v>UNIT PRICE  (VND)</v>
          </cell>
        </row>
      </sheetData>
      <sheetData sheetId="1459">
        <row r="3">
          <cell r="F3" t="str">
            <v>UNIT PRICE  (VND)</v>
          </cell>
        </row>
      </sheetData>
      <sheetData sheetId="1460">
        <row r="3">
          <cell r="F3" t="str">
            <v>UNIT PRICE  (VND)</v>
          </cell>
        </row>
      </sheetData>
      <sheetData sheetId="1461">
        <row r="3">
          <cell r="F3" t="str">
            <v>UNIT PRICE  (VND)</v>
          </cell>
        </row>
      </sheetData>
      <sheetData sheetId="1462">
        <row r="3">
          <cell r="F3" t="str">
            <v>UNIT PRICE  (VND)</v>
          </cell>
        </row>
      </sheetData>
      <sheetData sheetId="1463">
        <row r="3">
          <cell r="F3" t="str">
            <v>UNIT PRICE  (VND)</v>
          </cell>
        </row>
      </sheetData>
      <sheetData sheetId="1464">
        <row r="3">
          <cell r="F3" t="str">
            <v>UNIT PRICE  (VND)</v>
          </cell>
        </row>
      </sheetData>
      <sheetData sheetId="1465">
        <row r="3">
          <cell r="F3" t="str">
            <v>UNIT PRICE  (VND)</v>
          </cell>
        </row>
      </sheetData>
      <sheetData sheetId="1466">
        <row r="3">
          <cell r="F3" t="str">
            <v>UNIT PRICE  (VND)</v>
          </cell>
        </row>
      </sheetData>
      <sheetData sheetId="1467">
        <row r="3">
          <cell r="F3" t="str">
            <v>UNIT PRICE  (VND)</v>
          </cell>
        </row>
      </sheetData>
      <sheetData sheetId="1468">
        <row r="3">
          <cell r="F3" t="str">
            <v>UNIT PRICE  (VND)</v>
          </cell>
        </row>
      </sheetData>
      <sheetData sheetId="1469">
        <row r="3">
          <cell r="F3" t="str">
            <v>UNIT PRICE  (VND)</v>
          </cell>
        </row>
      </sheetData>
      <sheetData sheetId="1470">
        <row r="3">
          <cell r="F3" t="str">
            <v>UNIT PRICE  (VND)</v>
          </cell>
        </row>
      </sheetData>
      <sheetData sheetId="1471">
        <row r="3">
          <cell r="F3" t="str">
            <v>UNIT PRICE  (VND)</v>
          </cell>
        </row>
      </sheetData>
      <sheetData sheetId="1472">
        <row r="3">
          <cell r="F3" t="str">
            <v>UNIT PRICE  (VND)</v>
          </cell>
        </row>
      </sheetData>
      <sheetData sheetId="1473">
        <row r="3">
          <cell r="F3" t="str">
            <v>UNIT PRICE  (VND)</v>
          </cell>
        </row>
      </sheetData>
      <sheetData sheetId="1474">
        <row r="3">
          <cell r="F3" t="str">
            <v>UNIT PRICE  (VND)</v>
          </cell>
        </row>
      </sheetData>
      <sheetData sheetId="1475">
        <row r="3">
          <cell r="F3" t="str">
            <v>UNIT PRICE  (VND)</v>
          </cell>
        </row>
      </sheetData>
      <sheetData sheetId="1476">
        <row r="3">
          <cell r="F3" t="str">
            <v>UNIT PRICE  (VND)</v>
          </cell>
        </row>
      </sheetData>
      <sheetData sheetId="1477">
        <row r="3">
          <cell r="F3" t="str">
            <v>UNIT PRICE  (VND)</v>
          </cell>
        </row>
      </sheetData>
      <sheetData sheetId="1478" refreshError="1"/>
      <sheetData sheetId="1479" refreshError="1"/>
      <sheetData sheetId="1480">
        <row r="3">
          <cell r="F3" t="str">
            <v>UNIT PRICE  (VND)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3">
          <cell r="F3" t="str">
            <v>UNIT PRICE  (VND)</v>
          </cell>
        </row>
      </sheetData>
      <sheetData sheetId="1499">
        <row r="3">
          <cell r="F3" t="str">
            <v>UNIT PRICE  (VND)</v>
          </cell>
        </row>
      </sheetData>
      <sheetData sheetId="1500">
        <row r="3">
          <cell r="F3" t="str">
            <v>UNIT PRICE  (VND)</v>
          </cell>
        </row>
      </sheetData>
      <sheetData sheetId="1501">
        <row r="3">
          <cell r="F3" t="str">
            <v>UNIT PRICE  (VND)</v>
          </cell>
        </row>
      </sheetData>
      <sheetData sheetId="1502">
        <row r="3">
          <cell r="F3" t="str">
            <v>UNIT PRICE  (VND)</v>
          </cell>
        </row>
      </sheetData>
      <sheetData sheetId="1503">
        <row r="3">
          <cell r="F3" t="str">
            <v>UNIT PRICE  (VND)</v>
          </cell>
        </row>
      </sheetData>
      <sheetData sheetId="1504">
        <row r="3">
          <cell r="F3" t="str">
            <v>UNIT PRICE  (VND)</v>
          </cell>
        </row>
      </sheetData>
      <sheetData sheetId="1505">
        <row r="3">
          <cell r="F3" t="str">
            <v>UNIT PRICE  (VND)</v>
          </cell>
        </row>
      </sheetData>
      <sheetData sheetId="1506">
        <row r="3">
          <cell r="F3" t="str">
            <v>UNIT PRICE  (VND)</v>
          </cell>
        </row>
      </sheetData>
      <sheetData sheetId="1507">
        <row r="3">
          <cell r="F3" t="str">
            <v>UNIT PRICE  (VND)</v>
          </cell>
        </row>
      </sheetData>
      <sheetData sheetId="1508">
        <row r="3">
          <cell r="F3" t="str">
            <v>UNIT PRICE  (VND)</v>
          </cell>
        </row>
      </sheetData>
      <sheetData sheetId="1509">
        <row r="3">
          <cell r="F3" t="str">
            <v>UNIT PRICE  (VND)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>
        <row r="3">
          <cell r="F3" t="str">
            <v>UNIT PRICE  (VND)</v>
          </cell>
        </row>
      </sheetData>
      <sheetData sheetId="1518">
        <row r="3">
          <cell r="F3" t="str">
            <v>UNIT PRICE  (VND)</v>
          </cell>
        </row>
      </sheetData>
      <sheetData sheetId="1519">
        <row r="3">
          <cell r="F3" t="str">
            <v>UNIT PRICE  (VND)</v>
          </cell>
        </row>
      </sheetData>
      <sheetData sheetId="1520">
        <row r="3">
          <cell r="F3" t="str">
            <v>UNIT PRICE  (VND)</v>
          </cell>
        </row>
      </sheetData>
      <sheetData sheetId="1521">
        <row r="3">
          <cell r="F3" t="str">
            <v>UNIT PRICE  (VND)</v>
          </cell>
        </row>
      </sheetData>
      <sheetData sheetId="1522">
        <row r="3">
          <cell r="F3" t="str">
            <v>UNIT PRICE  (VND)</v>
          </cell>
        </row>
      </sheetData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>
        <row r="3">
          <cell r="F3" t="str">
            <v>UNIT PRICE  (VND)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>
        <row r="3">
          <cell r="F3" t="str">
            <v>UNIT PRICE  (VND)</v>
          </cell>
        </row>
      </sheetData>
      <sheetData sheetId="1585">
        <row r="3">
          <cell r="F3" t="str">
            <v>UNIT PRICE  (VND)</v>
          </cell>
        </row>
      </sheetData>
      <sheetData sheetId="1586">
        <row r="3">
          <cell r="F3" t="str">
            <v>UNIT PRICE  (VND)</v>
          </cell>
        </row>
      </sheetData>
      <sheetData sheetId="1587">
        <row r="3">
          <cell r="F3" t="str">
            <v>UNIT PRICE  (VND)</v>
          </cell>
        </row>
      </sheetData>
      <sheetData sheetId="1588">
        <row r="3">
          <cell r="F3" t="str">
            <v>UNIT PRICE  (VND)</v>
          </cell>
        </row>
      </sheetData>
      <sheetData sheetId="1589">
        <row r="3">
          <cell r="F3" t="str">
            <v>UNIT PRICE  (VND)</v>
          </cell>
        </row>
      </sheetData>
      <sheetData sheetId="1590">
        <row r="3">
          <cell r="F3" t="str">
            <v>UNIT PRICE  (VND)</v>
          </cell>
        </row>
      </sheetData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>
        <row r="3">
          <cell r="F3" t="str">
            <v>UNIT PRICE  (VND)</v>
          </cell>
        </row>
      </sheetData>
      <sheetData sheetId="1630">
        <row r="3">
          <cell r="F3" t="str">
            <v>UNIT PRICE  (VND)</v>
          </cell>
        </row>
      </sheetData>
      <sheetData sheetId="1631">
        <row r="3">
          <cell r="F3" t="str">
            <v>UNIT PRICE  (VND)</v>
          </cell>
        </row>
      </sheetData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>
        <row r="3">
          <cell r="F3" t="str">
            <v>UNIT PRICE  (VND)</v>
          </cell>
        </row>
      </sheetData>
      <sheetData sheetId="1665">
        <row r="3">
          <cell r="F3" t="str">
            <v>UNIT PRICE  (VND)</v>
          </cell>
        </row>
      </sheetData>
      <sheetData sheetId="1666">
        <row r="3">
          <cell r="F3" t="str">
            <v>UNIT PRICE  (VND)</v>
          </cell>
        </row>
      </sheetData>
      <sheetData sheetId="1667">
        <row r="3">
          <cell r="F3" t="str">
            <v>UNIT PRICE  (VND)</v>
          </cell>
        </row>
      </sheetData>
      <sheetData sheetId="1668">
        <row r="3">
          <cell r="F3" t="str">
            <v>UNIT PRICE  (VND)</v>
          </cell>
        </row>
      </sheetData>
      <sheetData sheetId="1669">
        <row r="3">
          <cell r="F3" t="str">
            <v>UNIT PRICE  (VND)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3">
          <cell r="F3" t="str">
            <v>UNIT PRICE  (VND)</v>
          </cell>
        </row>
      </sheetData>
      <sheetData sheetId="1740">
        <row r="3">
          <cell r="F3" t="str">
            <v>UNIT PRICE  (VND)</v>
          </cell>
        </row>
      </sheetData>
      <sheetData sheetId="1741">
        <row r="3">
          <cell r="F3" t="str">
            <v>UNIT PRICE  (VND)</v>
          </cell>
        </row>
      </sheetData>
      <sheetData sheetId="1742">
        <row r="3">
          <cell r="F3" t="str">
            <v>UNIT PRICE  (VND)</v>
          </cell>
        </row>
      </sheetData>
      <sheetData sheetId="1743">
        <row r="3">
          <cell r="F3" t="str">
            <v>UNIT PRICE  (VND)</v>
          </cell>
        </row>
      </sheetData>
      <sheetData sheetId="1744">
        <row r="3">
          <cell r="F3" t="str">
            <v>UNIT PRICE  (VND)</v>
          </cell>
        </row>
      </sheetData>
      <sheetData sheetId="1745">
        <row r="3">
          <cell r="F3" t="str">
            <v>UNIT PRICE  (VND)</v>
          </cell>
        </row>
      </sheetData>
      <sheetData sheetId="1746">
        <row r="3">
          <cell r="F3" t="str">
            <v>UNIT PRICE  (VND)</v>
          </cell>
        </row>
      </sheetData>
      <sheetData sheetId="1747">
        <row r="3">
          <cell r="F3" t="str">
            <v>UNIT PRICE  (VND)</v>
          </cell>
        </row>
      </sheetData>
      <sheetData sheetId="1748">
        <row r="3">
          <cell r="F3" t="str">
            <v>UNIT PRICE  (VND)</v>
          </cell>
        </row>
      </sheetData>
      <sheetData sheetId="1749">
        <row r="3">
          <cell r="F3" t="str">
            <v>UNIT PRICE  (VND)</v>
          </cell>
        </row>
      </sheetData>
      <sheetData sheetId="1750">
        <row r="3">
          <cell r="F3" t="str">
            <v>UNIT PRICE  (VND)</v>
          </cell>
        </row>
      </sheetData>
      <sheetData sheetId="1751">
        <row r="3">
          <cell r="F3" t="str">
            <v>UNIT PRICE  (VND)</v>
          </cell>
        </row>
      </sheetData>
      <sheetData sheetId="1752">
        <row r="3">
          <cell r="F3" t="str">
            <v>UNIT PRICE  (VND)</v>
          </cell>
        </row>
      </sheetData>
      <sheetData sheetId="1753">
        <row r="3">
          <cell r="F3" t="str">
            <v>UNIT PRICE  (VND)</v>
          </cell>
        </row>
      </sheetData>
      <sheetData sheetId="1754">
        <row r="3">
          <cell r="F3" t="str">
            <v>UNIT PRICE  (VND)</v>
          </cell>
        </row>
      </sheetData>
      <sheetData sheetId="1755">
        <row r="3">
          <cell r="F3" t="str">
            <v>UNIT PRICE  (VND)</v>
          </cell>
        </row>
      </sheetData>
      <sheetData sheetId="1756">
        <row r="3">
          <cell r="F3" t="str">
            <v>UNIT PRICE  (VND)</v>
          </cell>
        </row>
      </sheetData>
      <sheetData sheetId="1757">
        <row r="3">
          <cell r="F3" t="str">
            <v>UNIT PRICE  (VND)</v>
          </cell>
        </row>
      </sheetData>
      <sheetData sheetId="1758">
        <row r="3">
          <cell r="F3" t="str">
            <v>UNIT PRICE  (VND)</v>
          </cell>
        </row>
      </sheetData>
      <sheetData sheetId="1759">
        <row r="3">
          <cell r="F3" t="str">
            <v>UNIT PRICE  (VND)</v>
          </cell>
        </row>
      </sheetData>
      <sheetData sheetId="1760">
        <row r="3">
          <cell r="F3" t="str">
            <v>UNIT PRICE  (VND)</v>
          </cell>
        </row>
      </sheetData>
      <sheetData sheetId="1761">
        <row r="3">
          <cell r="F3" t="str">
            <v>UNIT PRICE  (VND)</v>
          </cell>
        </row>
      </sheetData>
      <sheetData sheetId="1762">
        <row r="3">
          <cell r="F3" t="str">
            <v>UNIT PRICE  (VND)</v>
          </cell>
        </row>
      </sheetData>
      <sheetData sheetId="1763">
        <row r="3">
          <cell r="F3" t="str">
            <v>UNIT PRICE  (VND)</v>
          </cell>
        </row>
      </sheetData>
      <sheetData sheetId="1764">
        <row r="3">
          <cell r="F3" t="str">
            <v>UNIT PRICE  (VND)</v>
          </cell>
        </row>
      </sheetData>
      <sheetData sheetId="1765">
        <row r="3">
          <cell r="F3" t="str">
            <v>UNIT PRICE  (VND)</v>
          </cell>
        </row>
      </sheetData>
      <sheetData sheetId="1766">
        <row r="3">
          <cell r="F3" t="str">
            <v>UNIT PRICE  (VND)</v>
          </cell>
        </row>
      </sheetData>
      <sheetData sheetId="1767">
        <row r="3">
          <cell r="F3" t="str">
            <v>UNIT PRICE  (VND)</v>
          </cell>
        </row>
      </sheetData>
      <sheetData sheetId="1768">
        <row r="3">
          <cell r="F3" t="str">
            <v>UNIT PRICE  (VND)</v>
          </cell>
        </row>
      </sheetData>
      <sheetData sheetId="1769">
        <row r="3">
          <cell r="F3" t="str">
            <v>UNIT PRICE  (VND)</v>
          </cell>
        </row>
      </sheetData>
      <sheetData sheetId="1770">
        <row r="3">
          <cell r="F3" t="str">
            <v>UNIT PRICE  (VND)</v>
          </cell>
        </row>
      </sheetData>
      <sheetData sheetId="1771">
        <row r="3">
          <cell r="F3" t="str">
            <v>UNIT PRICE  (VND)</v>
          </cell>
        </row>
      </sheetData>
      <sheetData sheetId="1772">
        <row r="3">
          <cell r="F3" t="str">
            <v>UNIT PRICE  (VND)</v>
          </cell>
        </row>
      </sheetData>
      <sheetData sheetId="1773">
        <row r="3">
          <cell r="F3" t="str">
            <v>UNIT PRICE  (VND)</v>
          </cell>
        </row>
      </sheetData>
      <sheetData sheetId="1774">
        <row r="3">
          <cell r="F3" t="str">
            <v>UNIT PRICE  (VND)</v>
          </cell>
        </row>
      </sheetData>
      <sheetData sheetId="1775">
        <row r="3">
          <cell r="F3" t="str">
            <v>UNIT PRICE  (VND)</v>
          </cell>
        </row>
      </sheetData>
      <sheetData sheetId="1776">
        <row r="3">
          <cell r="F3" t="str">
            <v>UNIT PRICE  (VND)</v>
          </cell>
        </row>
      </sheetData>
      <sheetData sheetId="1777">
        <row r="3">
          <cell r="F3" t="str">
            <v>UNIT PRICE  (VND)</v>
          </cell>
        </row>
      </sheetData>
      <sheetData sheetId="1778">
        <row r="3">
          <cell r="F3" t="str">
            <v>UNIT PRICE  (VND)</v>
          </cell>
        </row>
      </sheetData>
      <sheetData sheetId="1779">
        <row r="3">
          <cell r="F3" t="str">
            <v>UNIT PRICE  (VND)</v>
          </cell>
        </row>
      </sheetData>
      <sheetData sheetId="1780">
        <row r="3">
          <cell r="F3" t="str">
            <v>UNIT PRICE  (VND)</v>
          </cell>
        </row>
      </sheetData>
      <sheetData sheetId="1781">
        <row r="3">
          <cell r="F3" t="str">
            <v>UNIT PRICE  (VND)</v>
          </cell>
        </row>
      </sheetData>
      <sheetData sheetId="1782">
        <row r="3">
          <cell r="F3" t="str">
            <v>UNIT PRICE  (VND)</v>
          </cell>
        </row>
      </sheetData>
      <sheetData sheetId="1783">
        <row r="3">
          <cell r="F3" t="str">
            <v>UNIT PRICE  (VND)</v>
          </cell>
        </row>
      </sheetData>
      <sheetData sheetId="1784">
        <row r="3">
          <cell r="F3" t="str">
            <v>UNIT PRICE  (VND)</v>
          </cell>
        </row>
      </sheetData>
      <sheetData sheetId="1785">
        <row r="3">
          <cell r="F3" t="str">
            <v>UNIT PRICE  (VND)</v>
          </cell>
        </row>
      </sheetData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>
        <row r="3">
          <cell r="F3" t="str">
            <v>UNIT PRICE  (VND)</v>
          </cell>
        </row>
      </sheetData>
      <sheetData sheetId="1798">
        <row r="3">
          <cell r="F3" t="str">
            <v>UNIT PRICE  (VND)</v>
          </cell>
        </row>
      </sheetData>
      <sheetData sheetId="1799" refreshError="1"/>
      <sheetData sheetId="1800">
        <row r="3">
          <cell r="F3" t="str">
            <v>UNIT PRICE  (VND)</v>
          </cell>
        </row>
      </sheetData>
      <sheetData sheetId="1801">
        <row r="3">
          <cell r="F3" t="str">
            <v>UNIT PRICE  (VND)</v>
          </cell>
        </row>
      </sheetData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>
        <row r="3">
          <cell r="F3" t="str">
            <v>UNIT PRICE  (VND)</v>
          </cell>
        </row>
      </sheetData>
      <sheetData sheetId="1811">
        <row r="3">
          <cell r="F3" t="str">
            <v>UNIT PRICE  (VND)</v>
          </cell>
        </row>
      </sheetData>
      <sheetData sheetId="1812">
        <row r="3">
          <cell r="F3" t="str">
            <v>UNIT PRICE  (VND)</v>
          </cell>
        </row>
      </sheetData>
      <sheetData sheetId="1813">
        <row r="3">
          <cell r="F3" t="str">
            <v>UNIT PRICE  (VND)</v>
          </cell>
        </row>
      </sheetData>
      <sheetData sheetId="1814">
        <row r="3">
          <cell r="F3" t="str">
            <v>UNIT PRICE  (VND)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>
        <row r="3">
          <cell r="F3" t="str">
            <v>UNIT PRICE  (VND)</v>
          </cell>
        </row>
      </sheetData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>
        <row r="3">
          <cell r="F3" t="str">
            <v>UNIT PRICE  (VND)</v>
          </cell>
        </row>
      </sheetData>
      <sheetData sheetId="1956">
        <row r="3">
          <cell r="F3" t="str">
            <v>UNIT PRICE  (VND)</v>
          </cell>
        </row>
      </sheetData>
      <sheetData sheetId="1957">
        <row r="3">
          <cell r="F3" t="str">
            <v>UNIT PRICE  (VND)</v>
          </cell>
        </row>
      </sheetData>
      <sheetData sheetId="1958">
        <row r="3">
          <cell r="F3" t="str">
            <v>UNIT PRICE  (VND)</v>
          </cell>
        </row>
      </sheetData>
      <sheetData sheetId="1959">
        <row r="3">
          <cell r="F3" t="str">
            <v>UNIT PRICE  (VND)</v>
          </cell>
        </row>
      </sheetData>
      <sheetData sheetId="1960">
        <row r="3">
          <cell r="F3" t="str">
            <v>UNIT PRICE  (VND)</v>
          </cell>
        </row>
      </sheetData>
      <sheetData sheetId="1961">
        <row r="3">
          <cell r="F3" t="str">
            <v>UNIT PRICE  (VND)</v>
          </cell>
        </row>
      </sheetData>
      <sheetData sheetId="1962">
        <row r="3">
          <cell r="F3" t="str">
            <v>UNIT PRICE  (VND)</v>
          </cell>
        </row>
      </sheetData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>
        <row r="3">
          <cell r="F3" t="str">
            <v>UNIT PRICE  (VND)</v>
          </cell>
        </row>
      </sheetData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>
        <row r="3">
          <cell r="F3" t="str">
            <v>UNIT PRICE  (VND)</v>
          </cell>
        </row>
      </sheetData>
      <sheetData sheetId="1986">
        <row r="3">
          <cell r="F3" t="str">
            <v>UNIT PRICE  (VND)</v>
          </cell>
        </row>
      </sheetData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>
        <row r="3">
          <cell r="F3" t="str">
            <v>UNIT PRICE  (VND)</v>
          </cell>
        </row>
      </sheetData>
      <sheetData sheetId="1996">
        <row r="3">
          <cell r="F3" t="str">
            <v>UNIT PRICE  (VND)</v>
          </cell>
        </row>
      </sheetData>
      <sheetData sheetId="1997">
        <row r="3">
          <cell r="F3" t="str">
            <v>UNIT PRICE  (VND)</v>
          </cell>
        </row>
      </sheetData>
      <sheetData sheetId="1998">
        <row r="3">
          <cell r="F3" t="str">
            <v>UNIT PRICE  (VND)</v>
          </cell>
        </row>
      </sheetData>
      <sheetData sheetId="1999">
        <row r="3">
          <cell r="F3" t="str">
            <v>UNIT PRICE  (VND)</v>
          </cell>
        </row>
      </sheetData>
      <sheetData sheetId="2000">
        <row r="3">
          <cell r="F3" t="str">
            <v>UNIT PRICE  (VND)</v>
          </cell>
        </row>
      </sheetData>
      <sheetData sheetId="2001">
        <row r="3">
          <cell r="F3" t="str">
            <v>UNIT PRICE  (VND)</v>
          </cell>
        </row>
      </sheetData>
      <sheetData sheetId="2002">
        <row r="3">
          <cell r="F3" t="str">
            <v>UNIT PRICE  (VND)</v>
          </cell>
        </row>
      </sheetData>
      <sheetData sheetId="2003">
        <row r="3">
          <cell r="F3" t="str">
            <v>UNIT PRICE  (VND)</v>
          </cell>
        </row>
      </sheetData>
      <sheetData sheetId="2004">
        <row r="3">
          <cell r="F3" t="str">
            <v>UNIT PRICE  (VND)</v>
          </cell>
        </row>
      </sheetData>
      <sheetData sheetId="2005">
        <row r="3">
          <cell r="F3" t="str">
            <v>UNIT PRICE  (VND)</v>
          </cell>
        </row>
      </sheetData>
      <sheetData sheetId="2006"/>
      <sheetData sheetId="2007">
        <row r="3">
          <cell r="F3" t="str">
            <v>UNIT PRICE  (VND)</v>
          </cell>
        </row>
      </sheetData>
      <sheetData sheetId="2008">
        <row r="3">
          <cell r="F3" t="str">
            <v>UNIT PRICE  (VND)</v>
          </cell>
        </row>
      </sheetData>
      <sheetData sheetId="2009">
        <row r="3">
          <cell r="F3" t="str">
            <v>UNIT PRICE  (VND)</v>
          </cell>
        </row>
      </sheetData>
      <sheetData sheetId="2010"/>
      <sheetData sheetId="2011">
        <row r="3">
          <cell r="F3" t="str">
            <v>UNIT PRICE  (VND)</v>
          </cell>
        </row>
      </sheetData>
      <sheetData sheetId="2012">
        <row r="3">
          <cell r="F3" t="str">
            <v>UNIT PRICE  (VND)</v>
          </cell>
        </row>
      </sheetData>
      <sheetData sheetId="2013">
        <row r="3">
          <cell r="F3" t="str">
            <v>UNIT PRICE  (VND)</v>
          </cell>
        </row>
      </sheetData>
      <sheetData sheetId="2014">
        <row r="3">
          <cell r="F3" t="str">
            <v>UNIT PRICE  (VND)</v>
          </cell>
        </row>
      </sheetData>
      <sheetData sheetId="2015">
        <row r="3">
          <cell r="F3" t="str">
            <v>UNIT PRICE  (VND)</v>
          </cell>
        </row>
      </sheetData>
      <sheetData sheetId="2016">
        <row r="3">
          <cell r="F3" t="str">
            <v>UNIT PRICE  (VND)</v>
          </cell>
        </row>
      </sheetData>
      <sheetData sheetId="2017">
        <row r="3">
          <cell r="F3" t="str">
            <v>UNIT PRICE  (VND)</v>
          </cell>
        </row>
      </sheetData>
      <sheetData sheetId="2018">
        <row r="3">
          <cell r="F3" t="str">
            <v>UNIT PRICE  (VND)</v>
          </cell>
        </row>
      </sheetData>
      <sheetData sheetId="2019">
        <row r="3">
          <cell r="F3" t="str">
            <v>UNIT PRICE  (VND)</v>
          </cell>
        </row>
      </sheetData>
      <sheetData sheetId="2020">
        <row r="3">
          <cell r="F3" t="str">
            <v>UNIT PRICE  (VND)</v>
          </cell>
        </row>
      </sheetData>
      <sheetData sheetId="2021">
        <row r="3">
          <cell r="F3" t="str">
            <v>UNIT PRICE  (VND)</v>
          </cell>
        </row>
      </sheetData>
      <sheetData sheetId="2022">
        <row r="3">
          <cell r="F3" t="str">
            <v>UNIT PRICE  (VND)</v>
          </cell>
        </row>
      </sheetData>
      <sheetData sheetId="2023">
        <row r="3">
          <cell r="F3" t="str">
            <v>UNIT PRICE  (VND)</v>
          </cell>
        </row>
      </sheetData>
      <sheetData sheetId="2024">
        <row r="3">
          <cell r="F3" t="str">
            <v>UNIT PRICE  (VND)</v>
          </cell>
        </row>
      </sheetData>
      <sheetData sheetId="2025">
        <row r="3">
          <cell r="F3" t="str">
            <v>UNIT PRICE  (VND)</v>
          </cell>
        </row>
      </sheetData>
      <sheetData sheetId="2026">
        <row r="3">
          <cell r="F3" t="str">
            <v>UNIT PRICE  (VND)</v>
          </cell>
        </row>
      </sheetData>
      <sheetData sheetId="2027">
        <row r="3">
          <cell r="F3" t="str">
            <v>UNIT PRICE  (VND)</v>
          </cell>
        </row>
      </sheetData>
      <sheetData sheetId="2028">
        <row r="3">
          <cell r="F3" t="str">
            <v>UNIT PRICE  (VND)</v>
          </cell>
        </row>
      </sheetData>
      <sheetData sheetId="2029">
        <row r="3">
          <cell r="F3" t="str">
            <v>UNIT PRICE  (VND)</v>
          </cell>
        </row>
      </sheetData>
      <sheetData sheetId="2030">
        <row r="3">
          <cell r="F3" t="str">
            <v>UNIT PRICE  (VND)</v>
          </cell>
        </row>
      </sheetData>
      <sheetData sheetId="2031">
        <row r="3">
          <cell r="F3" t="str">
            <v>UNIT PRICE  (VND)</v>
          </cell>
        </row>
      </sheetData>
      <sheetData sheetId="2032">
        <row r="3">
          <cell r="F3" t="str">
            <v>UNIT PRICE  (VND)</v>
          </cell>
        </row>
      </sheetData>
      <sheetData sheetId="2033">
        <row r="3">
          <cell r="F3" t="str">
            <v>UNIT PRICE  (VND)</v>
          </cell>
        </row>
      </sheetData>
      <sheetData sheetId="2034">
        <row r="3">
          <cell r="F3" t="str">
            <v>UNIT PRICE  (VND)</v>
          </cell>
        </row>
      </sheetData>
      <sheetData sheetId="2035">
        <row r="3">
          <cell r="F3" t="str">
            <v>UNIT PRICE  (VND)</v>
          </cell>
        </row>
      </sheetData>
      <sheetData sheetId="2036">
        <row r="3">
          <cell r="F3" t="str">
            <v>UNIT PRICE  (VND)</v>
          </cell>
        </row>
      </sheetData>
      <sheetData sheetId="2037">
        <row r="3">
          <cell r="F3" t="str">
            <v>UNIT PRICE  (VND)</v>
          </cell>
        </row>
      </sheetData>
      <sheetData sheetId="2038"/>
      <sheetData sheetId="2039">
        <row r="3">
          <cell r="F3" t="str">
            <v>UNIT PRICE  (VND)</v>
          </cell>
        </row>
      </sheetData>
      <sheetData sheetId="2040">
        <row r="3">
          <cell r="F3" t="str">
            <v>UNIT PRICE  (VND)</v>
          </cell>
        </row>
      </sheetData>
      <sheetData sheetId="2041">
        <row r="3">
          <cell r="F3" t="str">
            <v>UNIT PRICE  (VND)</v>
          </cell>
        </row>
      </sheetData>
      <sheetData sheetId="2042">
        <row r="3">
          <cell r="F3" t="str">
            <v>UNIT PRICE  (VND)</v>
          </cell>
        </row>
      </sheetData>
      <sheetData sheetId="2043">
        <row r="3">
          <cell r="F3" t="str">
            <v>UNIT PRICE  (VND)</v>
          </cell>
        </row>
      </sheetData>
      <sheetData sheetId="2044">
        <row r="3">
          <cell r="F3" t="str">
            <v>UNIT PRICE  (VND)</v>
          </cell>
        </row>
      </sheetData>
      <sheetData sheetId="2045">
        <row r="3">
          <cell r="F3" t="str">
            <v>UNIT PRICE  (VND)</v>
          </cell>
        </row>
      </sheetData>
      <sheetData sheetId="2046">
        <row r="3">
          <cell r="F3" t="str">
            <v>UNIT PRICE  (VND)</v>
          </cell>
        </row>
      </sheetData>
      <sheetData sheetId="2047">
        <row r="3">
          <cell r="F3" t="str">
            <v>UNIT PRICE  (VND)</v>
          </cell>
        </row>
      </sheetData>
      <sheetData sheetId="2048">
        <row r="3">
          <cell r="F3" t="str">
            <v>UNIT PRICE  (VND)</v>
          </cell>
        </row>
      </sheetData>
      <sheetData sheetId="2049">
        <row r="3">
          <cell r="F3" t="str">
            <v>UNIT PRICE  (VND)</v>
          </cell>
        </row>
      </sheetData>
      <sheetData sheetId="2050">
        <row r="3">
          <cell r="F3" t="str">
            <v>UNIT PRICE  (VND)</v>
          </cell>
        </row>
      </sheetData>
      <sheetData sheetId="2051">
        <row r="3">
          <cell r="F3" t="str">
            <v>UNIT PRICE  (VND)</v>
          </cell>
        </row>
      </sheetData>
      <sheetData sheetId="2052">
        <row r="3">
          <cell r="F3" t="str">
            <v>UNIT PRICE  (VND)</v>
          </cell>
        </row>
      </sheetData>
      <sheetData sheetId="2053">
        <row r="3">
          <cell r="F3" t="str">
            <v>UNIT PRICE  (VND)</v>
          </cell>
        </row>
      </sheetData>
      <sheetData sheetId="2054">
        <row r="3">
          <cell r="F3" t="str">
            <v>UNIT PRICE  (VND)</v>
          </cell>
        </row>
      </sheetData>
      <sheetData sheetId="2055">
        <row r="3">
          <cell r="F3" t="str">
            <v>UNIT PRICE  (VND)</v>
          </cell>
        </row>
      </sheetData>
      <sheetData sheetId="2056">
        <row r="3">
          <cell r="F3" t="str">
            <v>UNIT PRICE  (VND)</v>
          </cell>
        </row>
      </sheetData>
      <sheetData sheetId="2057">
        <row r="3">
          <cell r="F3" t="str">
            <v>UNIT PRICE  (VND)</v>
          </cell>
        </row>
      </sheetData>
      <sheetData sheetId="2058">
        <row r="3">
          <cell r="F3" t="str">
            <v>UNIT PRICE  (VND)</v>
          </cell>
        </row>
      </sheetData>
      <sheetData sheetId="2059">
        <row r="3">
          <cell r="F3" t="str">
            <v>UNIT PRICE  (VND)</v>
          </cell>
        </row>
      </sheetData>
      <sheetData sheetId="2060">
        <row r="3">
          <cell r="F3" t="str">
            <v>UNIT PRICE  (VND)</v>
          </cell>
        </row>
      </sheetData>
      <sheetData sheetId="2061">
        <row r="3">
          <cell r="F3" t="str">
            <v>UNIT PRICE  (VND)</v>
          </cell>
        </row>
      </sheetData>
      <sheetData sheetId="2062">
        <row r="3">
          <cell r="F3" t="str">
            <v>UNIT PRICE  (VND)</v>
          </cell>
        </row>
      </sheetData>
      <sheetData sheetId="2063">
        <row r="3">
          <cell r="F3" t="str">
            <v>UNIT PRICE  (VND)</v>
          </cell>
        </row>
      </sheetData>
      <sheetData sheetId="2064">
        <row r="3">
          <cell r="F3" t="str">
            <v>UNIT PRICE  (VND)</v>
          </cell>
        </row>
      </sheetData>
      <sheetData sheetId="2065">
        <row r="3">
          <cell r="F3" t="str">
            <v>UNIT PRICE  (VND)</v>
          </cell>
        </row>
      </sheetData>
      <sheetData sheetId="2066">
        <row r="3">
          <cell r="F3" t="str">
            <v>UNIT PRICE  (VND)</v>
          </cell>
        </row>
      </sheetData>
      <sheetData sheetId="2067">
        <row r="3">
          <cell r="F3" t="str">
            <v>UNIT PRICE  (VND)</v>
          </cell>
        </row>
      </sheetData>
      <sheetData sheetId="2068">
        <row r="3">
          <cell r="F3" t="str">
            <v>UNIT PRICE  (VND)</v>
          </cell>
        </row>
      </sheetData>
      <sheetData sheetId="2069">
        <row r="3">
          <cell r="F3" t="str">
            <v>UNIT PRICE  (VND)</v>
          </cell>
        </row>
      </sheetData>
      <sheetData sheetId="2070">
        <row r="3">
          <cell r="F3" t="str">
            <v>UNIT PRICE  (VND)</v>
          </cell>
        </row>
      </sheetData>
      <sheetData sheetId="2071">
        <row r="3">
          <cell r="F3" t="str">
            <v>UNIT PRICE  (VND)</v>
          </cell>
        </row>
      </sheetData>
      <sheetData sheetId="2072">
        <row r="3">
          <cell r="F3" t="str">
            <v>UNIT PRICE  (VND)</v>
          </cell>
        </row>
      </sheetData>
      <sheetData sheetId="2073">
        <row r="3">
          <cell r="F3" t="str">
            <v>UNIT PRICE  (VND)</v>
          </cell>
        </row>
      </sheetData>
      <sheetData sheetId="2074">
        <row r="3">
          <cell r="F3" t="str">
            <v>UNIT PRICE  (VND)</v>
          </cell>
        </row>
      </sheetData>
      <sheetData sheetId="2075">
        <row r="3">
          <cell r="F3" t="str">
            <v>UNIT PRICE  (VND)</v>
          </cell>
        </row>
      </sheetData>
      <sheetData sheetId="2076">
        <row r="3">
          <cell r="F3" t="str">
            <v>UNIT PRICE  (VND)</v>
          </cell>
        </row>
      </sheetData>
      <sheetData sheetId="2077">
        <row r="3">
          <cell r="F3" t="str">
            <v>UNIT PRICE  (VND)</v>
          </cell>
        </row>
      </sheetData>
      <sheetData sheetId="2078">
        <row r="3">
          <cell r="F3" t="str">
            <v>UNIT PRICE  (VND)</v>
          </cell>
        </row>
      </sheetData>
      <sheetData sheetId="2079">
        <row r="3">
          <cell r="F3" t="str">
            <v>UNIT PRICE  (VND)</v>
          </cell>
        </row>
      </sheetData>
      <sheetData sheetId="2080">
        <row r="3">
          <cell r="F3" t="str">
            <v>UNIT PRICE  (VND)</v>
          </cell>
        </row>
      </sheetData>
      <sheetData sheetId="2081">
        <row r="3">
          <cell r="F3" t="str">
            <v>UNIT PRICE  (VND)</v>
          </cell>
        </row>
      </sheetData>
      <sheetData sheetId="2082">
        <row r="3">
          <cell r="F3" t="str">
            <v>UNIT PRICE  (VND)</v>
          </cell>
        </row>
      </sheetData>
      <sheetData sheetId="2083">
        <row r="3">
          <cell r="F3" t="str">
            <v>UNIT PRICE  (VND)</v>
          </cell>
        </row>
      </sheetData>
      <sheetData sheetId="2084">
        <row r="3">
          <cell r="F3" t="str">
            <v>UNIT PRICE  (VND)</v>
          </cell>
        </row>
      </sheetData>
      <sheetData sheetId="2085">
        <row r="3">
          <cell r="F3" t="str">
            <v>UNIT PRICE  (VND)</v>
          </cell>
        </row>
      </sheetData>
      <sheetData sheetId="2086"/>
      <sheetData sheetId="2087"/>
      <sheetData sheetId="2088">
        <row r="3">
          <cell r="F3" t="str">
            <v>UNIT PRICE  (VND)</v>
          </cell>
        </row>
      </sheetData>
      <sheetData sheetId="2089">
        <row r="3">
          <cell r="F3" t="str">
            <v>UNIT PRICE  (VND)</v>
          </cell>
        </row>
      </sheetData>
      <sheetData sheetId="2090">
        <row r="3">
          <cell r="F3" t="str">
            <v>UNIT PRICE  (VND)</v>
          </cell>
        </row>
      </sheetData>
      <sheetData sheetId="2091"/>
      <sheetData sheetId="2092">
        <row r="3">
          <cell r="F3" t="str">
            <v>UNIT PRICE  (VND)</v>
          </cell>
        </row>
      </sheetData>
      <sheetData sheetId="2093">
        <row r="3">
          <cell r="F3" t="str">
            <v>UNIT PRICE  (VND)</v>
          </cell>
        </row>
      </sheetData>
      <sheetData sheetId="2094">
        <row r="3">
          <cell r="F3" t="str">
            <v>UNIT PRICE  (VND)</v>
          </cell>
        </row>
      </sheetData>
      <sheetData sheetId="2095"/>
      <sheetData sheetId="2096"/>
      <sheetData sheetId="2097"/>
      <sheetData sheetId="2098">
        <row r="3">
          <cell r="F3" t="str">
            <v>UNIT PRICE  (VND)</v>
          </cell>
        </row>
      </sheetData>
      <sheetData sheetId="2099">
        <row r="3">
          <cell r="F3" t="str">
            <v>UNIT PRICE  (VND)</v>
          </cell>
        </row>
      </sheetData>
      <sheetData sheetId="2100">
        <row r="3">
          <cell r="F3" t="str">
            <v>UNIT PRICE  (VND)</v>
          </cell>
        </row>
      </sheetData>
      <sheetData sheetId="2101">
        <row r="3">
          <cell r="F3" t="str">
            <v>UNIT PRICE  (VND)</v>
          </cell>
        </row>
      </sheetData>
      <sheetData sheetId="2102">
        <row r="3">
          <cell r="F3" t="str">
            <v>UNIT PRICE  (VND)</v>
          </cell>
        </row>
      </sheetData>
      <sheetData sheetId="2103">
        <row r="3">
          <cell r="F3" t="str">
            <v>UNIT PRICE  (VND)</v>
          </cell>
        </row>
      </sheetData>
      <sheetData sheetId="2104">
        <row r="3">
          <cell r="F3" t="str">
            <v>UNIT PRICE  (VND)</v>
          </cell>
        </row>
      </sheetData>
      <sheetData sheetId="2105">
        <row r="3">
          <cell r="F3" t="str">
            <v>UNIT PRICE  (VND)</v>
          </cell>
        </row>
      </sheetData>
      <sheetData sheetId="2106">
        <row r="3">
          <cell r="F3" t="str">
            <v>UNIT PRICE  (VND)</v>
          </cell>
        </row>
      </sheetData>
      <sheetData sheetId="2107">
        <row r="3">
          <cell r="F3" t="str">
            <v>UNIT PRICE  (VND)</v>
          </cell>
        </row>
      </sheetData>
      <sheetData sheetId="2108">
        <row r="3">
          <cell r="F3" t="str">
            <v>UNIT PRICE  (VND)</v>
          </cell>
        </row>
      </sheetData>
      <sheetData sheetId="2109">
        <row r="3">
          <cell r="F3" t="str">
            <v>UNIT PRICE  (VND)</v>
          </cell>
        </row>
      </sheetData>
      <sheetData sheetId="2110">
        <row r="3">
          <cell r="F3" t="str">
            <v>UNIT PRICE  (VND)</v>
          </cell>
        </row>
      </sheetData>
      <sheetData sheetId="2111">
        <row r="3">
          <cell r="F3" t="str">
            <v>UNIT PRICE  (VND)</v>
          </cell>
        </row>
      </sheetData>
      <sheetData sheetId="2112">
        <row r="3">
          <cell r="F3" t="str">
            <v>UNIT PRICE  (VND)</v>
          </cell>
        </row>
      </sheetData>
      <sheetData sheetId="2113">
        <row r="3">
          <cell r="F3" t="str">
            <v>UNIT PRICE  (VND)</v>
          </cell>
        </row>
      </sheetData>
      <sheetData sheetId="2114">
        <row r="3">
          <cell r="F3" t="str">
            <v>UNIT PRICE  (VND)</v>
          </cell>
        </row>
      </sheetData>
      <sheetData sheetId="2115">
        <row r="3">
          <cell r="F3" t="str">
            <v>UNIT PRICE  (VND)</v>
          </cell>
        </row>
      </sheetData>
      <sheetData sheetId="2116">
        <row r="3">
          <cell r="F3" t="str">
            <v>UNIT PRICE  (VND)</v>
          </cell>
        </row>
      </sheetData>
      <sheetData sheetId="2117">
        <row r="3">
          <cell r="F3" t="str">
            <v>UNIT PRICE  (VND)</v>
          </cell>
        </row>
      </sheetData>
      <sheetData sheetId="2118"/>
      <sheetData sheetId="2119">
        <row r="3">
          <cell r="F3" t="str">
            <v>UNIT PRICE  (VND)</v>
          </cell>
        </row>
      </sheetData>
      <sheetData sheetId="2120">
        <row r="3">
          <cell r="F3" t="str">
            <v>UNIT PRICE  (VND)</v>
          </cell>
        </row>
      </sheetData>
      <sheetData sheetId="2121">
        <row r="3">
          <cell r="F3" t="str">
            <v>UNIT PRICE  (VND)</v>
          </cell>
        </row>
      </sheetData>
      <sheetData sheetId="2122">
        <row r="3">
          <cell r="F3" t="str">
            <v>UNIT PRICE  (VND)</v>
          </cell>
        </row>
      </sheetData>
      <sheetData sheetId="2123">
        <row r="3">
          <cell r="F3" t="str">
            <v>UNIT PRICE  (VND)</v>
          </cell>
        </row>
      </sheetData>
      <sheetData sheetId="2124">
        <row r="3">
          <cell r="F3" t="str">
            <v>UNIT PRICE  (VND)</v>
          </cell>
        </row>
      </sheetData>
      <sheetData sheetId="2125">
        <row r="3">
          <cell r="F3" t="str">
            <v>UNIT PRICE  (VND)</v>
          </cell>
        </row>
      </sheetData>
      <sheetData sheetId="2126">
        <row r="3">
          <cell r="F3" t="str">
            <v>UNIT PRICE  (VND)</v>
          </cell>
        </row>
      </sheetData>
      <sheetData sheetId="2127">
        <row r="3">
          <cell r="F3" t="str">
            <v>UNIT PRICE  (VND)</v>
          </cell>
        </row>
      </sheetData>
      <sheetData sheetId="2128">
        <row r="3">
          <cell r="F3" t="str">
            <v>UNIT PRICE  (VND)</v>
          </cell>
        </row>
      </sheetData>
      <sheetData sheetId="2129"/>
      <sheetData sheetId="2130"/>
      <sheetData sheetId="2131"/>
      <sheetData sheetId="2132"/>
      <sheetData sheetId="2133"/>
      <sheetData sheetId="2134"/>
      <sheetData sheetId="2135"/>
      <sheetData sheetId="2136">
        <row r="3">
          <cell r="F3" t="str">
            <v>UNIT PRICE  (VND)</v>
          </cell>
        </row>
      </sheetData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>
        <row r="3">
          <cell r="F3" t="str">
            <v>UNIT PRICE  (VND)</v>
          </cell>
        </row>
      </sheetData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>
        <row r="3">
          <cell r="F3" t="str">
            <v>UNIT PRICE  (VND)</v>
          </cell>
        </row>
      </sheetData>
      <sheetData sheetId="2163">
        <row r="3">
          <cell r="F3" t="str">
            <v>UNIT PRICE  (VND)</v>
          </cell>
        </row>
      </sheetData>
      <sheetData sheetId="2164">
        <row r="3">
          <cell r="F3" t="str">
            <v>UNIT PRICE  (VND)</v>
          </cell>
        </row>
      </sheetData>
      <sheetData sheetId="2165">
        <row r="3">
          <cell r="F3" t="str">
            <v>UNIT PRICE  (VND)</v>
          </cell>
        </row>
      </sheetData>
      <sheetData sheetId="2166">
        <row r="3">
          <cell r="F3" t="str">
            <v>UNIT PRICE  (VND)</v>
          </cell>
        </row>
      </sheetData>
      <sheetData sheetId="2167">
        <row r="3">
          <cell r="F3" t="str">
            <v>UNIT PRICE  (VND)</v>
          </cell>
        </row>
      </sheetData>
      <sheetData sheetId="2168">
        <row r="3">
          <cell r="F3" t="str">
            <v>UNIT PRICE  (VND)</v>
          </cell>
        </row>
      </sheetData>
      <sheetData sheetId="2169">
        <row r="3">
          <cell r="F3" t="str">
            <v>UNIT PRICE  (VND)</v>
          </cell>
        </row>
      </sheetData>
      <sheetData sheetId="2170">
        <row r="3">
          <cell r="F3" t="str">
            <v>UNIT PRICE  (VND)</v>
          </cell>
        </row>
      </sheetData>
      <sheetData sheetId="2171">
        <row r="3">
          <cell r="F3" t="str">
            <v>UNIT PRICE  (VND)</v>
          </cell>
        </row>
      </sheetData>
      <sheetData sheetId="2172">
        <row r="3">
          <cell r="F3" t="str">
            <v>UNIT PRICE  (VND)</v>
          </cell>
        </row>
      </sheetData>
      <sheetData sheetId="2173">
        <row r="3">
          <cell r="F3" t="str">
            <v>UNIT PRICE  (VND)</v>
          </cell>
        </row>
      </sheetData>
      <sheetData sheetId="2174">
        <row r="3">
          <cell r="F3" t="str">
            <v>UNIT PRICE  (VND)</v>
          </cell>
        </row>
      </sheetData>
      <sheetData sheetId="2175">
        <row r="3">
          <cell r="F3" t="str">
            <v>UNIT PRICE  (VND)</v>
          </cell>
        </row>
      </sheetData>
      <sheetData sheetId="2176">
        <row r="3">
          <cell r="F3" t="str">
            <v>UNIT PRICE  (VND)</v>
          </cell>
        </row>
      </sheetData>
      <sheetData sheetId="2177">
        <row r="3">
          <cell r="F3" t="str">
            <v>UNIT PRICE  (VND)</v>
          </cell>
        </row>
      </sheetData>
      <sheetData sheetId="2178">
        <row r="3">
          <cell r="F3" t="str">
            <v>UNIT PRICE  (VND)</v>
          </cell>
        </row>
      </sheetData>
      <sheetData sheetId="2179"/>
      <sheetData sheetId="2180"/>
      <sheetData sheetId="2181">
        <row r="3">
          <cell r="F3" t="str">
            <v>UNIT PRICE  (VND)</v>
          </cell>
        </row>
      </sheetData>
      <sheetData sheetId="2182"/>
      <sheetData sheetId="2183"/>
      <sheetData sheetId="2184"/>
      <sheetData sheetId="2185">
        <row r="3">
          <cell r="F3" t="str">
            <v>UNIT PRICE  (VND)</v>
          </cell>
        </row>
      </sheetData>
      <sheetData sheetId="2186"/>
      <sheetData sheetId="2187"/>
      <sheetData sheetId="2188"/>
      <sheetData sheetId="2189">
        <row r="3">
          <cell r="F3" t="str">
            <v>UNIT PRICE  (VND)</v>
          </cell>
        </row>
      </sheetData>
      <sheetData sheetId="2190">
        <row r="3">
          <cell r="F3" t="str">
            <v>UNIT PRICE  (VND)</v>
          </cell>
        </row>
      </sheetData>
      <sheetData sheetId="2191"/>
      <sheetData sheetId="2192"/>
      <sheetData sheetId="2193">
        <row r="3">
          <cell r="F3" t="str">
            <v>UNIT PRICE  (VND)</v>
          </cell>
        </row>
      </sheetData>
      <sheetData sheetId="2194"/>
      <sheetData sheetId="2195"/>
      <sheetData sheetId="2196"/>
      <sheetData sheetId="2197"/>
      <sheetData sheetId="2198">
        <row r="3">
          <cell r="F3" t="str">
            <v>UNIT PRICE  (VND)</v>
          </cell>
        </row>
      </sheetData>
      <sheetData sheetId="2199">
        <row r="3">
          <cell r="F3" t="str">
            <v>UNIT PRICE  (VND)</v>
          </cell>
        </row>
      </sheetData>
      <sheetData sheetId="2200">
        <row r="3">
          <cell r="F3" t="str">
            <v>UNIT PRICE  (VND)</v>
          </cell>
        </row>
      </sheetData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>
        <row r="3">
          <cell r="F3" t="str">
            <v>UNIT PRICE  (VND)</v>
          </cell>
        </row>
      </sheetData>
      <sheetData sheetId="2249">
        <row r="3">
          <cell r="F3" t="str">
            <v>UNIT PRICE  (VND)</v>
          </cell>
        </row>
      </sheetData>
      <sheetData sheetId="2250">
        <row r="3">
          <cell r="F3" t="str">
            <v>UNIT PRICE  (VND)</v>
          </cell>
        </row>
      </sheetData>
      <sheetData sheetId="2251">
        <row r="3">
          <cell r="F3" t="str">
            <v>UNIT PRICE  (VND)</v>
          </cell>
        </row>
      </sheetData>
      <sheetData sheetId="2252">
        <row r="3">
          <cell r="F3" t="str">
            <v>UNIT PRICE  (VND)</v>
          </cell>
        </row>
      </sheetData>
      <sheetData sheetId="2253">
        <row r="3">
          <cell r="F3" t="str">
            <v>UNIT PRICE  (VND)</v>
          </cell>
        </row>
      </sheetData>
      <sheetData sheetId="2254">
        <row r="3">
          <cell r="F3" t="str">
            <v>UNIT PRICE  (VND)</v>
          </cell>
        </row>
      </sheetData>
      <sheetData sheetId="2255">
        <row r="3">
          <cell r="F3" t="str">
            <v>UNIT PRICE  (VND)</v>
          </cell>
        </row>
      </sheetData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>
        <row r="3">
          <cell r="F3" t="str">
            <v>UNIT PRICE  (VND)</v>
          </cell>
        </row>
      </sheetData>
      <sheetData sheetId="2270">
        <row r="3">
          <cell r="F3" t="str">
            <v>UNIT PRICE  (VND)</v>
          </cell>
        </row>
      </sheetData>
      <sheetData sheetId="2271"/>
      <sheetData sheetId="2272">
        <row r="3">
          <cell r="F3" t="str">
            <v>UNIT PRICE  (VND)</v>
          </cell>
        </row>
      </sheetData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>
        <row r="3">
          <cell r="F3" t="str">
            <v>UNIT PRICE  (VND)</v>
          </cell>
        </row>
      </sheetData>
      <sheetData sheetId="2282">
        <row r="3">
          <cell r="F3" t="str">
            <v>UNIT PRICE  (VND)</v>
          </cell>
        </row>
      </sheetData>
      <sheetData sheetId="2283">
        <row r="3">
          <cell r="F3" t="str">
            <v>UNIT PRICE  (VND)</v>
          </cell>
        </row>
      </sheetData>
      <sheetData sheetId="2284">
        <row r="3">
          <cell r="F3" t="str">
            <v>UNIT PRICE  (VND)</v>
          </cell>
        </row>
      </sheetData>
      <sheetData sheetId="2285">
        <row r="3">
          <cell r="F3" t="str">
            <v>UNIT PRICE  (VND)</v>
          </cell>
        </row>
      </sheetData>
      <sheetData sheetId="2286">
        <row r="3">
          <cell r="F3" t="str">
            <v>UNIT PRICE  (VND)</v>
          </cell>
        </row>
      </sheetData>
      <sheetData sheetId="2287"/>
      <sheetData sheetId="2288"/>
      <sheetData sheetId="2289"/>
      <sheetData sheetId="2290"/>
      <sheetData sheetId="2291">
        <row r="3">
          <cell r="F3" t="str">
            <v>UNIT PRICE  (VND)</v>
          </cell>
        </row>
      </sheetData>
      <sheetData sheetId="2292">
        <row r="3">
          <cell r="F3" t="str">
            <v>UNIT PRICE  (VND)</v>
          </cell>
        </row>
      </sheetData>
      <sheetData sheetId="2293">
        <row r="3">
          <cell r="F3" t="str">
            <v>UNIT PRICE  (VND)</v>
          </cell>
        </row>
      </sheetData>
      <sheetData sheetId="2294">
        <row r="3">
          <cell r="F3" t="str">
            <v>UNIT PRICE  (VND)</v>
          </cell>
        </row>
      </sheetData>
      <sheetData sheetId="2295">
        <row r="3">
          <cell r="F3" t="str">
            <v>UNIT PRICE  (VND)</v>
          </cell>
        </row>
      </sheetData>
      <sheetData sheetId="2296">
        <row r="3">
          <cell r="F3" t="str">
            <v>UNIT PRICE  (VND)</v>
          </cell>
        </row>
      </sheetData>
      <sheetData sheetId="2297">
        <row r="3">
          <cell r="F3" t="str">
            <v>UNIT PRICE  (VND)</v>
          </cell>
        </row>
      </sheetData>
      <sheetData sheetId="2298">
        <row r="3">
          <cell r="F3" t="str">
            <v>UNIT PRICE  (VND)</v>
          </cell>
        </row>
      </sheetData>
      <sheetData sheetId="2299">
        <row r="3">
          <cell r="F3" t="str">
            <v>UNIT PRICE  (VND)</v>
          </cell>
        </row>
      </sheetData>
      <sheetData sheetId="2300">
        <row r="3">
          <cell r="F3" t="str">
            <v>UNIT PRICE  (VND)</v>
          </cell>
        </row>
      </sheetData>
      <sheetData sheetId="2301">
        <row r="3">
          <cell r="F3" t="str">
            <v>UNIT PRICE  (VND)</v>
          </cell>
        </row>
      </sheetData>
      <sheetData sheetId="2302">
        <row r="3">
          <cell r="F3" t="str">
            <v>UNIT PRICE  (VND)</v>
          </cell>
        </row>
      </sheetData>
      <sheetData sheetId="2303">
        <row r="3">
          <cell r="F3" t="str">
            <v>UNIT PRICE  (VND)</v>
          </cell>
        </row>
      </sheetData>
      <sheetData sheetId="2304">
        <row r="3">
          <cell r="F3" t="str">
            <v>UNIT PRICE  (VND)</v>
          </cell>
        </row>
      </sheetData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>
        <row r="3">
          <cell r="F3" t="str">
            <v>UNIT PRICE  (VND)</v>
          </cell>
        </row>
      </sheetData>
      <sheetData sheetId="2323"/>
      <sheetData sheetId="2324">
        <row r="3">
          <cell r="F3" t="str">
            <v>UNIT PRICE  (VND)</v>
          </cell>
        </row>
      </sheetData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>
        <row r="3">
          <cell r="F3" t="str">
            <v>UNIT PRICE  (VND)</v>
          </cell>
        </row>
      </sheetData>
      <sheetData sheetId="2335">
        <row r="3">
          <cell r="F3" t="str">
            <v>UNIT PRICE  (VND)</v>
          </cell>
        </row>
      </sheetData>
      <sheetData sheetId="2336">
        <row r="3">
          <cell r="F3" t="str">
            <v>UNIT PRICE  (VND)</v>
          </cell>
        </row>
      </sheetData>
      <sheetData sheetId="2337">
        <row r="3">
          <cell r="F3" t="str">
            <v>UNIT PRICE  (VND)</v>
          </cell>
        </row>
      </sheetData>
      <sheetData sheetId="2338">
        <row r="3">
          <cell r="F3" t="str">
            <v>UNIT PRICE  (VND)</v>
          </cell>
        </row>
      </sheetData>
      <sheetData sheetId="2339">
        <row r="3">
          <cell r="F3" t="str">
            <v>UNIT PRICE  (VND)</v>
          </cell>
        </row>
      </sheetData>
      <sheetData sheetId="2340">
        <row r="3">
          <cell r="F3" t="str">
            <v>UNIT PRICE  (VND)</v>
          </cell>
        </row>
      </sheetData>
      <sheetData sheetId="2341">
        <row r="3">
          <cell r="F3" t="str">
            <v>UNIT PRICE  (VND)</v>
          </cell>
        </row>
      </sheetData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>
        <row r="3">
          <cell r="F3" t="str">
            <v>UNIT PRICE  (VND)</v>
          </cell>
        </row>
      </sheetData>
      <sheetData sheetId="2351">
        <row r="3">
          <cell r="F3" t="str">
            <v>UNIT PRICE  (VND)</v>
          </cell>
        </row>
      </sheetData>
      <sheetData sheetId="2352">
        <row r="3">
          <cell r="F3" t="str">
            <v>UNIT PRICE  (VND)</v>
          </cell>
        </row>
      </sheetData>
      <sheetData sheetId="2353">
        <row r="3">
          <cell r="F3" t="str">
            <v>UNIT PRICE  (VND)</v>
          </cell>
        </row>
      </sheetData>
      <sheetData sheetId="2354">
        <row r="3">
          <cell r="F3" t="str">
            <v>UNIT PRICE  (VND)</v>
          </cell>
        </row>
      </sheetData>
      <sheetData sheetId="2355">
        <row r="3">
          <cell r="F3" t="str">
            <v>UNIT PRICE  (VND)</v>
          </cell>
        </row>
      </sheetData>
      <sheetData sheetId="2356"/>
      <sheetData sheetId="2357"/>
      <sheetData sheetId="2358"/>
      <sheetData sheetId="2359"/>
      <sheetData sheetId="2360">
        <row r="3">
          <cell r="F3" t="str">
            <v>UNIT PRICE  (VND)</v>
          </cell>
        </row>
      </sheetData>
      <sheetData sheetId="2361">
        <row r="3">
          <cell r="F3" t="str">
            <v>UNIT PRICE  (VND)</v>
          </cell>
        </row>
      </sheetData>
      <sheetData sheetId="2362">
        <row r="3">
          <cell r="F3" t="str">
            <v>UNIT PRICE  (VND)</v>
          </cell>
        </row>
      </sheetData>
      <sheetData sheetId="2363">
        <row r="3">
          <cell r="F3" t="str">
            <v>UNIT PRICE  (VND)</v>
          </cell>
        </row>
      </sheetData>
      <sheetData sheetId="2364">
        <row r="3">
          <cell r="F3" t="str">
            <v>UNIT PRICE  (VND)</v>
          </cell>
        </row>
      </sheetData>
      <sheetData sheetId="2365">
        <row r="3">
          <cell r="F3" t="str">
            <v>UNIT PRICE  (VND)</v>
          </cell>
        </row>
      </sheetData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>
        <row r="3">
          <cell r="F3" t="str">
            <v>UNIT PRICE  (VND)</v>
          </cell>
        </row>
      </sheetData>
      <sheetData sheetId="2379">
        <row r="3">
          <cell r="F3" t="str">
            <v>UNIT PRICE  (VND)</v>
          </cell>
        </row>
      </sheetData>
      <sheetData sheetId="2380">
        <row r="3">
          <cell r="F3" t="str">
            <v>UNIT PRICE  (VND)</v>
          </cell>
        </row>
      </sheetData>
      <sheetData sheetId="2381"/>
      <sheetData sheetId="2382"/>
      <sheetData sheetId="2383"/>
      <sheetData sheetId="2384">
        <row r="3">
          <cell r="F3" t="str">
            <v>UNIT PRICE  (VND)</v>
          </cell>
        </row>
      </sheetData>
      <sheetData sheetId="2385">
        <row r="3">
          <cell r="F3" t="str">
            <v>UNIT PRICE  (VND)</v>
          </cell>
        </row>
      </sheetData>
      <sheetData sheetId="2386">
        <row r="3">
          <cell r="F3" t="str">
            <v>UNIT PRICE  (VND)</v>
          </cell>
        </row>
      </sheetData>
      <sheetData sheetId="2387">
        <row r="3">
          <cell r="F3" t="str">
            <v>UNIT PRICE  (VND)</v>
          </cell>
        </row>
      </sheetData>
      <sheetData sheetId="2388">
        <row r="3">
          <cell r="F3" t="str">
            <v>UNIT PRICE  (VND)</v>
          </cell>
        </row>
      </sheetData>
      <sheetData sheetId="2389">
        <row r="3">
          <cell r="F3" t="str">
            <v>UNIT PRICE  (VND)</v>
          </cell>
        </row>
      </sheetData>
      <sheetData sheetId="2390">
        <row r="3">
          <cell r="F3" t="str">
            <v>UNIT PRICE  (VND)</v>
          </cell>
        </row>
      </sheetData>
      <sheetData sheetId="2391">
        <row r="3">
          <cell r="F3" t="str">
            <v>UNIT PRICE  (VND)</v>
          </cell>
        </row>
      </sheetData>
      <sheetData sheetId="2392">
        <row r="3">
          <cell r="F3" t="str">
            <v>UNIT PRICE  (VND)</v>
          </cell>
        </row>
      </sheetData>
      <sheetData sheetId="2393">
        <row r="3">
          <cell r="F3" t="str">
            <v>UNIT PRICE  (VND)</v>
          </cell>
        </row>
      </sheetData>
      <sheetData sheetId="2394">
        <row r="3">
          <cell r="F3" t="str">
            <v>UNIT PRICE  (VND)</v>
          </cell>
        </row>
      </sheetData>
      <sheetData sheetId="2395">
        <row r="3">
          <cell r="F3" t="str">
            <v>UNIT PRICE  (VND)</v>
          </cell>
        </row>
      </sheetData>
      <sheetData sheetId="2396">
        <row r="3">
          <cell r="F3" t="str">
            <v>UNIT PRICE  (VND)</v>
          </cell>
        </row>
      </sheetData>
      <sheetData sheetId="2397">
        <row r="3">
          <cell r="F3" t="str">
            <v>UNIT PRICE  (VND)</v>
          </cell>
        </row>
      </sheetData>
      <sheetData sheetId="2398">
        <row r="3">
          <cell r="F3" t="str">
            <v>UNIT PRICE  (VND)</v>
          </cell>
        </row>
      </sheetData>
      <sheetData sheetId="2399">
        <row r="3">
          <cell r="F3" t="str">
            <v>UNIT PRICE  (VND)</v>
          </cell>
        </row>
      </sheetData>
      <sheetData sheetId="2400">
        <row r="3">
          <cell r="F3" t="str">
            <v>UNIT PRICE  (VND)</v>
          </cell>
        </row>
      </sheetData>
      <sheetData sheetId="2401">
        <row r="3">
          <cell r="F3" t="str">
            <v>UNIT PRICE  (VND)</v>
          </cell>
        </row>
      </sheetData>
      <sheetData sheetId="2402">
        <row r="3">
          <cell r="F3" t="str">
            <v>UNIT PRICE  (VND)</v>
          </cell>
        </row>
      </sheetData>
      <sheetData sheetId="2403">
        <row r="3">
          <cell r="F3" t="str">
            <v>UNIT PRICE  (VND)</v>
          </cell>
        </row>
      </sheetData>
      <sheetData sheetId="2404">
        <row r="3">
          <cell r="F3" t="str">
            <v>UNIT PRICE  (VND)</v>
          </cell>
        </row>
      </sheetData>
      <sheetData sheetId="2405">
        <row r="3">
          <cell r="F3" t="str">
            <v>UNIT PRICE  (VND)</v>
          </cell>
        </row>
      </sheetData>
      <sheetData sheetId="2406">
        <row r="3">
          <cell r="F3" t="str">
            <v>UNIT PRICE  (VND)</v>
          </cell>
        </row>
      </sheetData>
      <sheetData sheetId="2407">
        <row r="3">
          <cell r="F3" t="str">
            <v>UNIT PRICE  (VND)</v>
          </cell>
        </row>
      </sheetData>
      <sheetData sheetId="2408">
        <row r="3">
          <cell r="F3" t="str">
            <v>UNIT PRICE  (VND)</v>
          </cell>
        </row>
      </sheetData>
      <sheetData sheetId="2409">
        <row r="3">
          <cell r="F3" t="str">
            <v>UNIT PRICE  (VND)</v>
          </cell>
        </row>
      </sheetData>
      <sheetData sheetId="2410">
        <row r="3">
          <cell r="F3" t="str">
            <v>UNIT PRICE  (VND)</v>
          </cell>
        </row>
      </sheetData>
      <sheetData sheetId="2411">
        <row r="3">
          <cell r="F3" t="str">
            <v>UNIT PRICE  (VND)</v>
          </cell>
        </row>
      </sheetData>
      <sheetData sheetId="2412">
        <row r="3">
          <cell r="F3" t="str">
            <v>UNIT PRICE  (VND)</v>
          </cell>
        </row>
      </sheetData>
      <sheetData sheetId="2413">
        <row r="3">
          <cell r="F3" t="str">
            <v>UNIT PRICE  (VND)</v>
          </cell>
        </row>
      </sheetData>
      <sheetData sheetId="2414">
        <row r="3">
          <cell r="F3" t="str">
            <v>UNIT PRICE  (VND)</v>
          </cell>
        </row>
      </sheetData>
      <sheetData sheetId="2415">
        <row r="3">
          <cell r="F3" t="str">
            <v>UNIT PRICE  (VND)</v>
          </cell>
        </row>
      </sheetData>
      <sheetData sheetId="2416">
        <row r="3">
          <cell r="F3" t="str">
            <v>UNIT PRICE  (VND)</v>
          </cell>
        </row>
      </sheetData>
      <sheetData sheetId="2417">
        <row r="3">
          <cell r="F3" t="str">
            <v>UNIT PRICE  (VND)</v>
          </cell>
        </row>
      </sheetData>
      <sheetData sheetId="2418">
        <row r="3">
          <cell r="F3" t="str">
            <v>UNIT PRICE  (VND)</v>
          </cell>
        </row>
      </sheetData>
      <sheetData sheetId="2419">
        <row r="3">
          <cell r="F3" t="str">
            <v>UNIT PRICE  (VND)</v>
          </cell>
        </row>
      </sheetData>
      <sheetData sheetId="2420">
        <row r="3">
          <cell r="F3" t="str">
            <v>UNIT PRICE  (VND)</v>
          </cell>
        </row>
      </sheetData>
      <sheetData sheetId="2421">
        <row r="3">
          <cell r="F3" t="str">
            <v>UNIT PRICE  (VND)</v>
          </cell>
        </row>
      </sheetData>
      <sheetData sheetId="2422">
        <row r="3">
          <cell r="F3" t="str">
            <v>UNIT PRICE  (VND)</v>
          </cell>
        </row>
      </sheetData>
      <sheetData sheetId="2423">
        <row r="3">
          <cell r="F3" t="str">
            <v>UNIT PRICE  (VND)</v>
          </cell>
        </row>
      </sheetData>
      <sheetData sheetId="2424"/>
      <sheetData sheetId="2425">
        <row r="3">
          <cell r="F3" t="str">
            <v>UNIT PRICE  (VND)</v>
          </cell>
        </row>
      </sheetData>
      <sheetData sheetId="2426">
        <row r="3">
          <cell r="F3" t="str">
            <v>UNIT PRICE  (VND)</v>
          </cell>
        </row>
      </sheetData>
      <sheetData sheetId="2427"/>
      <sheetData sheetId="2428">
        <row r="3">
          <cell r="F3" t="str">
            <v>UNIT PRICE  (VND)</v>
          </cell>
        </row>
      </sheetData>
      <sheetData sheetId="2429"/>
      <sheetData sheetId="2430"/>
      <sheetData sheetId="2431"/>
      <sheetData sheetId="2432"/>
      <sheetData sheetId="2433"/>
      <sheetData sheetId="2434">
        <row r="3">
          <cell r="F3" t="str">
            <v>UNIT PRICE  (VND)</v>
          </cell>
        </row>
      </sheetData>
      <sheetData sheetId="2435">
        <row r="3">
          <cell r="F3" t="str">
            <v>UNIT PRICE  (VND)</v>
          </cell>
        </row>
      </sheetData>
      <sheetData sheetId="2436">
        <row r="3">
          <cell r="F3" t="str">
            <v>UNIT PRICE  (VND)</v>
          </cell>
        </row>
      </sheetData>
      <sheetData sheetId="2437">
        <row r="3">
          <cell r="F3" t="str">
            <v>UNIT PRICE  (VND)</v>
          </cell>
        </row>
      </sheetData>
      <sheetData sheetId="2438">
        <row r="3">
          <cell r="F3" t="str">
            <v>UNIT PRICE  (VND)</v>
          </cell>
        </row>
      </sheetData>
      <sheetData sheetId="2439">
        <row r="3">
          <cell r="F3" t="str">
            <v>UNIT PRICE  (VND)</v>
          </cell>
        </row>
      </sheetData>
      <sheetData sheetId="2440">
        <row r="3">
          <cell r="F3" t="str">
            <v>UNIT PRICE  (VND)</v>
          </cell>
        </row>
      </sheetData>
      <sheetData sheetId="2441">
        <row r="3">
          <cell r="F3" t="str">
            <v>UNIT PRICE  (VND)</v>
          </cell>
        </row>
      </sheetData>
      <sheetData sheetId="2442">
        <row r="3">
          <cell r="F3" t="str">
            <v>UNIT PRICE  (VND)</v>
          </cell>
        </row>
      </sheetData>
      <sheetData sheetId="2443">
        <row r="3">
          <cell r="F3" t="str">
            <v>UNIT PRICE  (VND)</v>
          </cell>
        </row>
      </sheetData>
      <sheetData sheetId="2444">
        <row r="3">
          <cell r="F3" t="str">
            <v>UNIT PRICE  (VND)</v>
          </cell>
        </row>
      </sheetData>
      <sheetData sheetId="2445">
        <row r="3">
          <cell r="F3" t="str">
            <v>UNIT PRICE  (VND)</v>
          </cell>
        </row>
      </sheetData>
      <sheetData sheetId="2446">
        <row r="3">
          <cell r="F3" t="str">
            <v>UNIT PRICE  (VND)</v>
          </cell>
        </row>
      </sheetData>
      <sheetData sheetId="2447">
        <row r="3">
          <cell r="F3" t="str">
            <v>UNIT PRICE  (VND)</v>
          </cell>
        </row>
      </sheetData>
      <sheetData sheetId="2448">
        <row r="3">
          <cell r="F3" t="str">
            <v>UNIT PRICE  (VND)</v>
          </cell>
        </row>
      </sheetData>
      <sheetData sheetId="2449">
        <row r="3">
          <cell r="F3" t="str">
            <v>UNIT PRICE  (VND)</v>
          </cell>
        </row>
      </sheetData>
      <sheetData sheetId="2450">
        <row r="3">
          <cell r="F3" t="str">
            <v>UNIT PRICE  (VND)</v>
          </cell>
        </row>
      </sheetData>
      <sheetData sheetId="2451">
        <row r="3">
          <cell r="F3" t="str">
            <v>UNIT PRICE  (VND)</v>
          </cell>
        </row>
      </sheetData>
      <sheetData sheetId="2452">
        <row r="3">
          <cell r="F3" t="str">
            <v>UNIT PRICE  (VND)</v>
          </cell>
        </row>
      </sheetData>
      <sheetData sheetId="2453">
        <row r="3">
          <cell r="F3" t="str">
            <v>UNIT PRICE  (VND)</v>
          </cell>
        </row>
      </sheetData>
      <sheetData sheetId="2454">
        <row r="3">
          <cell r="F3" t="str">
            <v>UNIT PRICE  (VND)</v>
          </cell>
        </row>
      </sheetData>
      <sheetData sheetId="2455">
        <row r="3">
          <cell r="F3" t="str">
            <v>UNIT PRICE  (VND)</v>
          </cell>
        </row>
      </sheetData>
      <sheetData sheetId="2456">
        <row r="3">
          <cell r="F3" t="str">
            <v>UNIT PRICE  (VND)</v>
          </cell>
        </row>
      </sheetData>
      <sheetData sheetId="2457">
        <row r="3">
          <cell r="F3" t="str">
            <v>UNIT PRICE  (VND)</v>
          </cell>
        </row>
      </sheetData>
      <sheetData sheetId="2458">
        <row r="3">
          <cell r="F3" t="str">
            <v>UNIT PRICE  (VND)</v>
          </cell>
        </row>
      </sheetData>
      <sheetData sheetId="2459">
        <row r="3">
          <cell r="F3" t="str">
            <v>UNIT PRICE  (VND)</v>
          </cell>
        </row>
      </sheetData>
      <sheetData sheetId="2460">
        <row r="3">
          <cell r="F3" t="str">
            <v>UNIT PRICE  (VND)</v>
          </cell>
        </row>
      </sheetData>
      <sheetData sheetId="2461">
        <row r="3">
          <cell r="F3" t="str">
            <v>UNIT PRICE  (VND)</v>
          </cell>
        </row>
      </sheetData>
      <sheetData sheetId="2462">
        <row r="3">
          <cell r="F3" t="str">
            <v>UNIT PRICE  (VND)</v>
          </cell>
        </row>
      </sheetData>
      <sheetData sheetId="2463">
        <row r="3">
          <cell r="F3" t="str">
            <v>UNIT PRICE  (VND)</v>
          </cell>
        </row>
      </sheetData>
      <sheetData sheetId="2464">
        <row r="3">
          <cell r="F3" t="str">
            <v>UNIT PRICE  (VND)</v>
          </cell>
        </row>
      </sheetData>
      <sheetData sheetId="2465">
        <row r="3">
          <cell r="F3" t="str">
            <v>UNIT PRICE  (VND)</v>
          </cell>
        </row>
      </sheetData>
      <sheetData sheetId="2466">
        <row r="3">
          <cell r="F3" t="str">
            <v>UNIT PRICE  (VND)</v>
          </cell>
        </row>
      </sheetData>
      <sheetData sheetId="2467">
        <row r="3">
          <cell r="F3" t="str">
            <v>UNIT PRICE  (VND)</v>
          </cell>
        </row>
      </sheetData>
      <sheetData sheetId="2468">
        <row r="3">
          <cell r="F3" t="str">
            <v>UNIT PRICE  (VND)</v>
          </cell>
        </row>
      </sheetData>
      <sheetData sheetId="2469">
        <row r="3">
          <cell r="F3" t="str">
            <v>UNIT PRICE  (VND)</v>
          </cell>
        </row>
      </sheetData>
      <sheetData sheetId="2470">
        <row r="3">
          <cell r="F3" t="str">
            <v>UNIT PRICE  (VND)</v>
          </cell>
        </row>
      </sheetData>
      <sheetData sheetId="2471">
        <row r="3">
          <cell r="F3" t="str">
            <v>UNIT PRICE  (VND)</v>
          </cell>
        </row>
      </sheetData>
      <sheetData sheetId="2472">
        <row r="3">
          <cell r="F3" t="str">
            <v>UNIT PRICE  (VND)</v>
          </cell>
        </row>
      </sheetData>
      <sheetData sheetId="2473">
        <row r="3">
          <cell r="F3" t="str">
            <v>UNIT PRICE  (VND)</v>
          </cell>
        </row>
      </sheetData>
      <sheetData sheetId="2474"/>
      <sheetData sheetId="2475"/>
      <sheetData sheetId="2476"/>
      <sheetData sheetId="2477"/>
      <sheetData sheetId="2478">
        <row r="3">
          <cell r="F3" t="str">
            <v>UNIT PRICE  (VND)</v>
          </cell>
        </row>
      </sheetData>
      <sheetData sheetId="2479"/>
      <sheetData sheetId="2480">
        <row r="3">
          <cell r="F3" t="str">
            <v>UNIT PRICE  (VND)</v>
          </cell>
        </row>
      </sheetData>
      <sheetData sheetId="2481">
        <row r="3">
          <cell r="F3" t="str">
            <v>UNIT PRICE  (VND)</v>
          </cell>
        </row>
      </sheetData>
      <sheetData sheetId="2482">
        <row r="3">
          <cell r="F3" t="str">
            <v>UNIT PRICE  (VND)</v>
          </cell>
        </row>
      </sheetData>
      <sheetData sheetId="2483">
        <row r="3">
          <cell r="F3" t="str">
            <v>UNIT PRICE  (VND)</v>
          </cell>
        </row>
      </sheetData>
      <sheetData sheetId="2484">
        <row r="3">
          <cell r="F3" t="str">
            <v>UNIT PRICE  (VND)</v>
          </cell>
        </row>
      </sheetData>
      <sheetData sheetId="2485">
        <row r="3">
          <cell r="F3" t="str">
            <v>UNIT PRICE  (VND)</v>
          </cell>
        </row>
      </sheetData>
      <sheetData sheetId="2486">
        <row r="3">
          <cell r="F3" t="str">
            <v>UNIT PRICE  (VND)</v>
          </cell>
        </row>
      </sheetData>
      <sheetData sheetId="2487"/>
      <sheetData sheetId="2488">
        <row r="3">
          <cell r="F3" t="str">
            <v>UNIT PRICE  (VND)</v>
          </cell>
        </row>
      </sheetData>
      <sheetData sheetId="2489"/>
      <sheetData sheetId="2490">
        <row r="3">
          <cell r="F3" t="str">
            <v>UNIT PRICE  (VND)</v>
          </cell>
        </row>
      </sheetData>
      <sheetData sheetId="2491"/>
      <sheetData sheetId="2492">
        <row r="3">
          <cell r="F3" t="str">
            <v>UNIT PRICE  (VND)</v>
          </cell>
        </row>
      </sheetData>
      <sheetData sheetId="2493">
        <row r="3">
          <cell r="F3" t="str">
            <v>UNIT PRICE  (VND)</v>
          </cell>
        </row>
      </sheetData>
      <sheetData sheetId="2494">
        <row r="3">
          <cell r="F3" t="str">
            <v>UNIT PRICE  (VND)</v>
          </cell>
        </row>
      </sheetData>
      <sheetData sheetId="2495">
        <row r="3">
          <cell r="F3" t="str">
            <v>UNIT PRICE  (VND)</v>
          </cell>
        </row>
      </sheetData>
      <sheetData sheetId="2496">
        <row r="3">
          <cell r="F3" t="str">
            <v>UNIT PRICE  (VND)</v>
          </cell>
        </row>
      </sheetData>
      <sheetData sheetId="2497">
        <row r="3">
          <cell r="F3" t="str">
            <v>UNIT PRICE  (VND)</v>
          </cell>
        </row>
      </sheetData>
      <sheetData sheetId="2498">
        <row r="3">
          <cell r="F3" t="str">
            <v>UNIT PRICE  (VND)</v>
          </cell>
        </row>
      </sheetData>
      <sheetData sheetId="2499">
        <row r="3">
          <cell r="F3" t="str">
            <v>UNIT PRICE  (VND)</v>
          </cell>
        </row>
      </sheetData>
      <sheetData sheetId="2500">
        <row r="3">
          <cell r="F3" t="str">
            <v>UNIT PRICE  (VND)</v>
          </cell>
        </row>
      </sheetData>
      <sheetData sheetId="2501">
        <row r="3">
          <cell r="F3" t="str">
            <v>UNIT PRICE  (VND)</v>
          </cell>
        </row>
      </sheetData>
      <sheetData sheetId="2502">
        <row r="3">
          <cell r="F3" t="str">
            <v>UNIT PRICE  (VND)</v>
          </cell>
        </row>
      </sheetData>
      <sheetData sheetId="2503">
        <row r="3">
          <cell r="F3" t="str">
            <v>UNIT PRICE  (VND)</v>
          </cell>
        </row>
      </sheetData>
      <sheetData sheetId="2504">
        <row r="3">
          <cell r="F3" t="str">
            <v>UNIT PRICE  (VND)</v>
          </cell>
        </row>
      </sheetData>
      <sheetData sheetId="2505">
        <row r="3">
          <cell r="F3" t="str">
            <v>UNIT PRICE  (VND)</v>
          </cell>
        </row>
      </sheetData>
      <sheetData sheetId="2506">
        <row r="3">
          <cell r="F3" t="str">
            <v>UNIT PRICE  (VND)</v>
          </cell>
        </row>
      </sheetData>
      <sheetData sheetId="2507">
        <row r="3">
          <cell r="F3" t="str">
            <v>UNIT PRICE  (VND)</v>
          </cell>
        </row>
      </sheetData>
      <sheetData sheetId="2508">
        <row r="3">
          <cell r="F3" t="str">
            <v>UNIT PRICE  (VND)</v>
          </cell>
        </row>
      </sheetData>
      <sheetData sheetId="2509">
        <row r="3">
          <cell r="F3" t="str">
            <v>UNIT PRICE  (VND)</v>
          </cell>
        </row>
      </sheetData>
      <sheetData sheetId="2510">
        <row r="3">
          <cell r="F3" t="str">
            <v>UNIT PRICE  (VND)</v>
          </cell>
        </row>
      </sheetData>
      <sheetData sheetId="2511">
        <row r="3">
          <cell r="F3" t="str">
            <v>UNIT PRICE  (VND)</v>
          </cell>
        </row>
      </sheetData>
      <sheetData sheetId="2512">
        <row r="3">
          <cell r="F3" t="str">
            <v>UNIT PRICE  (VND)</v>
          </cell>
        </row>
      </sheetData>
      <sheetData sheetId="2513">
        <row r="3">
          <cell r="F3" t="str">
            <v>UNIT PRICE  (VND)</v>
          </cell>
        </row>
      </sheetData>
      <sheetData sheetId="2514">
        <row r="3">
          <cell r="F3" t="str">
            <v>UNIT PRICE  (VND)</v>
          </cell>
        </row>
      </sheetData>
      <sheetData sheetId="2515">
        <row r="3">
          <cell r="F3" t="str">
            <v>UNIT PRICE  (VND)</v>
          </cell>
        </row>
      </sheetData>
      <sheetData sheetId="2516">
        <row r="3">
          <cell r="F3" t="str">
            <v>UNIT PRICE  (VND)</v>
          </cell>
        </row>
      </sheetData>
      <sheetData sheetId="2517">
        <row r="3">
          <cell r="F3" t="str">
            <v>UNIT PRICE  (VND)</v>
          </cell>
        </row>
      </sheetData>
      <sheetData sheetId="2518">
        <row r="3">
          <cell r="F3" t="str">
            <v>UNIT PRICE  (VND)</v>
          </cell>
        </row>
      </sheetData>
      <sheetData sheetId="2519">
        <row r="3">
          <cell r="F3" t="str">
            <v>UNIT PRICE  (VND)</v>
          </cell>
        </row>
      </sheetData>
      <sheetData sheetId="2520">
        <row r="3">
          <cell r="F3" t="str">
            <v>UNIT PRICE  (VND)</v>
          </cell>
        </row>
      </sheetData>
      <sheetData sheetId="2521"/>
      <sheetData sheetId="2522"/>
      <sheetData sheetId="2523">
        <row r="3">
          <cell r="F3" t="str">
            <v>UNIT PRICE  (VND)</v>
          </cell>
        </row>
      </sheetData>
      <sheetData sheetId="2524">
        <row r="3">
          <cell r="F3" t="str">
            <v>UNIT PRICE  (VND)</v>
          </cell>
        </row>
      </sheetData>
      <sheetData sheetId="2525">
        <row r="3">
          <cell r="F3" t="str">
            <v>UNIT PRICE  (VND)</v>
          </cell>
        </row>
      </sheetData>
      <sheetData sheetId="2526">
        <row r="3">
          <cell r="F3" t="str">
            <v>UNIT PRICE  (VND)</v>
          </cell>
        </row>
      </sheetData>
      <sheetData sheetId="2527">
        <row r="3">
          <cell r="F3" t="str">
            <v>UNIT PRICE  (VND)</v>
          </cell>
        </row>
      </sheetData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 refreshError="1"/>
      <sheetData sheetId="2588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>
        <row r="3">
          <cell r="F3" t="str">
            <v>UNIT PRICE  (VND)</v>
          </cell>
        </row>
      </sheetData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MONTHS "/>
      <sheetName val="6MONTHS"/>
      <sheetName val="staffsched"/>
      <sheetName val="負荷集計（断熱不燃）"/>
      <sheetName val="DETAIL "/>
      <sheetName val="schedule form"/>
      <sheetName val="Sum"/>
      <sheetName val="Sheet1"/>
      <sheetName val="Comparison"/>
      <sheetName val="A .Building  "/>
      <sheetName val="Qty-(Arc )"/>
      <sheetName val="gia vt,nc,may"/>
      <sheetName val="Sub total"/>
      <sheetName val="8MONTHS_"/>
      <sheetName val="DETAIL_"/>
      <sheetName val="schedule_form"/>
      <sheetName val="A__Building__"/>
      <sheetName val="Qty-(Arc_)"/>
      <sheetName val="gia_vt,nc,may"/>
      <sheetName val="Sub_total"/>
      <sheetName val="Gia"/>
      <sheetName val="FitOutConfCentre"/>
      <sheetName val="Areas"/>
      <sheetName val="SEX"/>
      <sheetName val="차액보증"/>
      <sheetName val="8MONTHS_1"/>
      <sheetName val="DETAIL_1"/>
      <sheetName val="schedule_form1"/>
      <sheetName val="A__Building__1"/>
      <sheetName val="Qty-(Arc_)1"/>
      <sheetName val="gia_vt,nc,may1"/>
      <sheetName val="Sub_total1"/>
      <sheetName val="tifico"/>
      <sheetName val="6PILE  (돌출)"/>
      <sheetName val="Quantity"/>
      <sheetName val="Earthwork"/>
      <sheetName val="TT04"/>
      <sheetName val="Bill of Qty MEP"/>
      <sheetName val="RAB AR&amp;STR"/>
      <sheetName val="MTP"/>
      <sheetName val="PNT_QUOT__3"/>
      <sheetName val="COAT_WRAP_QIOT__3"/>
      <sheetName val="XL4Poppy"/>
      <sheetName val="VL"/>
      <sheetName val="ND"/>
      <sheetName val="electrical"/>
      <sheetName val="SUM-AIR-Submit"/>
      <sheetName val="Name"/>
      <sheetName val="B3A - TOWER A"/>
      <sheetName val="#REF"/>
      <sheetName val="INPUT"/>
      <sheetName val="BG"/>
      <sheetName val="Ｎｏ.13"/>
      <sheetName val="Z"/>
      <sheetName val="Cash2"/>
      <sheetName val="escon"/>
      <sheetName val="一発シート"/>
      <sheetName val="노임단가"/>
      <sheetName val="Div26 - Elect"/>
      <sheetName val="AUTOMATIC SELECT"/>
      <sheetName val="dnc4"/>
      <sheetName val="물량표"/>
      <sheetName val="경비2내역"/>
      <sheetName val="적용환율"/>
      <sheetName val="264"/>
      <sheetName val="DS-Thuong 6T dau"/>
      <sheetName val="BQ"/>
      <sheetName val="NOTE"/>
      <sheetName val="F4-F7"/>
      <sheetName val="MTL$-INTER"/>
      <sheetName val="QMCT"/>
      <sheetName val="3. KC - PODIUM"/>
      <sheetName val="目次"/>
      <sheetName val="試運転項目"/>
      <sheetName val="ABILITY"/>
      <sheetName val="MEGA"/>
      <sheetName val="A1.CN"/>
      <sheetName val="HD-XUAT"/>
      <sheetName val="WT-LIST"/>
      <sheetName val="TH kinh phi"/>
      <sheetName val="KLDT DIEN"/>
      <sheetName val="Dinh muc CP KTCB khac"/>
      <sheetName val="갑지"/>
      <sheetName val="D+W"/>
      <sheetName val="ctTBA"/>
      <sheetName val="Config"/>
      <sheetName val="入力作成表"/>
      <sheetName val="조선용암면"/>
      <sheetName val="Bangia"/>
      <sheetName val="Sheet2"/>
      <sheetName val="tuong"/>
      <sheetName val="대비"/>
      <sheetName val="SALING"/>
      <sheetName val="MTO REV.2(ARMOR)"/>
      <sheetName val="FAB별"/>
      <sheetName val="Giá Bê tông 2 bên"/>
      <sheetName val="A"/>
      <sheetName val="RAB_AR&amp;STR"/>
      <sheetName val="Giá_Bê_tông_2_bên"/>
      <sheetName val="D_MUC"/>
      <sheetName val="SORT"/>
      <sheetName val="Gia VLNCMTC"/>
      <sheetName val="집계표"/>
      <sheetName val="TN"/>
      <sheetName val="8MONTHS_2"/>
      <sheetName val="RAB_AR&amp;STR1"/>
      <sheetName val="Giá_Bê_tông_2_bên1"/>
      <sheetName val="MTO_REV_2(ARMOR)"/>
      <sheetName val="유림골조"/>
      <sheetName val="SW-TEO"/>
      <sheetName val="Sheet4"/>
      <sheetName val="CTEMCOST"/>
      <sheetName val="도로경계단위"/>
      <sheetName val="SITE-E"/>
      <sheetName val="Buy vs. Lease Car"/>
      <sheetName val="Structure"/>
      <sheetName val="bang tien luong"/>
      <sheetName val="TNHC"/>
      <sheetName val="PRICE"/>
      <sheetName val="실행"/>
      <sheetName val="CT Thang Mo"/>
      <sheetName val="gvl"/>
      <sheetName val="計算条件"/>
      <sheetName val="HRG BHN"/>
      <sheetName val="Code"/>
      <sheetName val="係数"/>
      <sheetName val="Master"/>
      <sheetName val="ABB_Trans"/>
      <sheetName val="Main Feeder"/>
      <sheetName val="Capacitor"/>
      <sheetName val="Input_Data-1"/>
      <sheetName val="PE Wire"/>
      <sheetName val="XLPE_Cable"/>
      <sheetName val="Currency Rate"/>
      <sheetName val="개산공사비"/>
      <sheetName val="Giathanh1m3BT"/>
      <sheetName val="전기"/>
      <sheetName val="Fans "/>
      <sheetName val="TT35"/>
      <sheetName val="個案9411"/>
      <sheetName val="D &amp; W sizes"/>
      <sheetName val="LEGEND"/>
      <sheetName val="tra_vat_lieu"/>
      <sheetName val="149-2"/>
      <sheetName val="THVT"/>
      <sheetName val="기안"/>
      <sheetName val="Cst Pkg-Eden"/>
      <sheetName val="MAIN GATE HOUSE"/>
      <sheetName val="MTP1"/>
      <sheetName val="조명시설"/>
      <sheetName val="U.P List"/>
      <sheetName val="FD"/>
      <sheetName val="GI"/>
      <sheetName val="EE (3)"/>
      <sheetName val="PAVEMENT"/>
      <sheetName val="TRAFFIC"/>
      <sheetName val="Unit price"/>
      <sheetName val="3.2-KC NGAM"/>
      <sheetName val="3.3-KC THAN"/>
      <sheetName val="3.2.KC NGAM-KL"/>
      <sheetName val="3.3.KC THAN-KLA1"/>
      <sheetName val="DTS-A1"/>
      <sheetName val="DTS-A2"/>
      <sheetName val="CAUDIT"/>
      <sheetName val="SDH TP"/>
      <sheetName val="Phan tich"/>
      <sheetName val="Chi tiet"/>
      <sheetName val="BM"/>
      <sheetName val="Chiet tinh dz22"/>
      <sheetName val="NEW-PANEL"/>
      <sheetName val="DMC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전기"/>
      <sheetName val="MTP"/>
      <sheetName val="MTP1"/>
      <sheetName val="Thép-T10-DPN"/>
      <sheetName val="Data"/>
      <sheetName val="노임단가"/>
      <sheetName val="KSG03"/>
      <sheetName val="Quantity"/>
      <sheetName val="escon"/>
      <sheetName val="FAB별"/>
      <sheetName val="Cash Flow"/>
      <sheetName val="Yield"/>
      <sheetName val="6PILE  (돌출)"/>
      <sheetName val="RAB AR&amp;STR"/>
      <sheetName val="유림골조"/>
      <sheetName val="tifico"/>
      <sheetName val="침하계"/>
      <sheetName val="負荷集計（断熱不燃）"/>
      <sheetName val="Z"/>
      <sheetName val="BTT (CAT COC)"/>
      <sheetName val="DG duoi"/>
      <sheetName val="6MONTHS"/>
      <sheetName val="차액보증"/>
      <sheetName val="Data Validation"/>
      <sheetName val="DGCT (01)"/>
      <sheetName val="Earthwork"/>
      <sheetName val="공통부대비"/>
      <sheetName val="F4-F7"/>
      <sheetName val="RAB_AR&amp;STR"/>
      <sheetName val="Cash_Flow"/>
      <sheetName val="6PILE__(돌출)"/>
      <sheetName val="Form 6"/>
      <sheetName val="EY ADJ"/>
      <sheetName val="Sheet2"/>
      <sheetName val="Sheet4"/>
      <sheetName val="Master_data"/>
      <sheetName val="Mapping"/>
      <sheetName val="건축"/>
      <sheetName val="SAN REDUCED 1"/>
      <sheetName val="Key"/>
      <sheetName val="BTT_(CAT_COC)"/>
      <sheetName val="금액내역서"/>
      <sheetName val="BĐ thời gian"/>
      <sheetName val="Gia VL"/>
      <sheetName val="MTO REV.0"/>
      <sheetName val="조명시설"/>
      <sheetName val="YE 27"/>
      <sheetName val="RAB_AR&amp;STR1"/>
      <sheetName val="Cash_Flow1"/>
      <sheetName val="6PILE__(돌출)1"/>
      <sheetName val="DG_duoi"/>
      <sheetName val="Data_Validation"/>
      <sheetName val="DGCT_(01)"/>
      <sheetName val="Form_6"/>
      <sheetName val="EY_ADJ"/>
      <sheetName val="Mã CP"/>
      <sheetName val="Performance 3"/>
      <sheetName val="Cash2"/>
      <sheetName val="Input"/>
      <sheetName val="B3A - TOWER A"/>
      <sheetName val="Sheet1"/>
      <sheetName val="0. Title"/>
      <sheetName val="1. Certificate"/>
      <sheetName val="2. Summary"/>
      <sheetName val="3. VAT"/>
      <sheetName val="4. Trade Contract Works"/>
      <sheetName val="5. SV"/>
      <sheetName val="Schedule No.1"/>
      <sheetName val="SUM. No.2.1a"/>
      <sheetName val="Schedule No.2.1a"/>
      <sheetName val="Schedule No.2.1aa.LOOSE"/>
      <sheetName val="SUM. No.2.1b"/>
      <sheetName val="Schedule No.2.1b"/>
      <sheetName val="SUM. No.2.2a"/>
      <sheetName val="Schedule No.2.2a"/>
      <sheetName val="SUM. No.2.2b"/>
      <sheetName val="Schedule No.2.2b"/>
      <sheetName val="SUM.NO.2.3a"/>
      <sheetName val="Schedule No.2.3a"/>
      <sheetName val="Schedule No.2.4b_MEP"/>
      <sheetName val="Schedule No.3"/>
      <sheetName val="ELEC-LANDSCAPE"/>
      <sheetName val="Extenal"/>
      <sheetName val="Softscape"/>
      <sheetName val="Watertank"/>
      <sheetName val="Air conditional for Living room"/>
      <sheetName val="Sunken Slab"/>
      <sheetName val="Supply &amp; Install Gym Equipment"/>
      <sheetName val="CONCRETE ROOF"/>
      <sheetName val="MOS"/>
      <sheetName val="Material (Construction)"/>
      <sheetName val="Breakdown Material"/>
      <sheetName val="KL"/>
      <sheetName val="Material (MEP)"/>
      <sheetName val="SEGMENT"/>
      <sheetName val="Trading partner"/>
      <sheetName val="ANALYSIS"/>
      <sheetName val="TTYPE"/>
      <sheetName val="Entity"/>
      <sheetName val="consilidate"/>
      <sheetName val="info"/>
      <sheetName val="lam-moi"/>
      <sheetName val="CHITIET VL-NC-TT -1p"/>
      <sheetName val="Thống kê KH Tiềm năng"/>
      <sheetName val="Code"/>
      <sheetName val="Sheet3"/>
      <sheetName val="foxz"/>
      <sheetName val="Bìa"/>
      <sheetName val="Tổng Hợp"/>
      <sheetName val="Giá Trị"/>
      <sheetName val="Giá Trị (2)"/>
      <sheetName val="Khối Lượng"/>
      <sheetName val="Bê Tông, Cốp Pha T1"/>
      <sheetName val="Bê Tông, Cốp Pha T2 +T3"/>
      <sheetName val="Thép Dầm"/>
      <sheetName val="Thép Sàn"/>
      <sheetName val="CT Thang Mo"/>
      <sheetName val="MTL(AG)"/>
      <sheetName val="DG-TNHC-85"/>
      <sheetName val="chitiet"/>
      <sheetName val="NEW-PANEL"/>
      <sheetName val="XL4Poppy"/>
      <sheetName val="DonGia chetao"/>
      <sheetName val="DonGia VatTuLK"/>
      <sheetName val="BQ"/>
      <sheetName val="F1-CH03 (3-12-2018)"/>
      <sheetName val="1a.Thep TD"/>
      <sheetName val="1b.Thep TV"/>
      <sheetName val="2a.KL TD"/>
      <sheetName val="2b.KL TV"/>
      <sheetName val="CĐT D1200"/>
      <sheetName val="CTN D1200"/>
      <sheetName val="CĐT D800"/>
      <sheetName val="CTN D800"/>
      <sheetName val="KL cọc"/>
      <sheetName val="Hoàn công cọc thí nghiệm"/>
      <sheetName val="Danh sach coc"/>
      <sheetName val="Cọc khoan nhồi"/>
      <sheetName val="Danh sách cọc"/>
      <sheetName val="đọc số"/>
      <sheetName val="BG"/>
      <sheetName val="VL"/>
      <sheetName val="TN"/>
      <sheetName val="ND"/>
      <sheetName val="M 67"/>
      <sheetName val="E-Price"/>
      <sheetName val="내역"/>
      <sheetName val="Cash_Flow2"/>
      <sheetName val="RAB_AR&amp;STR2"/>
      <sheetName val="6PILE__(돌출)2"/>
      <sheetName val="BTT_(CAT_COC)1"/>
      <sheetName val="DG_duoi1"/>
      <sheetName val="Form_61"/>
      <sheetName val="Data_Validation1"/>
      <sheetName val="DGCT_(01)1"/>
      <sheetName val="EY_ADJ1"/>
      <sheetName val="SAN_REDUCED_1"/>
      <sheetName val="BĐ_thời_gian"/>
      <sheetName val="YE_27"/>
      <sheetName val="Gia_VL"/>
      <sheetName val="MTO_REV_0"/>
      <sheetName val="0__Title"/>
      <sheetName val="1__Certificate"/>
      <sheetName val="2__Summary"/>
      <sheetName val="3__VAT"/>
      <sheetName val="4__Trade_Contract_Works"/>
      <sheetName val="5__SV"/>
      <sheetName val="Schedule_No_1"/>
      <sheetName val="SUM__No_2_1a"/>
      <sheetName val="Schedule_No_2_1a"/>
      <sheetName val="Schedule_No_2_1aa_LOOSE"/>
      <sheetName val="SUM__No_2_1b"/>
      <sheetName val="Schedule_No_2_1b"/>
      <sheetName val="SUM__No_2_2a"/>
      <sheetName val="Schedule_No_2_2a"/>
      <sheetName val="SUM__No_2_2b"/>
      <sheetName val="Schedule_No_2_2b"/>
      <sheetName val="SUM_NO_2_3a"/>
      <sheetName val="Schedule_No_2_3a"/>
      <sheetName val="Schedule_No_2_4b_MEP"/>
      <sheetName val="Schedule_No_3"/>
      <sheetName val="Air_conditional_for_Living_room"/>
      <sheetName val="Sunken_Slab"/>
      <sheetName val="Supply_&amp;_Install_Gym_Equipment"/>
      <sheetName val="CONCRETE_ROOF"/>
      <sheetName val="Material_(Construction)"/>
      <sheetName val="Breakdown_Material"/>
      <sheetName val="Material_(MEP)"/>
      <sheetName val="B3A_-_TOWER_A"/>
      <sheetName val="Mã_CP"/>
      <sheetName val="Performance_3"/>
      <sheetName val="Trading_partner"/>
      <sheetName val="CT_Thang_Mo"/>
      <sheetName val="CHITIET_VL-NC-TT_-1p"/>
      <sheetName val="Thống_kê_KH_Tiềm_năng"/>
      <sheetName val="Tổng_Hợp"/>
      <sheetName val="Giá_Trị"/>
      <sheetName val="Giá_Trị_(2)"/>
      <sheetName val="Khối_Lượng"/>
      <sheetName val="Bê_Tông,_Cốp_Pha_T1"/>
      <sheetName val="Bê_Tông,_Cốp_Pha_T2_+T3"/>
      <sheetName val="Thép_Dầm"/>
      <sheetName val="Thép_Sàn"/>
      <sheetName val="DonGia_chetao"/>
      <sheetName val="DonGia_VatTuLK"/>
      <sheetName val="I-KAMAR"/>
      <sheetName val="FitOutConfCentre"/>
      <sheetName val="Bill2-Sum-A"/>
      <sheetName val="Bill4-Sum-A"/>
      <sheetName val="Bill5-Sum-A"/>
      <sheetName val="thongke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Danh sách SR-DLUQ"/>
      <sheetName val="PNT-QUOT-#3"/>
      <sheetName val="COAT&amp;WRAP-QIOT-#3"/>
      <sheetName val="TH thiet bi"/>
      <sheetName val="Du lieu TKT"/>
      <sheetName val="KLHT-01"/>
      <sheetName val="Dien thong tin"/>
      <sheetName val="D+W"/>
      <sheetName val="Div26 - Elect"/>
      <sheetName val="Nhan cong"/>
      <sheetName val="Thiet bi"/>
      <sheetName val="Vat tu"/>
      <sheetName val="DM.ChiPhi"/>
      <sheetName val="May TC"/>
      <sheetName val="Bang KL"/>
      <sheetName val="TH Kinh phi"/>
      <sheetName val="물량표"/>
      <sheetName val="So hieu coc"/>
      <sheetName val="SEX"/>
      <sheetName val="Dự trù KL 9 coc BS và 6 CT A"/>
      <sheetName val="Tong hop"/>
      <sheetName val="Thep block A (cad)"/>
      <sheetName val="Thep coc 9 BS và 6 CT block A"/>
      <sheetName val="toa do"/>
      <sheetName val="cos"/>
      <sheetName val="Barem"/>
      <sheetName val="toa do (2)"/>
      <sheetName val="Notes"/>
      <sheetName val="tra_vat_lieu"/>
      <sheetName val="Markup"/>
      <sheetName val="MUC"/>
      <sheetName val="List data"/>
      <sheetName val="예가표"/>
      <sheetName val="DM_Doi_tuong_gian_Thue"/>
      <sheetName val="5.3 NƯỚC.WATER"/>
      <sheetName val="RAB_AR&amp;STR3"/>
      <sheetName val="Cash_Flow3"/>
      <sheetName val="6PILE__(돌출)3"/>
      <sheetName val="DG_duoi2"/>
      <sheetName val="BTT_(CAT_COC)2"/>
      <sheetName val="Data_Validation2"/>
      <sheetName val="DGCT_(01)2"/>
      <sheetName val="Form_62"/>
      <sheetName val="EY_ADJ2"/>
      <sheetName val="SAN_REDUCED_11"/>
      <sheetName val="BĐ_thời_gian1"/>
      <sheetName val="Gia_VL1"/>
      <sheetName val="MTO_REV_01"/>
      <sheetName val="Mã_CP1"/>
      <sheetName val="Performance_31"/>
      <sheetName val="YE_271"/>
      <sheetName val="B3A_-_TOWER_A1"/>
      <sheetName val="0__Title1"/>
      <sheetName val="1__Certificate1"/>
      <sheetName val="2__Summary1"/>
      <sheetName val="3__VAT1"/>
      <sheetName val="4__Trade_Contract_Works1"/>
      <sheetName val="5__SV1"/>
      <sheetName val="Schedule_No_11"/>
      <sheetName val="SUM__No_2_1a1"/>
      <sheetName val="Schedule_No_2_1a1"/>
      <sheetName val="Schedule_No_2_1aa_LOOSE1"/>
      <sheetName val="SUM__No_2_1b1"/>
      <sheetName val="Schedule_No_2_1b1"/>
      <sheetName val="SUM__No_2_2a1"/>
      <sheetName val="Schedule_No_2_2a1"/>
      <sheetName val="SUM__No_2_2b1"/>
      <sheetName val="Schedule_No_2_2b1"/>
      <sheetName val="SUM_NO_2_3a1"/>
      <sheetName val="Schedule_No_2_3a1"/>
      <sheetName val="Schedule_No_2_4b_MEP1"/>
      <sheetName val="Schedule_No_31"/>
      <sheetName val="Air_conditional_for_Living_roo1"/>
      <sheetName val="Sunken_Slab1"/>
      <sheetName val="Supply_&amp;_Install_Gym_Equipment1"/>
      <sheetName val="CONCRETE_ROOF1"/>
      <sheetName val="Material_(Construction)1"/>
      <sheetName val="Breakdown_Material1"/>
      <sheetName val="Material_(MEP)1"/>
      <sheetName val="Trading_partner1"/>
      <sheetName val="CHITIET_VL-NC-TT_-1p1"/>
      <sheetName val="Thống_kê_KH_Tiềm_năng1"/>
      <sheetName val="DonGia_chetao1"/>
      <sheetName val="DonGia_VatTuLK1"/>
      <sheetName val="Tổng_Hợp1"/>
      <sheetName val="Giá_Trị1"/>
      <sheetName val="Giá_Trị_(2)1"/>
      <sheetName val="Khối_Lượng1"/>
      <sheetName val="Bê_Tông,_Cốp_Pha_T11"/>
      <sheetName val="Bê_Tông,_Cốp_Pha_T2_+T31"/>
      <sheetName val="Thép_Dầm1"/>
      <sheetName val="Thép_Sàn1"/>
      <sheetName val="CT_Thang_Mo1"/>
      <sheetName val="M_67"/>
      <sheetName val="F1-CH03_(3-12-2018)"/>
      <sheetName val="1a_Thep_TD"/>
      <sheetName val="1b_Thep_TV"/>
      <sheetName val="2a_KL_TD"/>
      <sheetName val="2b_KL_TV"/>
      <sheetName val="CĐT_D1200"/>
      <sheetName val="CTN_D1200"/>
      <sheetName val="CĐT_D800"/>
      <sheetName val="CTN_D800"/>
      <sheetName val="KL_cọc"/>
      <sheetName val="Hoàn_công_cọc_thí_nghiệm"/>
      <sheetName val="Danh_sach_coc"/>
      <sheetName val="Cọc_khoan_nhồi"/>
      <sheetName val="Danh_sách_cọc"/>
      <sheetName val="đọc_số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Danh_sách_SR-DLUQ"/>
      <sheetName val="TH_thiet_bi"/>
      <sheetName val="Du_lieu_TKT"/>
      <sheetName val="Dien_thong_tin"/>
      <sheetName val="Div26_-_Elect"/>
      <sheetName val="Nhan_cong"/>
      <sheetName val="Thiet_bi"/>
      <sheetName val="Vat_tu"/>
      <sheetName val="DM_ChiPhi"/>
      <sheetName val="May_TC"/>
      <sheetName val="Bang_KL"/>
      <sheetName val="TH_Kinh_phi"/>
      <sheetName val="So_hieu_coc"/>
      <sheetName val="List_data"/>
      <sheetName val="Dự_trù_KL_9_coc_BS_và_6_CT_A"/>
      <sheetName val="Tong_hop"/>
      <sheetName val="Thep_block_A_(cad)"/>
      <sheetName val="Thep_coc_9_BS_và_6_CT_block_A"/>
      <sheetName val="toa_do"/>
      <sheetName val="toa_do_(2)"/>
      <sheetName val="#REF"/>
      <sheetName val="thao-go"/>
      <sheetName val="ocean voyage"/>
      <sheetName val="gVL"/>
      <sheetName val="GAEYO"/>
      <sheetName val="TH"/>
      <sheetName val="KHONG XOA"/>
      <sheetName val="6.TVBH"/>
      <sheetName val="6_TVBH"/>
      <sheetName val="SLTH"/>
      <sheetName val="Gia"/>
      <sheetName val="基本"/>
      <sheetName val="DLDTLN"/>
      <sheetName val="NC EQ"/>
      <sheetName val="NC EQ (2)"/>
      <sheetName val="Master data"/>
      <sheetName val="__-BLDG"/>
      <sheetName val="GIAVLIEU"/>
      <sheetName val="B4_PS"/>
      <sheetName val="TH may TC"/>
      <sheetName val="DM Chi phi"/>
      <sheetName val="Dinh muc CP KTCB khac"/>
      <sheetName val="KLDT DIEN"/>
      <sheetName val="CT -THVLNC"/>
      <sheetName val="tra-vat-lieu"/>
      <sheetName val="Config"/>
      <sheetName val="CP HMC"/>
      <sheetName val="TH_CPTB"/>
      <sheetName val="CP Khac cuoc VC"/>
      <sheetName val="Gia cuoc moi"/>
      <sheetName val="D_MUC"/>
      <sheetName val="database"/>
      <sheetName val="INFOR-ST"/>
      <sheetName val="Land Dev't. Ph-1"/>
      <sheetName val="4-Lane bridge"/>
      <sheetName val="Hac.Lots"/>
      <sheetName val="Res.Lots"/>
      <sheetName val="Spine Road"/>
      <sheetName val="대비표"/>
      <sheetName val="ctTBA"/>
      <sheetName val="He so"/>
      <sheetName val="DGG"/>
      <sheetName val="SITE-E"/>
      <sheetName val="01.C.NHOI"/>
      <sheetName val="Parem"/>
      <sheetName val="CFS3"/>
      <sheetName val="1995 Cellular"/>
      <sheetName val="Cp&gt;10-Ln&lt;10"/>
      <sheetName val="Ln&lt;20"/>
      <sheetName val="EIRR&gt;1&lt;1"/>
      <sheetName val="EIRR&gt; 2"/>
      <sheetName val="EIRR&lt;2"/>
      <sheetName val="MTL$-INTER"/>
      <sheetName val="4-PTDG (T2)"/>
      <sheetName val="4-PTDG (T1)"/>
      <sheetName val="Define finishing"/>
      <sheetName val="Material HT"/>
      <sheetName val="Material KC"/>
      <sheetName val="공문"/>
      <sheetName val="Source"/>
      <sheetName val="Duc_bk"/>
      <sheetName val="THKL"/>
      <sheetName val="Detail"/>
      <sheetName val="COST"/>
      <sheetName val="nhapT7"/>
      <sheetName val="PTVT DIEN"/>
      <sheetName val="Thong ke thiet bi"/>
      <sheetName val="TH vat tu"/>
      <sheetName val="TEN CONG TRINH"/>
      <sheetName val="SP10"/>
      <sheetName val="DG_duoi3"/>
      <sheetName val="RAB_AR&amp;STR4"/>
      <sheetName val="Cash_Flow4"/>
      <sheetName val="6PILE__(돌출)4"/>
      <sheetName val="BTT_(CAT_COC)3"/>
      <sheetName val="Data_Validation3"/>
      <sheetName val="DGCT_(01)3"/>
      <sheetName val="Form_63"/>
      <sheetName val="EY_ADJ3"/>
      <sheetName val="SAN_REDUCED_12"/>
      <sheetName val="BĐ_thời_gian2"/>
      <sheetName val="Gia_VL2"/>
      <sheetName val="MTO_REV_02"/>
      <sheetName val="Mã_CP2"/>
      <sheetName val="Performance_32"/>
      <sheetName val="0__Title2"/>
      <sheetName val="1__Certificate2"/>
      <sheetName val="2__Summary2"/>
      <sheetName val="3__VAT2"/>
      <sheetName val="4__Trade_Contract_Works2"/>
      <sheetName val="5__SV2"/>
      <sheetName val="Schedule_No_12"/>
      <sheetName val="SUM__No_2_1a2"/>
      <sheetName val="Schedule_No_2_1a2"/>
      <sheetName val="Schedule_No_2_1aa_LOOSE2"/>
      <sheetName val="SUM__No_2_1b2"/>
      <sheetName val="Schedule_No_2_1b2"/>
      <sheetName val="SUM__No_2_2a2"/>
      <sheetName val="Schedule_No_2_2a2"/>
      <sheetName val="SUM__No_2_2b2"/>
      <sheetName val="Schedule_No_2_2b2"/>
      <sheetName val="SUM_NO_2_3a2"/>
      <sheetName val="Schedule_No_2_3a2"/>
      <sheetName val="Schedule_No_2_4b_MEP2"/>
      <sheetName val="Schedule_No_32"/>
      <sheetName val="Air_conditional_for_Living_roo2"/>
      <sheetName val="Sunken_Slab2"/>
      <sheetName val="Supply_&amp;_Install_Gym_Equipment2"/>
      <sheetName val="CONCRETE_ROOF2"/>
      <sheetName val="Material_(Construction)2"/>
      <sheetName val="Breakdown_Material2"/>
      <sheetName val="Material_(MEP)2"/>
      <sheetName val="YE_272"/>
      <sheetName val="B3A_-_TOWER_A2"/>
      <sheetName val="CT_Thang_Mo2"/>
      <sheetName val="Trading_partner2"/>
      <sheetName val="CHITIET_VL-NC-TT_-1p2"/>
      <sheetName val="Thống_kê_KH_Tiềm_năng2"/>
      <sheetName val="Tổng_Hợp2"/>
      <sheetName val="Giá_Trị2"/>
      <sheetName val="Giá_Trị_(2)2"/>
      <sheetName val="Khối_Lượng2"/>
      <sheetName val="Bê_Tông,_Cốp_Pha_T12"/>
      <sheetName val="Bê_Tông,_Cốp_Pha_T2_+T32"/>
      <sheetName val="Thép_Dầm2"/>
      <sheetName val="Thép_Sàn2"/>
      <sheetName val="DonGia_chetao2"/>
      <sheetName val="DonGia_VatTuLK2"/>
      <sheetName val="F1-CH03_(3-12-2018)1"/>
      <sheetName val="1a_Thep_TD1"/>
      <sheetName val="1b_Thep_TV1"/>
      <sheetName val="2a_KL_TD1"/>
      <sheetName val="2b_KL_TV1"/>
      <sheetName val="CĐT_D12001"/>
      <sheetName val="質疑回答書"/>
      <sheetName val="chitimc"/>
      <sheetName val="CTN_D12001"/>
      <sheetName val="CĐT_D8001"/>
      <sheetName val="CTN_D8001"/>
      <sheetName val="KL_cọc1"/>
      <sheetName val="Hoàn_công_cọc_thí_nghiệm1"/>
      <sheetName val="Danh_sach_coc1"/>
      <sheetName val="Cọc_khoan_nhồi1"/>
      <sheetName val="Danh_sách_cọc1"/>
      <sheetName val="đọc_số1"/>
      <sheetName val="M_67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Danh_sách_SR-DLUQ1"/>
      <sheetName val="TH_thiet_bi1"/>
      <sheetName val="Du_lieu_TKT1"/>
      <sheetName val="Dien_thong_tin1"/>
      <sheetName val="So_hieu_coc1"/>
      <sheetName val="Div26_-_Elect1"/>
      <sheetName val="Nhan_cong1"/>
      <sheetName val="Thiet_bi1"/>
      <sheetName val="Vat_tu1"/>
      <sheetName val="DM_ChiPhi1"/>
      <sheetName val="May_TC1"/>
      <sheetName val="Bang_KL1"/>
      <sheetName val="TH_Kinh_phi1"/>
      <sheetName val="List_data1"/>
      <sheetName val="Dự_trù_KL_9_coc_BS_và_6_CT_A1"/>
      <sheetName val="Tong_hop1"/>
      <sheetName val="Thep_block_A_(cad)1"/>
      <sheetName val="Thep_coc_9_BS_và_6_CT_block_A1"/>
      <sheetName val="toa_do1"/>
      <sheetName val="toa_do_(2)1"/>
      <sheetName val="5_3_NƯỚC_WATER"/>
      <sheetName val="ocean_voyage"/>
      <sheetName val="KHONG_XOA"/>
      <sheetName val="6_TVBH1"/>
      <sheetName val="Master_data1"/>
      <sheetName val="Data nguồn"/>
      <sheetName val="JE"/>
      <sheetName val="投資利益率計算"/>
      <sheetName val="TONGKE-HT"/>
      <sheetName val="4-Ban giao NCC"/>
      <sheetName val="2-BC đề xuất lựa chọn NCC"/>
      <sheetName val="Tax"/>
      <sheetName val="1 TB 2015 - final"/>
      <sheetName val="Master Pricing 06.03.20"/>
      <sheetName val="THKL (2)"/>
      <sheetName val="BẢNG ÁP GIÁ (in)"/>
      <sheetName val="NT (KL) IN"/>
      <sheetName val="DOM D2"/>
      <sheetName val="nhà ăn"/>
      <sheetName val="Công nhật"/>
      <sheetName val="btkt cột"/>
      <sheetName val="THÉP"/>
      <sheetName val="TB IFC"/>
      <sheetName val="BẢN DIỄN GIẢI "/>
      <sheetName val="마감사양"/>
      <sheetName val="금융"/>
      <sheetName val="실행철강하도"/>
      <sheetName val="경비2내역"/>
      <sheetName val="Phu luc II -05"/>
      <sheetName val="Sheet"/>
      <sheetName val="cost center"/>
      <sheetName val="PL2.Mã phí"/>
      <sheetName val="Danh muc"/>
      <sheetName val="CTEMCOST"/>
      <sheetName val="T.KE CP1"/>
      <sheetName val="Đon gia"/>
      <sheetName val="CHITIET VL-NC"/>
      <sheetName val="갑지"/>
      <sheetName val="Khoi luong"/>
      <sheetName val="OPTION HAN"/>
      <sheetName val="입찰안"/>
      <sheetName val="Condo - Hầm 2"/>
      <sheetName val="Condo - Hầm 1"/>
      <sheetName val="Condo - Phần thân"/>
      <sheetName val="Chi phi khac 4.3KH-CP"/>
      <sheetName val="TOWER 10TON"/>
      <sheetName val="TOWER 12TON"/>
      <sheetName val="집계표"/>
      <sheetName val="공사개요-C"/>
      <sheetName val="TÍNH TOÁN KHỐI LƯỢNG P6"/>
      <sheetName val="TTL"/>
      <sheetName val="Thoat nuoc"/>
      <sheetName val="Summary"/>
      <sheetName val="SCOPE OF WORK"/>
      <sheetName val="DT-XL"/>
      <sheetName val="CF (Villa)"/>
      <sheetName val="DG vat tu"/>
      <sheetName val="proj"/>
      <sheetName val="PTD"/>
      <sheetName val="HS"/>
      <sheetName val="DINHMUC"/>
      <sheetName val="CTG"/>
      <sheetName val="TOSHIBA-Structure"/>
      <sheetName val="HN"/>
      <sheetName val="TinhGiaNC"/>
      <sheetName val="VCBo"/>
      <sheetName val="DMCP"/>
      <sheetName val="Phan tich"/>
      <sheetName val="BocXep"/>
      <sheetName val="TinhGiaMTC"/>
      <sheetName val="TH MTC"/>
      <sheetName val="TH N.Cong"/>
      <sheetName val="DMCV"/>
      <sheetName val="VCThuy"/>
      <sheetName val="6PILE__(돌출)5"/>
      <sheetName val="RAB_AR&amp;STR5"/>
      <sheetName val="Cash_Flow5"/>
      <sheetName val="DG_duoi4"/>
      <sheetName val="BTT_(CAT_COC)4"/>
      <sheetName val="Data_Validation4"/>
      <sheetName val="DGCT_(01)4"/>
      <sheetName val="Form_64"/>
      <sheetName val="EY_ADJ4"/>
      <sheetName val="SAN_REDUCED_13"/>
      <sheetName val="BĐ_thời_gian3"/>
      <sheetName val="Gia_VL3"/>
      <sheetName val="MTO_REV_03"/>
      <sheetName val="Mã_CP3"/>
      <sheetName val="Performance_33"/>
      <sheetName val="B3A_-_TOWER_A3"/>
      <sheetName val="0__Title3"/>
      <sheetName val="1__Certificate3"/>
      <sheetName val="2__Summary3"/>
      <sheetName val="3__VAT3"/>
      <sheetName val="4__Trade_Contract_Works3"/>
      <sheetName val="5__SV3"/>
      <sheetName val="Schedule_No_13"/>
      <sheetName val="SUM__No_2_1a3"/>
      <sheetName val="Schedule_No_2_1a3"/>
      <sheetName val="Schedule_No_2_1aa_LOOSE3"/>
      <sheetName val="SUM__No_2_1b3"/>
      <sheetName val="Schedule_No_2_1b3"/>
      <sheetName val="SUM__No_2_2a3"/>
      <sheetName val="Schedule_No_2_2a3"/>
      <sheetName val="SUM__No_2_2b3"/>
      <sheetName val="Schedule_No_2_2b3"/>
      <sheetName val="SUM_NO_2_3a3"/>
      <sheetName val="Schedule_No_2_3a3"/>
      <sheetName val="Schedule_No_2_4b_MEP3"/>
      <sheetName val="Schedule_No_33"/>
      <sheetName val="Air_conditional_for_Living_roo3"/>
      <sheetName val="Sunken_Slab3"/>
      <sheetName val="Supply_&amp;_Install_Gym_Equipment3"/>
      <sheetName val="CONCRETE_ROOF3"/>
      <sheetName val="Material_(Construction)3"/>
      <sheetName val="Breakdown_Material3"/>
      <sheetName val="Material_(MEP)3"/>
      <sheetName val="YE_273"/>
      <sheetName val="Trading_partner3"/>
      <sheetName val="CHITIET_VL-NC-TT_-1p3"/>
      <sheetName val="Thống_kê_KH_Tiềm_năng3"/>
      <sheetName val="DonGia_chetao3"/>
      <sheetName val="DonGia_VatTuLK3"/>
      <sheetName val="Tổng_Hợp3"/>
      <sheetName val="Giá_Trị3"/>
      <sheetName val="Giá_Trị_(2)3"/>
      <sheetName val="Khối_Lượng3"/>
      <sheetName val="Bê_Tông,_Cốp_Pha_T13"/>
      <sheetName val="Bê_Tông,_Cốp_Pha_T2_+T33"/>
      <sheetName val="Thép_Dầm3"/>
      <sheetName val="Thép_Sàn3"/>
      <sheetName val="CT_Thang_Mo3"/>
      <sheetName val="F1-CH03_(3-12-2018)2"/>
      <sheetName val="1a_Thep_TD2"/>
      <sheetName val="1b_Thep_TV2"/>
      <sheetName val="2a_KL_TD2"/>
      <sheetName val="2b_KL_TV2"/>
      <sheetName val="CĐT_D12002"/>
      <sheetName val="CTN_D12002"/>
      <sheetName val="CĐT_D8002"/>
      <sheetName val="CTN_D8002"/>
      <sheetName val="KL_cọc2"/>
      <sheetName val="Hoàn_công_cọc_thí_nghiệm2"/>
      <sheetName val="Danh_sach_coc2"/>
      <sheetName val="Cọc_khoan_nhồi2"/>
      <sheetName val="Danh_sách_cọc2"/>
      <sheetName val="đọc_số2"/>
      <sheetName val="M_67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Danh_sách_SR-DLUQ2"/>
      <sheetName val="TH_thiet_bi2"/>
      <sheetName val="Dien_thong_tin2"/>
      <sheetName val="Du_lieu_TKT2"/>
      <sheetName val="Div26_-_Elect2"/>
      <sheetName val="Nhan_cong2"/>
      <sheetName val="Thiet_bi2"/>
      <sheetName val="Vat_tu2"/>
      <sheetName val="DM_ChiPhi2"/>
      <sheetName val="May_TC2"/>
      <sheetName val="Bang_KL2"/>
      <sheetName val="TH_Kinh_phi2"/>
      <sheetName val="So_hieu_coc2"/>
      <sheetName val="Dự_trù_KL_9_coc_BS_và_6_CT_A2"/>
      <sheetName val="Tong_hop2"/>
      <sheetName val="Thep_block_A_(cad)2"/>
      <sheetName val="Thep_coc_9_BS_và_6_CT_block_A2"/>
      <sheetName val="toa_do2"/>
      <sheetName val="toa_do_(2)2"/>
      <sheetName val="List_data2"/>
      <sheetName val="ocean_voyage1"/>
      <sheetName val="KHONG_XOA1"/>
      <sheetName val="5_3_NƯỚC_WATER1"/>
      <sheetName val="CP_HMC"/>
      <sheetName val="CP_Khac_cuoc_VC"/>
      <sheetName val="Gia_cuoc_moi"/>
      <sheetName val="6_TVBH2"/>
      <sheetName val="Master_data2"/>
      <sheetName val="Land_Dev't__Ph-1"/>
      <sheetName val="4-Lane_bridge"/>
      <sheetName val="Hac_Lots"/>
      <sheetName val="Res_Lots"/>
      <sheetName val="Spine_Road"/>
      <sheetName val="NC_EQ"/>
      <sheetName val="NC_EQ_(2)"/>
      <sheetName val="CT_-THVLNC"/>
      <sheetName val="TH_may_TC"/>
      <sheetName val="DM_Chi_phi"/>
      <sheetName val="He_so"/>
      <sheetName val="Dinh_muc_CP_KTCB_khac"/>
      <sheetName val="KLDT_DIEN"/>
      <sheetName val="4-PTDG_(T2)"/>
      <sheetName val="4-PTDG_(T1)"/>
      <sheetName val="Define_finishing"/>
      <sheetName val="1995_Cellular"/>
      <sheetName val="01_C_NHOI"/>
      <sheetName val="EIRR&gt;_2"/>
      <sheetName val="OPTION_HAN"/>
      <sheetName val="BẢNG_ÁP_GIÁ_(in)"/>
      <sheetName val="NT_(KL)_IN"/>
      <sheetName val="DOM_D2"/>
      <sheetName val="nhà_ăn"/>
      <sheetName val="Công_nhật"/>
      <sheetName val="btkt_cột"/>
      <sheetName val="Phu_luc_II_-05"/>
      <sheetName val="1_TB_2015_-_final"/>
      <sheetName val="Master_Pricing_06_03_20"/>
      <sheetName val="cost_center"/>
      <sheetName val="PL2_Mã_phí"/>
      <sheetName val="Danh_muc"/>
      <sheetName val="Material_HT"/>
      <sheetName val="Material_KC"/>
      <sheetName val="RAB_AR&amp;STR6"/>
      <sheetName val="Cash_Flow6"/>
      <sheetName val="6PILE__(돌출)6"/>
      <sheetName val="DG_duoi5"/>
      <sheetName val="BTT_(CAT_COC)5"/>
      <sheetName val="Data_Validation5"/>
      <sheetName val="DGCT_(01)5"/>
      <sheetName val="Form_65"/>
      <sheetName val="EY_ADJ5"/>
      <sheetName val="BĐ_thời_gian4"/>
      <sheetName val="SAN_REDUCED_14"/>
      <sheetName val="Gia_VL4"/>
      <sheetName val="MTO_REV_04"/>
      <sheetName val="Mã_CP4"/>
      <sheetName val="Performance_34"/>
      <sheetName val="YE_274"/>
      <sheetName val="B3A_-_TOWER_A4"/>
      <sheetName val="0__Title4"/>
      <sheetName val="1__Certificate4"/>
      <sheetName val="2__Summary4"/>
      <sheetName val="3__VAT4"/>
      <sheetName val="4__Trade_Contract_Works4"/>
      <sheetName val="5__SV4"/>
      <sheetName val="Schedule_No_14"/>
      <sheetName val="SUM__No_2_1a4"/>
      <sheetName val="Schedule_No_2_1a4"/>
      <sheetName val="Schedule_No_2_1aa_LOOSE4"/>
      <sheetName val="SUM__No_2_1b4"/>
      <sheetName val="Schedule_No_2_1b4"/>
      <sheetName val="SUM__No_2_2a4"/>
      <sheetName val="Schedule_No_2_2a4"/>
      <sheetName val="SUM__No_2_2b4"/>
      <sheetName val="Schedule_No_2_2b4"/>
      <sheetName val="SUM_NO_2_3a4"/>
      <sheetName val="Schedule_No_2_3a4"/>
      <sheetName val="Schedule_No_2_4b_MEP4"/>
      <sheetName val="Schedule_No_34"/>
      <sheetName val="Air_conditional_for_Living_roo4"/>
      <sheetName val="Sunken_Slab4"/>
      <sheetName val="Supply_&amp;_Install_Gym_Equipment4"/>
      <sheetName val="CONCRETE_ROOF4"/>
      <sheetName val="Material_(Construction)4"/>
      <sheetName val="Breakdown_Material4"/>
      <sheetName val="Material_(MEP)4"/>
      <sheetName val="Trading_partner4"/>
      <sheetName val="CHITIET_VL-NC-TT_-1p4"/>
      <sheetName val="Thống_kê_KH_Tiềm_năng4"/>
      <sheetName val="DonGia_chetao4"/>
      <sheetName val="DonGia_VatTuLK4"/>
      <sheetName val="CT_Thang_Mo4"/>
      <sheetName val="Tổng_Hợp4"/>
      <sheetName val="Giá_Trị4"/>
      <sheetName val="Giá_Trị_(2)4"/>
      <sheetName val="Khối_Lượng4"/>
      <sheetName val="Bê_Tông,_Cốp_Pha_T14"/>
      <sheetName val="Bê_Tông,_Cốp_Pha_T2_+T34"/>
      <sheetName val="Thép_Dầm4"/>
      <sheetName val="Thép_Sàn4"/>
      <sheetName val="M_673"/>
      <sheetName val="F1-CH03_(3-12-2018)3"/>
      <sheetName val="1a_Thep_TD3"/>
      <sheetName val="1b_Thep_TV3"/>
      <sheetName val="2a_KL_TD3"/>
      <sheetName val="2b_KL_TV3"/>
      <sheetName val="CĐT_D12003"/>
      <sheetName val="CTN_D12003"/>
      <sheetName val="CĐT_D8003"/>
      <sheetName val="CTN_D8003"/>
      <sheetName val="KL_cọc3"/>
      <sheetName val="Hoàn_công_cọc_thí_nghiệm3"/>
      <sheetName val="Danh_sach_coc3"/>
      <sheetName val="Cọc_khoan_nhồi3"/>
      <sheetName val="Danh_sách_cọc3"/>
      <sheetName val="đọc_số3"/>
      <sheetName val="Div26_-_Elect3"/>
      <sheetName val="Nhan_cong3"/>
      <sheetName val="Thiet_bi3"/>
      <sheetName val="Vat_tu3"/>
      <sheetName val="DM_ChiPhi3"/>
      <sheetName val="May_TC3"/>
      <sheetName val="Bang_KL3"/>
      <sheetName val="TH_Kinh_phi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Danh_sách_SR-DLUQ3"/>
      <sheetName val="TH_thiet_bi3"/>
      <sheetName val="Dien_thong_tin3"/>
      <sheetName val="Du_lieu_TKT3"/>
      <sheetName val="So_hieu_coc3"/>
      <sheetName val="Dự_trù_KL_9_coc_BS_và_6_CT_A3"/>
      <sheetName val="Tong_hop3"/>
      <sheetName val="Thep_block_A_(cad)3"/>
      <sheetName val="Thep_coc_9_BS_và_6_CT_block_A3"/>
      <sheetName val="toa_do3"/>
      <sheetName val="toa_do_(2)3"/>
      <sheetName val="List_data3"/>
      <sheetName val="5_3_NƯỚC_WATER2"/>
      <sheetName val="ocean_voyage2"/>
      <sheetName val="KHONG_XOA2"/>
      <sheetName val="CP_HMC1"/>
      <sheetName val="CP_Khac_cuoc_VC1"/>
      <sheetName val="Gia_cuoc_moi1"/>
      <sheetName val="6_TVBH3"/>
      <sheetName val="Master_data3"/>
      <sheetName val="NC_EQ1"/>
      <sheetName val="NC_EQ_(2)1"/>
      <sheetName val="CT_-THVLNC1"/>
      <sheetName val="TH_may_TC1"/>
      <sheetName val="DM_Chi_phi1"/>
      <sheetName val="Dinh_muc_CP_KTCB_khac1"/>
      <sheetName val="KLDT_DIEN1"/>
      <sheetName val="Land_Dev't__Ph-11"/>
      <sheetName val="4-Lane_bridge1"/>
      <sheetName val="Hac_Lots1"/>
      <sheetName val="Res_Lots1"/>
      <sheetName val="Spine_Road1"/>
      <sheetName val="1995_Cellular1"/>
      <sheetName val="4-PTDG_(T2)1"/>
      <sheetName val="4-PTDG_(T1)1"/>
      <sheetName val="Define_finishing1"/>
      <sheetName val="1_TB_2015_-_final1"/>
      <sheetName val="Master_Pricing_06_03_201"/>
      <sheetName val="BẢNG_ÁP_GIÁ_(in)1"/>
      <sheetName val="NT_(KL)_IN1"/>
      <sheetName val="DOM_D21"/>
      <sheetName val="nhà_ăn1"/>
      <sheetName val="Công_nhật1"/>
      <sheetName val="btkt_cột1"/>
      <sheetName val="Phu_luc_II_-051"/>
      <sheetName val="cost_center1"/>
      <sheetName val="PL2_Mã_phí1"/>
      <sheetName val="Danh_muc1"/>
      <sheetName val="EIRR&gt;_21"/>
      <sheetName val="He_so1"/>
      <sheetName val="01_C_NHOI1"/>
      <sheetName val="Material_HT1"/>
      <sheetName val="Material_KC1"/>
      <sheetName val="Rates"/>
      <sheetName val="DRUM"/>
      <sheetName val="부산제일극장"/>
      <sheetName val="Xuat152"/>
      <sheetName val="BAG-2"/>
      <sheetName val="특수선일위대가"/>
      <sheetName val="Comp equip"/>
      <sheetName val="GL 2021"/>
      <sheetName val="Grafics efc."/>
      <sheetName val="Grafic abs."/>
      <sheetName val="PAD-F"/>
      <sheetName val="264"/>
      <sheetName val="시산표"/>
      <sheetName val="dongia (2)"/>
      <sheetName val="giathanh1"/>
      <sheetName val="THPDMoi  (2)"/>
      <sheetName val="gtrinh"/>
      <sheetName val="phuluc1"/>
      <sheetName val="DONGIA"/>
      <sheetName val="DON GIA"/>
      <sheetName val="DG"/>
      <sheetName val="dtxl"/>
      <sheetName val="t-h HA THE"/>
      <sheetName val="TONG HOP VL-NC TT"/>
      <sheetName val="TH XL"/>
      <sheetName val="VC"/>
      <sheetName val="Tiepdia"/>
      <sheetName val="CHITIET VL-NC-TT-3p"/>
      <sheetName val="TDTKP"/>
      <sheetName val="TDTKP1"/>
      <sheetName val="KPVC-BD "/>
      <sheetName val="CT  PL"/>
      <sheetName val="날개벽수량표"/>
      <sheetName val="Chiet tinh dz22"/>
      <sheetName val="TK 211"/>
      <sheetName val="DATA ONG GIO VUONG"/>
      <sheetName val="DATA NHUNG ED"/>
      <sheetName val="OPTION GA"/>
      <sheetName val="Bldg"/>
      <sheetName val="index"/>
      <sheetName val="DUY"/>
      <sheetName val="HANH"/>
      <sheetName val="HIEU"/>
      <sheetName val="PHUNG"/>
      <sheetName val="Sheet16"/>
      <sheetName val="Dgia vat tu"/>
      <sheetName val="Don gia_III"/>
      <sheetName val="Báo giá tổng"/>
      <sheetName val="General Schedule"/>
      <sheetName val="Bill No.1.7"/>
      <sheetName val="Bill No.1.3"/>
      <sheetName val="Bill No.1.4"/>
      <sheetName val="Savings"/>
      <sheetName val="Summary Bill No. 1"/>
      <sheetName val="QMCT"/>
      <sheetName val="A"/>
      <sheetName val="Wall"/>
      <sheetName val="KINH PHI TONG HOP"/>
      <sheetName val="000000000"/>
      <sheetName val="TEN HANG MUC "/>
      <sheetName val="00000000"/>
      <sheetName val="SORT"/>
      <sheetName val=" 견적서"/>
      <sheetName val="Ts"/>
      <sheetName val="Gld"/>
      <sheetName val="Gxd"/>
      <sheetName val="QD957"/>
      <sheetName val="BXLDL"/>
      <sheetName val="BOQ- DRAGON CITY"/>
      <sheetName val="THKL_(2)"/>
      <sheetName val="Data_nguồn"/>
      <sheetName val="THKL_(2)1"/>
      <sheetName val="Data_nguồn1"/>
      <sheetName val="THKL_(2)2"/>
      <sheetName val="Data_nguồn2"/>
      <sheetName val="1_TB_2015_-_final2"/>
      <sheetName val="Master_Pricing_06_03_202"/>
      <sheetName val="CT_-THVLNC2"/>
      <sheetName val="RAB_AR&amp;STR7"/>
      <sheetName val="Cash_Flow7"/>
      <sheetName val="6PILE__(돌출)7"/>
      <sheetName val="DG_duoi6"/>
      <sheetName val="BTT_(CAT_COC)6"/>
      <sheetName val="Data_Validation6"/>
      <sheetName val="DGCT_(01)6"/>
      <sheetName val="Form_66"/>
      <sheetName val="EY_ADJ6"/>
      <sheetName val="SAN_REDUCED_15"/>
      <sheetName val="BĐ_thời_gian5"/>
      <sheetName val="Gia_VL5"/>
      <sheetName val="MTO_REV_05"/>
      <sheetName val="Mã_CP5"/>
      <sheetName val="Performance_35"/>
      <sheetName val="0__Title5"/>
      <sheetName val="1__Certificate5"/>
      <sheetName val="2__Summary5"/>
      <sheetName val="3__VAT5"/>
      <sheetName val="4__Trade_Contract_Works5"/>
      <sheetName val="5__SV5"/>
      <sheetName val="Schedule_No_15"/>
      <sheetName val="SUM__No_2_1a5"/>
      <sheetName val="Schedule_No_2_1a5"/>
      <sheetName val="Schedule_No_2_1aa_LOOSE5"/>
      <sheetName val="SUM__No_2_1b5"/>
      <sheetName val="Schedule_No_2_1b5"/>
      <sheetName val="SUM__No_2_2a5"/>
      <sheetName val="Schedule_No_2_2a5"/>
      <sheetName val="SUM__No_2_2b5"/>
      <sheetName val="Schedule_No_2_2b5"/>
      <sheetName val="SUM_NO_2_3a5"/>
      <sheetName val="Schedule_No_2_3a5"/>
      <sheetName val="Schedule_No_2_4b_MEP5"/>
      <sheetName val="Schedule_No_35"/>
      <sheetName val="Air_conditional_for_Living_roo5"/>
      <sheetName val="Sunken_Slab5"/>
      <sheetName val="Supply_&amp;_Install_Gym_Equipment5"/>
      <sheetName val="CONCRETE_ROOF5"/>
      <sheetName val="Material_(Construction)5"/>
      <sheetName val="Breakdown_Material5"/>
      <sheetName val="Material_(MEP)5"/>
      <sheetName val="YE_275"/>
      <sheetName val="B3A_-_TOWER_A5"/>
      <sheetName val="Trading_partner5"/>
      <sheetName val="CHITIET_VL-NC-TT_-1p5"/>
      <sheetName val="Thống_kê_KH_Tiềm_năng5"/>
      <sheetName val="F1-CH03_(3-12-2018)4"/>
      <sheetName val="1a_Thep_TD4"/>
      <sheetName val="1b_Thep_TV4"/>
      <sheetName val="2a_KL_TD4"/>
      <sheetName val="2b_KL_TV4"/>
      <sheetName val="CĐT_D12004"/>
      <sheetName val="CTN_D12004"/>
      <sheetName val="CĐT_D8004"/>
      <sheetName val="CTN_D8004"/>
      <sheetName val="KL_cọc4"/>
      <sheetName val="Hoàn_công_cọc_thí_nghiệm4"/>
      <sheetName val="Danh_sach_coc4"/>
      <sheetName val="Cọc_khoan_nhồi4"/>
      <sheetName val="Danh_sách_cọc4"/>
      <sheetName val="CT_Thang_Mo5"/>
      <sheetName val="DonGia_chetao5"/>
      <sheetName val="DonGia_VatTuLK5"/>
      <sheetName val="Tổng_Hợp5"/>
      <sheetName val="Giá_Trị5"/>
      <sheetName val="Giá_Trị_(2)5"/>
      <sheetName val="Khối_Lượng5"/>
      <sheetName val="Bê_Tông,_Cốp_Pha_T15"/>
      <sheetName val="Bê_Tông,_Cốp_Pha_T2_+T35"/>
      <sheetName val="Thép_Dầm5"/>
      <sheetName val="Thép_Sàn5"/>
      <sheetName val="đọc_số4"/>
      <sheetName val="5_3_NƯỚC_WATER3"/>
      <sheetName val="M_67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Danh_sách_SR-DLUQ4"/>
      <sheetName val="TH_thiet_bi4"/>
      <sheetName val="Du_lieu_TKT4"/>
      <sheetName val="Dien_thong_tin4"/>
      <sheetName val="So_hieu_coc4"/>
      <sheetName val="Div26_-_Elect4"/>
      <sheetName val="Nhan_cong4"/>
      <sheetName val="Thiet_bi4"/>
      <sheetName val="Vat_tu4"/>
      <sheetName val="DM_ChiPhi4"/>
      <sheetName val="May_TC4"/>
      <sheetName val="Bang_KL4"/>
      <sheetName val="TH_Kinh_phi4"/>
      <sheetName val="THKL_(2)3"/>
      <sheetName val="Dự_trù_KL_9_coc_BS_và_6_CT_A4"/>
      <sheetName val="Tong_hop4"/>
      <sheetName val="Thep_block_A_(cad)4"/>
      <sheetName val="Thep_coc_9_BS_và_6_CT_block_A4"/>
      <sheetName val="toa_do4"/>
      <sheetName val="toa_do_(2)4"/>
      <sheetName val="List_data4"/>
      <sheetName val="ocean_voyage3"/>
      <sheetName val="Data_nguồn3"/>
      <sheetName val="KHONG_XOA3"/>
      <sheetName val="6_TVBH4"/>
      <sheetName val="Master_data4"/>
      <sheetName val="1_TB_2015_-_final3"/>
      <sheetName val="Master_Pricing_06_03_203"/>
      <sheetName val="CT_-THVLNC3"/>
      <sheetName val="RAB_AR&amp;STR8"/>
      <sheetName val="Cash_Flow8"/>
      <sheetName val="6PILE__(돌출)8"/>
      <sheetName val="DG_duoi7"/>
      <sheetName val="BTT_(CAT_COC)7"/>
      <sheetName val="Data_Validation7"/>
      <sheetName val="DGCT_(01)7"/>
      <sheetName val="Form_67"/>
      <sheetName val="EY_ADJ7"/>
      <sheetName val="SAN_REDUCED_16"/>
      <sheetName val="BĐ_thời_gian6"/>
      <sheetName val="Gia_VL6"/>
      <sheetName val="MTO_REV_06"/>
      <sheetName val="Mã_CP6"/>
      <sheetName val="Performance_36"/>
      <sheetName val="0__Title6"/>
      <sheetName val="1__Certificate6"/>
      <sheetName val="2__Summary6"/>
      <sheetName val="3__VAT6"/>
      <sheetName val="4__Trade_Contract_Works6"/>
      <sheetName val="5__SV6"/>
      <sheetName val="Schedule_No_16"/>
      <sheetName val="SUM__No_2_1a6"/>
      <sheetName val="Schedule_No_2_1a6"/>
      <sheetName val="Schedule_No_2_1aa_LOOSE6"/>
      <sheetName val="SUM__No_2_1b6"/>
      <sheetName val="Schedule_No_2_1b6"/>
      <sheetName val="SUM__No_2_2a6"/>
      <sheetName val="Schedule_No_2_2a6"/>
      <sheetName val="SUM__No_2_2b6"/>
      <sheetName val="Schedule_No_2_2b6"/>
      <sheetName val="SUM_NO_2_3a6"/>
      <sheetName val="Schedule_No_2_3a6"/>
      <sheetName val="Schedule_No_2_4b_MEP6"/>
      <sheetName val="Schedule_No_36"/>
      <sheetName val="Air_conditional_for_Living_roo6"/>
      <sheetName val="Sunken_Slab6"/>
      <sheetName val="Supply_&amp;_Install_Gym_Equipment6"/>
      <sheetName val="CONCRETE_ROOF6"/>
      <sheetName val="Material_(Construction)6"/>
      <sheetName val="Breakdown_Material6"/>
      <sheetName val="Material_(MEP)6"/>
      <sheetName val="YE_276"/>
      <sheetName val="B3A_-_TOWER_A6"/>
      <sheetName val="Trading_partner6"/>
      <sheetName val="CHITIET_VL-NC-TT_-1p6"/>
      <sheetName val="Thống_kê_KH_Tiềm_năng6"/>
      <sheetName val="F1-CH03_(3-12-2018)5"/>
      <sheetName val="1a_Thep_TD5"/>
      <sheetName val="1b_Thep_TV5"/>
      <sheetName val="2a_KL_TD5"/>
      <sheetName val="2b_KL_TV5"/>
      <sheetName val="CĐT_D12005"/>
      <sheetName val="CTN_D12005"/>
      <sheetName val="CĐT_D8005"/>
      <sheetName val="CTN_D8005"/>
      <sheetName val="KL_cọc5"/>
      <sheetName val="Hoàn_công_cọc_thí_nghiệm5"/>
      <sheetName val="Danh_sach_coc5"/>
      <sheetName val="Cọc_khoan_nhồi5"/>
      <sheetName val="Danh_sách_cọc5"/>
      <sheetName val="CT_Thang_Mo6"/>
      <sheetName val="DonGia_chetao6"/>
      <sheetName val="DonGia_VatTuLK6"/>
      <sheetName val="Tổng_Hợp6"/>
      <sheetName val="Giá_Trị6"/>
      <sheetName val="Giá_Trị_(2)6"/>
      <sheetName val="Khối_Lượng6"/>
      <sheetName val="Bê_Tông,_Cốp_Pha_T16"/>
      <sheetName val="Bê_Tông,_Cốp_Pha_T2_+T36"/>
      <sheetName val="Thép_Dầm6"/>
      <sheetName val="Thép_Sàn6"/>
      <sheetName val="đọc_số5"/>
      <sheetName val="5_3_NƯỚC_WATER4"/>
      <sheetName val="M_675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Danh_sách_SR-DLUQ5"/>
      <sheetName val="TH_thiet_bi5"/>
      <sheetName val="Du_lieu_TKT5"/>
      <sheetName val="Dien_thong_tin5"/>
      <sheetName val="So_hieu_coc5"/>
      <sheetName val="Div26_-_Elect5"/>
      <sheetName val="Nhan_cong5"/>
      <sheetName val="Thiet_bi5"/>
      <sheetName val="Vat_tu5"/>
      <sheetName val="DM_ChiPhi5"/>
      <sheetName val="May_TC5"/>
      <sheetName val="Bang_KL5"/>
      <sheetName val="TH_Kinh_phi5"/>
      <sheetName val="THKL_(2)4"/>
      <sheetName val="Dự_trù_KL_9_coc_BS_và_6_CT_A5"/>
      <sheetName val="Tong_hop5"/>
      <sheetName val="Thep_block_A_(cad)5"/>
      <sheetName val="Thep_coc_9_BS_và_6_CT_block_A5"/>
      <sheetName val="toa_do5"/>
      <sheetName val="toa_do_(2)5"/>
      <sheetName val="List_data5"/>
      <sheetName val="ocean_voyage4"/>
      <sheetName val="Data_nguồn4"/>
      <sheetName val="KHONG_XOA4"/>
      <sheetName val="6_TVBH5"/>
      <sheetName val="Master_data5"/>
      <sheetName val="1_TB_2015_-_final4"/>
      <sheetName val="Master_Pricing_06_03_204"/>
      <sheetName val="CT_-THVLNC4"/>
      <sheetName val="CHITIET_VL-NC"/>
      <sheetName val="RAB_AR&amp;STR9"/>
      <sheetName val="Cash_Flow9"/>
      <sheetName val="6PILE__(돌출)9"/>
      <sheetName val="DG_duoi8"/>
      <sheetName val="BTT_(CAT_COC)8"/>
      <sheetName val="Data_Validation8"/>
      <sheetName val="DGCT_(01)8"/>
      <sheetName val="Form_68"/>
      <sheetName val="EY_ADJ8"/>
      <sheetName val="SAN_REDUCED_17"/>
      <sheetName val="BĐ_thời_gian7"/>
      <sheetName val="Gia_VL7"/>
      <sheetName val="MTO_REV_07"/>
      <sheetName val="Mã_CP7"/>
      <sheetName val="Performance_37"/>
      <sheetName val="0__Title7"/>
      <sheetName val="1__Certificate7"/>
      <sheetName val="2__Summary7"/>
      <sheetName val="3__VAT7"/>
      <sheetName val="4__Trade_Contract_Works7"/>
      <sheetName val="5__SV7"/>
      <sheetName val="Schedule_No_17"/>
      <sheetName val="SUM__No_2_1a7"/>
      <sheetName val="Schedule_No_2_1a7"/>
      <sheetName val="Schedule_No_2_1aa_LOOSE7"/>
      <sheetName val="SUM__No_2_1b7"/>
      <sheetName val="Schedule_No_2_1b7"/>
      <sheetName val="SUM__No_2_2a7"/>
      <sheetName val="Schedule_No_2_2a7"/>
      <sheetName val="SUM__No_2_2b7"/>
      <sheetName val="Schedule_No_2_2b7"/>
      <sheetName val="SUM_NO_2_3a7"/>
      <sheetName val="Schedule_No_2_3a7"/>
      <sheetName val="Schedule_No_2_4b_MEP7"/>
      <sheetName val="Schedule_No_37"/>
      <sheetName val="Air_conditional_for_Living_roo7"/>
      <sheetName val="Sunken_Slab7"/>
      <sheetName val="Supply_&amp;_Install_Gym_Equipment7"/>
      <sheetName val="CONCRETE_ROOF7"/>
      <sheetName val="Material_(Construction)7"/>
      <sheetName val="Breakdown_Material7"/>
      <sheetName val="Material_(MEP)7"/>
      <sheetName val="YE_277"/>
      <sheetName val="B3A_-_TOWER_A7"/>
      <sheetName val="Trading_partner7"/>
      <sheetName val="CHITIET_VL-NC-TT_-1p7"/>
      <sheetName val="Thống_kê_KH_Tiềm_năng7"/>
      <sheetName val="F1-CH03_(3-12-2018)6"/>
      <sheetName val="1a_Thep_TD6"/>
      <sheetName val="1b_Thep_TV6"/>
      <sheetName val="2a_KL_TD6"/>
      <sheetName val="2b_KL_TV6"/>
      <sheetName val="CĐT_D12006"/>
      <sheetName val="CTN_D12006"/>
      <sheetName val="CĐT_D8006"/>
      <sheetName val="CTN_D8006"/>
      <sheetName val="KL_cọc6"/>
      <sheetName val="Hoàn_công_cọc_thí_nghiệm6"/>
      <sheetName val="Danh_sach_coc6"/>
      <sheetName val="Cọc_khoan_nhồi6"/>
      <sheetName val="Danh_sách_cọc6"/>
      <sheetName val="CT_Thang_Mo7"/>
      <sheetName val="DonGia_chetao7"/>
      <sheetName val="DonGia_VatTuLK7"/>
      <sheetName val="Tổng_Hợp7"/>
      <sheetName val="Giá_Trị7"/>
      <sheetName val="Giá_Trị_(2)7"/>
      <sheetName val="Khối_Lượng7"/>
      <sheetName val="Bê_Tông,_Cốp_Pha_T17"/>
      <sheetName val="Bê_Tông,_Cốp_Pha_T2_+T37"/>
      <sheetName val="Thép_Dầm7"/>
      <sheetName val="Thép_Sàn7"/>
      <sheetName val="đọc_số6"/>
      <sheetName val="5_3_NƯỚC_WATER5"/>
      <sheetName val="M_676"/>
      <sheetName val="list_VL6"/>
      <sheetName val="Trình_mẫu_VL6"/>
      <sheetName val="Nhap_VL6"/>
      <sheetName val="LIST_VLĐV6"/>
      <sheetName val="BB_VLDV6"/>
      <sheetName val="BB_VLDV_(multi)6"/>
      <sheetName val="nghiệm_thu_hoàn_thành6"/>
      <sheetName val="Báo_cáo_hiện_trường6"/>
      <sheetName val="Kế_hoạch_nghiệm_thu6"/>
      <sheetName val="Quy_trình6"/>
      <sheetName val="List_vữa6"/>
      <sheetName val="List_NT6"/>
      <sheetName val="BBNT_thô6"/>
      <sheetName val="Danh_sách_SR-DLUQ6"/>
      <sheetName val="TH_thiet_bi6"/>
      <sheetName val="Du_lieu_TKT6"/>
      <sheetName val="Dien_thong_tin6"/>
      <sheetName val="So_hieu_coc6"/>
      <sheetName val="Div26_-_Elect6"/>
      <sheetName val="Nhan_cong6"/>
      <sheetName val="Thiet_bi6"/>
      <sheetName val="Vat_tu6"/>
      <sheetName val="DM_ChiPhi6"/>
      <sheetName val="May_TC6"/>
      <sheetName val="Bang_KL6"/>
      <sheetName val="TH_Kinh_phi6"/>
      <sheetName val="THKL_(2)5"/>
      <sheetName val="Dự_trù_KL_9_coc_BS_và_6_CT_A6"/>
      <sheetName val="Tong_hop6"/>
      <sheetName val="Thep_block_A_(cad)6"/>
      <sheetName val="Thep_coc_9_BS_và_6_CT_block_A6"/>
      <sheetName val="toa_do6"/>
      <sheetName val="toa_do_(2)6"/>
      <sheetName val="List_data6"/>
      <sheetName val="ocean_voyage5"/>
      <sheetName val="Data_nguồn5"/>
      <sheetName val="KHONG_XOA5"/>
      <sheetName val="6_TVBH6"/>
      <sheetName val="Master_data6"/>
      <sheetName val="1_TB_2015_-_final5"/>
      <sheetName val="Master_Pricing_06_03_205"/>
      <sheetName val="CT_-THVLNC5"/>
      <sheetName val="CHITIET_VL-NC1"/>
      <sheetName val="RAB_AR&amp;STR10"/>
      <sheetName val="Cash_Flow10"/>
      <sheetName val="6PILE__(돌출)10"/>
      <sheetName val="DG_duoi9"/>
      <sheetName val="BTT_(CAT_COC)9"/>
      <sheetName val="Data_Validation9"/>
      <sheetName val="DGCT_(01)9"/>
      <sheetName val="Form_69"/>
      <sheetName val="EY_ADJ9"/>
      <sheetName val="SAN_REDUCED_18"/>
      <sheetName val="BĐ_thời_gian8"/>
      <sheetName val="Gia_VL8"/>
      <sheetName val="MTO_REV_08"/>
      <sheetName val="Mã_CP8"/>
      <sheetName val="Performance_38"/>
      <sheetName val="0__Title8"/>
      <sheetName val="1__Certificate8"/>
      <sheetName val="2__Summary8"/>
      <sheetName val="3__VAT8"/>
      <sheetName val="4__Trade_Contract_Works8"/>
      <sheetName val="5__SV8"/>
      <sheetName val="Schedule_No_18"/>
      <sheetName val="SUM__No_2_1a8"/>
      <sheetName val="Schedule_No_2_1a8"/>
      <sheetName val="Schedule_No_2_1aa_LOOSE8"/>
      <sheetName val="SUM__No_2_1b8"/>
      <sheetName val="Schedule_No_2_1b8"/>
      <sheetName val="SUM__No_2_2a8"/>
      <sheetName val="Schedule_No_2_2a8"/>
      <sheetName val="SUM__No_2_2b8"/>
      <sheetName val="Schedule_No_2_2b8"/>
      <sheetName val="SUM_NO_2_3a8"/>
      <sheetName val="Schedule_No_2_3a8"/>
      <sheetName val="Schedule_No_2_4b_MEP8"/>
      <sheetName val="Schedule_No_38"/>
      <sheetName val="Air_conditional_for_Living_roo8"/>
      <sheetName val="Sunken_Slab8"/>
      <sheetName val="Supply_&amp;_Install_Gym_Equipment8"/>
      <sheetName val="CONCRETE_ROOF8"/>
      <sheetName val="Material_(Construction)8"/>
      <sheetName val="Breakdown_Material8"/>
      <sheetName val="Material_(MEP)8"/>
      <sheetName val="YE_278"/>
      <sheetName val="B3A_-_TOWER_A8"/>
      <sheetName val="Trading_partner8"/>
      <sheetName val="CHITIET_VL-NC-TT_-1p8"/>
      <sheetName val="Thống_kê_KH_Tiềm_năng8"/>
      <sheetName val="F1-CH03_(3-12-2018)7"/>
      <sheetName val="1a_Thep_TD7"/>
      <sheetName val="1b_Thep_TV7"/>
      <sheetName val="2a_KL_TD7"/>
      <sheetName val="2b_KL_TV7"/>
      <sheetName val="CĐT_D12007"/>
      <sheetName val="CTN_D12007"/>
      <sheetName val="CĐT_D8007"/>
      <sheetName val="CTN_D8007"/>
      <sheetName val="KL_cọc7"/>
      <sheetName val="Hoàn_công_cọc_thí_nghiệm7"/>
      <sheetName val="Danh_sach_coc7"/>
      <sheetName val="Cọc_khoan_nhồi7"/>
      <sheetName val="Danh_sách_cọc7"/>
      <sheetName val="CT_Thang_Mo8"/>
      <sheetName val="DonGia_chetao8"/>
      <sheetName val="DonGia_VatTuLK8"/>
      <sheetName val="Tổng_Hợp8"/>
      <sheetName val="Giá_Trị8"/>
      <sheetName val="Giá_Trị_(2)8"/>
      <sheetName val="Khối_Lượng8"/>
      <sheetName val="Bê_Tông,_Cốp_Pha_T18"/>
      <sheetName val="Bê_Tông,_Cốp_Pha_T2_+T38"/>
      <sheetName val="Thép_Dầm8"/>
      <sheetName val="Thép_Sàn8"/>
      <sheetName val="đọc_số7"/>
      <sheetName val="5_3_NƯỚC_WATER6"/>
      <sheetName val="M_677"/>
      <sheetName val="list_VL7"/>
      <sheetName val="Trình_mẫu_VL7"/>
      <sheetName val="Nhap_VL7"/>
      <sheetName val="LIST_VLĐV7"/>
      <sheetName val="BB_VLDV7"/>
      <sheetName val="BB_VLDV_(multi)7"/>
      <sheetName val="nghiệm_thu_hoàn_thành7"/>
      <sheetName val="Báo_cáo_hiện_trường7"/>
      <sheetName val="Kế_hoạch_nghiệm_thu7"/>
      <sheetName val="Quy_trình7"/>
      <sheetName val="List_vữa7"/>
      <sheetName val="List_NT7"/>
      <sheetName val="BBNT_thô7"/>
      <sheetName val="Danh_sách_SR-DLUQ7"/>
      <sheetName val="TH_thiet_bi7"/>
      <sheetName val="Du_lieu_TKT7"/>
      <sheetName val="Dien_thong_tin7"/>
      <sheetName val="So_hieu_coc7"/>
      <sheetName val="Div26_-_Elect7"/>
      <sheetName val="Nhan_cong7"/>
      <sheetName val="Thiet_bi7"/>
      <sheetName val="Vat_tu7"/>
      <sheetName val="DM_ChiPhi7"/>
      <sheetName val="May_TC7"/>
      <sheetName val="Bang_KL7"/>
      <sheetName val="TH_Kinh_phi7"/>
      <sheetName val="THKL_(2)6"/>
      <sheetName val="Dự_trù_KL_9_coc_BS_và_6_CT_A7"/>
      <sheetName val="Tong_hop7"/>
      <sheetName val="Thep_block_A_(cad)7"/>
      <sheetName val="Thep_coc_9_BS_và_6_CT_block_A7"/>
      <sheetName val="toa_do7"/>
      <sheetName val="toa_do_(2)7"/>
      <sheetName val="List_data7"/>
      <sheetName val="ocean_voyage6"/>
      <sheetName val="Data_nguồn6"/>
      <sheetName val="KHONG_XOA6"/>
      <sheetName val="6_TVBH7"/>
      <sheetName val="Master_data7"/>
      <sheetName val="1_TB_2015_-_final6"/>
      <sheetName val="Master_Pricing_06_03_206"/>
      <sheetName val="CT_-THVLNC6"/>
      <sheetName val="CHITIET_VL-NC2"/>
      <sheetName val="RAB_AR&amp;STR11"/>
      <sheetName val="Cash_Flow11"/>
      <sheetName val="6PILE__(돌출)11"/>
      <sheetName val="DG_duoi10"/>
      <sheetName val="BTT_(CAT_COC)10"/>
      <sheetName val="Data_Validation10"/>
      <sheetName val="DGCT_(01)10"/>
      <sheetName val="Form_610"/>
      <sheetName val="EY_ADJ10"/>
      <sheetName val="SAN_REDUCED_19"/>
      <sheetName val="BĐ_thời_gian9"/>
      <sheetName val="Gia_VL9"/>
      <sheetName val="MTO_REV_09"/>
      <sheetName val="Mã_CP9"/>
      <sheetName val="Performance_39"/>
      <sheetName val="0__Title9"/>
      <sheetName val="1__Certificate9"/>
      <sheetName val="2__Summary9"/>
      <sheetName val="3__VAT9"/>
      <sheetName val="4__Trade_Contract_Works9"/>
      <sheetName val="5__SV9"/>
      <sheetName val="Schedule_No_19"/>
      <sheetName val="SUM__No_2_1a9"/>
      <sheetName val="Schedule_No_2_1a9"/>
      <sheetName val="Schedule_No_2_1aa_LOOSE9"/>
      <sheetName val="SUM__No_2_1b9"/>
      <sheetName val="Schedule_No_2_1b9"/>
      <sheetName val="SUM__No_2_2a9"/>
      <sheetName val="Schedule_No_2_2a9"/>
      <sheetName val="SUM__No_2_2b9"/>
      <sheetName val="Schedule_No_2_2b9"/>
      <sheetName val="SUM_NO_2_3a9"/>
      <sheetName val="Schedule_No_2_3a9"/>
      <sheetName val="Schedule_No_2_4b_MEP9"/>
      <sheetName val="Schedule_No_39"/>
      <sheetName val="Air_conditional_for_Living_roo9"/>
      <sheetName val="Sunken_Slab9"/>
      <sheetName val="Supply_&amp;_Install_Gym_Equipment9"/>
      <sheetName val="CONCRETE_ROOF9"/>
      <sheetName val="Material_(Construction)9"/>
      <sheetName val="Breakdown_Material9"/>
      <sheetName val="Material_(MEP)9"/>
      <sheetName val="YE_279"/>
      <sheetName val="B3A_-_TOWER_A9"/>
      <sheetName val="Trading_partner9"/>
      <sheetName val="CHITIET_VL-NC-TT_-1p9"/>
      <sheetName val="Thống_kê_KH_Tiềm_năng9"/>
      <sheetName val="F1-CH03_(3-12-2018)8"/>
      <sheetName val="1a_Thep_TD8"/>
      <sheetName val="1b_Thep_TV8"/>
      <sheetName val="2a_KL_TD8"/>
      <sheetName val="2b_KL_TV8"/>
      <sheetName val="CĐT_D12008"/>
      <sheetName val="CTN_D12008"/>
      <sheetName val="CĐT_D8008"/>
      <sheetName val="CTN_D8008"/>
      <sheetName val="KL_cọc8"/>
      <sheetName val="Hoàn_công_cọc_thí_nghiệm8"/>
      <sheetName val="Danh_sach_coc8"/>
      <sheetName val="Cọc_khoan_nhồi8"/>
      <sheetName val="Danh_sách_cọc8"/>
      <sheetName val="CT_Thang_Mo9"/>
      <sheetName val="DonGia_chetao9"/>
      <sheetName val="DonGia_VatTuLK9"/>
      <sheetName val="Tổng_Hợp9"/>
      <sheetName val="Giá_Trị9"/>
      <sheetName val="Giá_Trị_(2)9"/>
      <sheetName val="Khối_Lượng9"/>
      <sheetName val="Bê_Tông,_Cốp_Pha_T19"/>
      <sheetName val="Bê_Tông,_Cốp_Pha_T2_+T39"/>
      <sheetName val="Thép_Dầm9"/>
      <sheetName val="Thép_Sàn9"/>
      <sheetName val="đọc_số8"/>
      <sheetName val="5_3_NƯỚC_WATER7"/>
      <sheetName val="M_678"/>
      <sheetName val="list_VL8"/>
      <sheetName val="Trình_mẫu_VL8"/>
      <sheetName val="Nhap_VL8"/>
      <sheetName val="LIST_VLĐV8"/>
      <sheetName val="BB_VLDV8"/>
      <sheetName val="BB_VLDV_(multi)8"/>
      <sheetName val="nghiệm_thu_hoàn_thành8"/>
      <sheetName val="Báo_cáo_hiện_trường8"/>
      <sheetName val="Kế_hoạch_nghiệm_thu8"/>
      <sheetName val="Quy_trình8"/>
      <sheetName val="List_vữa8"/>
      <sheetName val="List_NT8"/>
      <sheetName val="BBNT_thô8"/>
      <sheetName val="Danh_sách_SR-DLUQ8"/>
      <sheetName val="TH_thiet_bi8"/>
      <sheetName val="Du_lieu_TKT8"/>
      <sheetName val="Dien_thong_tin8"/>
      <sheetName val="So_hieu_coc8"/>
      <sheetName val="Div26_-_Elect8"/>
      <sheetName val="Nhan_cong8"/>
      <sheetName val="Thiet_bi8"/>
      <sheetName val="Vat_tu8"/>
      <sheetName val="DM_ChiPhi8"/>
      <sheetName val="May_TC8"/>
      <sheetName val="Bang_KL8"/>
      <sheetName val="TH_Kinh_phi8"/>
      <sheetName val="THKL_(2)7"/>
      <sheetName val="Dự_trù_KL_9_coc_BS_và_6_CT_A8"/>
      <sheetName val="Tong_hop8"/>
      <sheetName val="Thep_block_A_(cad)8"/>
      <sheetName val="Thep_coc_9_BS_và_6_CT_block_A8"/>
      <sheetName val="toa_do8"/>
      <sheetName val="toa_do_(2)8"/>
      <sheetName val="List_data8"/>
      <sheetName val="ocean_voyage7"/>
      <sheetName val="Data_nguồn7"/>
      <sheetName val="KHONG_XOA7"/>
      <sheetName val="6_TVBH8"/>
      <sheetName val="Master_data8"/>
      <sheetName val="1_TB_2015_-_final7"/>
      <sheetName val="Master_Pricing_06_03_207"/>
      <sheetName val="CT_-THVLNC7"/>
      <sheetName val="CHITIET_VL-NC3"/>
      <sheetName val="Bảng dung trọng"/>
      <sheetName val="Cto"/>
      <sheetName val="INCONS"/>
      <sheetName val="LKVL-CK-HT-GD1"/>
      <sheetName val="GL 241"/>
      <sheetName val="4-Ban_giao_NCC"/>
      <sheetName val="2-BC_đề_xuất_lựa_chọn_NCC"/>
      <sheetName val="GL_2021"/>
      <sheetName val="Name"/>
      <sheetName val="402"/>
      <sheetName val="RAT"/>
      <sheetName val="App.1 - CFA"/>
      <sheetName val="XREF"/>
      <sheetName val="BQ-E20-02(Rp)"/>
      <sheetName val="gia vt"/>
      <sheetName val="1.BILL MOI THAU CAN THUONG"/>
      <sheetName val="Rate Analysis"/>
      <sheetName val="8-31-98"/>
      <sheetName val="worksheet inchican"/>
      <sheetName val="combined 9-30"/>
      <sheetName val="CHITIET VL-NC-TT1p"/>
      <sheetName val="RC Pipe"/>
      <sheetName val="% KL"/>
      <sheetName val="RATE"/>
      <sheetName val="Bảng phụ"/>
      <sheetName val="KY DUYET DONG KIEN TD"/>
      <sheetName val="KY DUYET DONG KIEN THEP MOI"/>
      <sheetName val="PACKING TC"/>
      <sheetName val="09. DATABASE"/>
      <sheetName val="TBV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MONTHS "/>
      <sheetName val="6MONTHS"/>
      <sheetName val="staffsched"/>
      <sheetName val="負荷集計（断熱不燃）"/>
      <sheetName val="DETAIL "/>
      <sheetName val="schedule form"/>
      <sheetName val="Sum"/>
      <sheetName val="Sheet1"/>
      <sheetName val="Comparison"/>
      <sheetName val="A .Building  "/>
      <sheetName val="Qty-(Arc )"/>
      <sheetName val="gia vt,nc,may"/>
      <sheetName val="Sub total"/>
      <sheetName val="8MONTHS_"/>
      <sheetName val="DETAIL_"/>
      <sheetName val="schedule_form"/>
      <sheetName val="A__Building__"/>
      <sheetName val="Qty-(Arc_)"/>
      <sheetName val="gia_vt,nc,may"/>
      <sheetName val="Sub_total"/>
      <sheetName val="Gia"/>
      <sheetName val="MTP"/>
      <sheetName val="8MONTHS_1"/>
      <sheetName val="DETAIL_1"/>
      <sheetName val="schedule_form1"/>
      <sheetName val="A__Building__1"/>
      <sheetName val="Qty-(Arc_)1"/>
      <sheetName val="gia_vt,nc,may1"/>
      <sheetName val="Sub_total1"/>
      <sheetName val="tifico"/>
      <sheetName val="PNT_QUOT__3"/>
      <sheetName val="COAT_WRAP_QIOT__3"/>
      <sheetName val="XL4Poppy"/>
      <sheetName val="VL"/>
      <sheetName val="ND"/>
      <sheetName val="electrical"/>
      <sheetName val="SUM-AIR-Submit"/>
      <sheetName val="Name"/>
      <sheetName val="SEX"/>
      <sheetName val="B3A - TOWER A"/>
      <sheetName val="차액보증"/>
      <sheetName val="FitOutConfCentre"/>
      <sheetName val="실행"/>
      <sheetName val="escon"/>
      <sheetName val="RAB AR&amp;STR"/>
      <sheetName val="Div26 - Elect"/>
      <sheetName val="Z"/>
      <sheetName val="#REF"/>
      <sheetName val="Earthwork"/>
      <sheetName val="Ｎｏ.13"/>
      <sheetName val="Cash2"/>
      <sheetName val="一発シート"/>
      <sheetName val="F4-F7"/>
      <sheetName val="노임단가"/>
      <sheetName val="6PILE  (돌출)"/>
      <sheetName val="Input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負荷集計（断熱不燃）"/>
      <sheetName val="負荷集計 (不燃)"/>
      <sheetName val="負荷集計_断熱不燃_"/>
      <sheetName val="MTP"/>
      <sheetName val="P"/>
      <sheetName val="外構・目次"/>
      <sheetName val="工場棟・目次"/>
      <sheetName val="事務棟・目次"/>
      <sheetName val="Dulieu"/>
      <sheetName val="dg-VTu"/>
      <sheetName val="KL hoàn thành"/>
      <sheetName val="Earthwork"/>
      <sheetName val="負荷集計（愛知製鋼）"/>
      <sheetName val="負荷集計_(不燃)"/>
      <sheetName val="KL_hoàn_thành"/>
      <sheetName val="금융비용"/>
      <sheetName val="MAIN GATE HOUSE"/>
      <sheetName val="負荷集計_(不燃)1"/>
      <sheetName val="KL_hoàn_thành1"/>
      <sheetName val="MAIN_GATE_HOUSE"/>
      <sheetName val="RAB AR&amp;STR"/>
      <sheetName val="PNT-QUOT-#3"/>
      <sheetName val="COAT&amp;WRAP-QIOT-#3"/>
      <sheetName val="Sheet1"/>
      <sheetName val="Cash2"/>
      <sheetName val="Z"/>
      <sheetName val="負荷集計_(不燃)2"/>
      <sheetName val="KL_hoàn_thành2"/>
      <sheetName val="MAIN_GATE_HOUSE1"/>
      <sheetName val="RAB_AR&amp;STR"/>
      <sheetName val="Input"/>
      <sheetName val="REF"/>
      <sheetName val="MTL(AG)"/>
      <sheetName val="tifico"/>
      <sheetName val="Quantity"/>
      <sheetName val="갑지"/>
      <sheetName val="실행"/>
      <sheetName val="집계표"/>
      <sheetName val="입찰안"/>
      <sheetName val="MTL$-INTER"/>
      <sheetName val="KL thanh toan-Xuan Dao"/>
      <sheetName val="#REF"/>
      <sheetName val="조명시설"/>
      <sheetName val="QUY CHE-CTG"/>
      <sheetName val="SEX"/>
      <sheetName val="Notes"/>
      <sheetName val="THKP957"/>
      <sheetName val="Tính giá NC"/>
      <sheetName val="Hạng mục chung"/>
      <sheetName val="THCPTB"/>
      <sheetName val="THCPXD"/>
      <sheetName val="Chi phí dự phòng"/>
      <sheetName val="Đầu vào"/>
      <sheetName val="Tiên lượng"/>
      <sheetName val="SL cước"/>
      <sheetName val="NKSC thue"/>
      <sheetName val="NOTE"/>
      <sheetName val="Tinh thep"/>
      <sheetName val="ThuVien"/>
      <sheetName val="SITE-E"/>
      <sheetName val="Chenh lech vat tu"/>
      <sheetName val="CTG Xây tô"/>
      <sheetName val="SUMMARY"/>
      <sheetName val="XL4Poppy"/>
      <sheetName val="BM"/>
      <sheetName val="Sheet2"/>
      <sheetName val="MTO REV_2_ARMOR_"/>
      <sheetName val="VL"/>
      <sheetName val="TN"/>
      <sheetName val="ND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PTĐG"/>
      <sheetName val="RATE"/>
      <sheetName val="NVL"/>
      <sheetName val="ĐG 2018"/>
      <sheetName val="BXLDL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CHITIET VL-NC"/>
      <sheetName val="Tiepdia"/>
      <sheetName val="6MONTHS"/>
      <sheetName val="2.1 受電設備棟"/>
      <sheetName val="2.2 受・防火水槽"/>
      <sheetName val="2.3 排水処理設備棟"/>
      <sheetName val="2.4 倉庫棟"/>
      <sheetName val="2.5 守衛棟"/>
      <sheetName val="Sum"/>
      <sheetName val="6823 PS 1700"/>
      <sheetName val="PU_ITALY "/>
      <sheetName val="Module1"/>
      <sheetName val="Module2"/>
      <sheetName val="KP_LIST"/>
      <sheetName val="Sheet3"/>
      <sheetName val="BG"/>
      <sheetName val="Tách chi phí tháng"/>
      <sheetName val="tuong"/>
      <sheetName val="TEMP. WORK(Detail) "/>
      <sheetName val="BOQ (budget)"/>
      <sheetName val="TOSHIBA-Structure"/>
      <sheetName val="CAS"/>
      <sheetName val="diachi"/>
      <sheetName val="KL_thanh_toan-Xuan_Dao"/>
      <sheetName val="Tính_giá_NC"/>
      <sheetName val="Hạng_mục_chung"/>
      <sheetName val="Chi_phí_dự_phòng"/>
      <sheetName val="Đầu_vào"/>
      <sheetName val="Tiên_lượng"/>
      <sheetName val="SL_cước"/>
      <sheetName val="NKSC_thue"/>
      <sheetName val="개산공사비"/>
      <sheetName val="見積書"/>
      <sheetName val="Chiết tính đơn giá"/>
      <sheetName val="TONGKE-HT"/>
      <sheetName val="負荷集計_(不燃)3"/>
      <sheetName val="KL_hoàn_thành3"/>
      <sheetName val="MAIN_GATE_HOUSE2"/>
      <sheetName val="RAB_AR&amp;STR1"/>
      <sheetName val="KL_thanh_toan-Xuan_Dao1"/>
      <sheetName val="Tính_giá_NC1"/>
      <sheetName val="Hạng_mục_chung1"/>
      <sheetName val="Chi_phí_dự_phòng1"/>
      <sheetName val="Đầu_vào1"/>
      <sheetName val="Tiên_lượng1"/>
      <sheetName val="SL_cước1"/>
      <sheetName val="NKSC_thue1"/>
      <sheetName val="Tinh_thep"/>
      <sheetName val="CTG_Xây_tô"/>
      <sheetName val="QUY_CHE-CTG"/>
      <sheetName val="MTO_REV_2_ARMOR_"/>
      <sheetName val="Chenh_lech_vat_tu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ĐG_2018"/>
      <sheetName val="2_1_受電設備棟"/>
      <sheetName val="2_2_受・防火水槽"/>
      <sheetName val="2_3_排水処理設備棟"/>
      <sheetName val="2_4_倉庫棟"/>
      <sheetName val="2_5_守衛棟"/>
      <sheetName val="6823_PS_1700"/>
      <sheetName val="PU_ITALY_"/>
      <sheetName val="Keothep"/>
      <sheetName val="현장별"/>
      <sheetName val="CTG"/>
      <sheetName val="Prelims"/>
      <sheetName val="노임단가"/>
      <sheetName val="침하계"/>
      <sheetName val="V-N-M"/>
      <sheetName val="foxz"/>
      <sheetName val="Huong dan"/>
      <sheetName val="DXVT-00x"/>
      <sheetName val="2.KLVT"/>
      <sheetName val="3.KLDM"/>
      <sheetName val="4.TDVT"/>
      <sheetName val="5. NHAT KY THEO DOI CODE"/>
      <sheetName val="NVN Hotel"/>
      <sheetName val="DATA"/>
      <sheetName val="F&amp;S"/>
      <sheetName val="경비2내역"/>
      <sheetName val="GAEYO"/>
      <sheetName val="BAG-2"/>
      <sheetName val="SUM-AIR-Submit"/>
      <sheetName val="dongia (2)"/>
      <sheetName val="01"/>
      <sheetName val="Chiet tinh dz35"/>
      <sheetName val="Budget Code"/>
      <sheetName val="GTHD"/>
      <sheetName val="lIST GOI"/>
      <sheetName val="Gs T1-T7"/>
      <sheetName val="Nhật ký công việc pk Vinmec"/>
      <sheetName val="VẬT LIỆU CHƯA CÓ MẪU"/>
      <sheetName val="Thay đổi vật liệu"/>
      <sheetName val="CUA PHONG ROP"/>
      <sheetName val="Priced BOQ"/>
      <sheetName val="투자자산"/>
      <sheetName val="외상매출금"/>
      <sheetName val="현금"/>
      <sheetName val="대손상각"/>
      <sheetName val="받을어음"/>
      <sheetName val="시작"/>
      <sheetName val="유가증권"/>
      <sheetName val="escon"/>
      <sheetName val="CT Thang Mo"/>
      <sheetName val="CT  PL"/>
      <sheetName val="Bang phan tich Quy che"/>
      <sheetName val="chieu day san"/>
      <sheetName val="Mall"/>
      <sheetName val="N.Pha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CLAY LUMPS"/>
      <sheetName val="PRE (RICONS)"/>
      <sheetName val="BANRA"/>
      <sheetName val="ĐNTT Đợt 2"/>
      <sheetName val="Bảng tổng hợp giá trị"/>
      <sheetName val="Bang TH GT de nghi TT(co HD)"/>
      <sheetName val="C-HVAC"/>
      <sheetName val="Bang KLHT"/>
      <sheetName val="Bangchitiet khoi luong"/>
      <sheetName val="Đối trừ khối lượng vật tư"/>
      <sheetName val="Giá trị đối trừ"/>
      <sheetName val="Tổng hợp chi phí khấu trừ"/>
      <sheetName val="villa"/>
      <sheetName val="負荷集計_(不燃)4"/>
      <sheetName val="KL_hoàn_thành4"/>
      <sheetName val="MAIN_GATE_HOUSE3"/>
      <sheetName val="RAB_AR&amp;STR2"/>
      <sheetName val="KL_thanh_toan-Xuan_Dao2"/>
      <sheetName val="Tính_giá_NC2"/>
      <sheetName val="Hạng_mục_chung2"/>
      <sheetName val="Chi_phí_dự_phòng2"/>
      <sheetName val="Đầu_vào2"/>
      <sheetName val="Tiên_lượng2"/>
      <sheetName val="SL_cước2"/>
      <sheetName val="NKSC_thue2"/>
      <sheetName val="QUY_CHE-CTG1"/>
      <sheetName val="Tinh_thep1"/>
      <sheetName val="CTG_Xây_tô1"/>
      <sheetName val="Chenh_lech_vat_tu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MTO_REV_2_ARMOR_1"/>
      <sheetName val="ĐG_20181"/>
      <sheetName val="2_1_受電設備棟1"/>
      <sheetName val="2_2_受・防火水槽1"/>
      <sheetName val="2_3_排水処理設備棟1"/>
      <sheetName val="2_4_倉庫棟1"/>
      <sheetName val="2_5_守衛棟1"/>
      <sheetName val="6823_PS_17001"/>
      <sheetName val="PU_ITALY_1"/>
      <sheetName val="TEMP__WORK(Detail)_"/>
      <sheetName val="BOQ_(budget)"/>
      <sheetName val="Chiết_tính_đơn_giá"/>
      <sheetName val="Tách_chi_phí_tháng"/>
      <sheetName val="TONG_HOP_VL-NC"/>
      <sheetName val="TONGKE3p_"/>
      <sheetName val="TH_VL,_NC,_DDHT_Thanhphuoc"/>
      <sheetName val="CHITIET_VL-NC"/>
      <sheetName val="CT_Thang_Mo"/>
      <sheetName val="CT__PL"/>
      <sheetName val="lIST_GOI"/>
      <sheetName val="Gs_T1-T7"/>
      <sheetName val="Nhật_ký_công_việc_pk_Vinmec"/>
      <sheetName val="VẬT_LIỆU_CHƯA_CÓ_MẪU"/>
      <sheetName val="Thay_đổi_vật_liệu"/>
      <sheetName val="CUA_PHONG_ROP"/>
      <sheetName val="Huong_dan"/>
      <sheetName val="2_KLVT"/>
      <sheetName val="3_KLDM"/>
      <sheetName val="4_TDVT"/>
      <sheetName val="5__NHAT_KY_THEO_DOI_CODE"/>
      <sheetName val="NVN_Hotel"/>
      <sheetName val="gvl"/>
      <sheetName val="Gia"/>
      <sheetName val="ThongtinDN"/>
      <sheetName val="DM DU AN"/>
      <sheetName val="DM TP."/>
      <sheetName val="File Chi tiet"/>
      <sheetName val="갑지1"/>
      <sheetName val="LEGEND"/>
      <sheetName val="FAB별"/>
      <sheetName val="BANG TRA"/>
      <sheetName val="FitOutConfCentre"/>
      <sheetName val="GiaVL"/>
      <sheetName val="SP10"/>
      <sheetName val="MTL__INTER"/>
      <sheetName val="125x125"/>
      <sheetName val="CFS3"/>
      <sheetName val="4)유동표"/>
      <sheetName val="Bù giá CM"/>
      <sheetName val="Cước CG"/>
      <sheetName val="Config"/>
      <sheetName val="負荷集計_(不燃)5"/>
      <sheetName val="KL_hoàn_thành5"/>
      <sheetName val="MAIN_GATE_HOUSE4"/>
      <sheetName val="RAB_AR&amp;STR3"/>
      <sheetName val="Tính_giá_NC3"/>
      <sheetName val="Hạng_mục_chung3"/>
      <sheetName val="Chi_phí_dự_phòng3"/>
      <sheetName val="Đầu_vào3"/>
      <sheetName val="Tiên_lượng3"/>
      <sheetName val="SL_cước3"/>
      <sheetName val="NKSC_thue3"/>
      <sheetName val="CTG_Xây_tô2"/>
      <sheetName val="KL_thanh_toan-Xuan_Dao3"/>
      <sheetName val="Tinh_thep2"/>
      <sheetName val="QUY_CHE-CTG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Chenh_lech_vat_tu2"/>
      <sheetName val="MTO_REV_2_ARMOR_2"/>
      <sheetName val="ĐG_20182"/>
      <sheetName val="2_1_受電設備棟2"/>
      <sheetName val="2_2_受・防火水槽2"/>
      <sheetName val="2_3_排水処理設備棟2"/>
      <sheetName val="2_4_倉庫棟2"/>
      <sheetName val="2_5_守衛棟2"/>
      <sheetName val="6823_PS_17002"/>
      <sheetName val="PU_ITALY_2"/>
      <sheetName val="Chiết_tính_đơn_giá1"/>
      <sheetName val="TEMP__WORK(Detail)_1"/>
      <sheetName val="BOQ_(budget)1"/>
      <sheetName val="TONG_HOP_VL-NC1"/>
      <sheetName val="TONGKE3p_1"/>
      <sheetName val="TH_VL,_NC,_DDHT_Thanhphuoc1"/>
      <sheetName val="CHITIET_VL-NC1"/>
      <sheetName val="Tách_chi_phí_tháng1"/>
      <sheetName val="Huong_dan1"/>
      <sheetName val="2_KLVT1"/>
      <sheetName val="3_KLDM1"/>
      <sheetName val="4_TDVT1"/>
      <sheetName val="5__NHAT_KY_THEO_DOI_CODE1"/>
      <sheetName val="NVN_Hotel1"/>
      <sheetName val="Priced_BOQ"/>
      <sheetName val="CT_Thang_Mo1"/>
      <sheetName val="CT__PL1"/>
      <sheetName val="lIST_GOI1"/>
      <sheetName val="Gs_T1-T71"/>
      <sheetName val="Nhật_ký_công_việc_pk_Vinmec1"/>
      <sheetName val="VẬT_LIỆU_CHƯA_CÓ_MẪU1"/>
      <sheetName val="Thay_đổi_vật_liệu1"/>
      <sheetName val="CUA_PHONG_ROP1"/>
      <sheetName val="dongia_(2)"/>
      <sheetName val="Bang_phan_tich_Quy_che"/>
      <sheetName val="chieu_day_san"/>
      <sheetName val="N_Phan"/>
      <sheetName val="CLAY_LUMPS"/>
      <sheetName val="Chiet_tinh_dz35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PRE_(RICONS)"/>
      <sheetName val="Budget_Code"/>
      <sheetName val="ĐNTT_Đợt_2"/>
      <sheetName val="Bảng_tổng_hợp_giá_trị"/>
      <sheetName val="Bang_TH_GT_de_nghi_TT(co_HD)"/>
      <sheetName val="Bang_KLHT"/>
      <sheetName val="Bangchitiet_khoi_luong"/>
      <sheetName val="Đối_trừ_khối_lượng_vật_tư"/>
      <sheetName val="Giá_trị_đối_trừ"/>
      <sheetName val="Tổng_hợp_chi_phí_khấu_trừ"/>
      <sheetName val="DM_DU_AN"/>
      <sheetName val="DM_TP_"/>
      <sheetName val="File_Chi_tiet"/>
      <sheetName val="BANG_TRA"/>
      <sheetName val="6PILE  (돌출)"/>
      <sheetName val="ABUT수량-A1"/>
      <sheetName val="集計"/>
      <sheetName val="TNHC"/>
      <sheetName val="QMCT"/>
      <sheetName val="BoQ"/>
      <sheetName val="MTO REV.2(ARMOR)"/>
      <sheetName val="149-2"/>
      <sheetName val="SPL4"/>
      <sheetName val="금융"/>
      <sheetName val="SORT"/>
      <sheetName val="phan can ho 103"/>
      <sheetName val="Cau tao gia xay to"/>
      <sheetName val="Cau tao gia"/>
      <sheetName val="264"/>
      <sheetName val="유림골조"/>
      <sheetName val="D+W"/>
      <sheetName val="ListCategoryGroup"/>
      <sheetName val="기성내역"/>
      <sheetName val="Bill2-Sum-A"/>
      <sheetName val="Bill4-Sum-A"/>
      <sheetName val="Bill5-Sum-A"/>
      <sheetName val="THVT"/>
      <sheetName val="PTDM"/>
      <sheetName val="실행철강하도"/>
      <sheetName val="D"/>
      <sheetName val="proj"/>
      <sheetName val="tonghop"/>
      <sheetName val="Div26 - Elect"/>
      <sheetName val="DRUM"/>
      <sheetName val="찍기"/>
      <sheetName val="Tính giá 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Summary "/>
      <sheetName val="Index Area Wise"/>
      <sheetName val="Analysis Rate"/>
      <sheetName val="Blr"/>
      <sheetName val="Despacho (c.civil)"/>
      <sheetName val="Breakdown"/>
      <sheetName val="기안"/>
      <sheetName val="Cash Flow"/>
      <sheetName val="Yield"/>
      <sheetName val="갑지(추정)"/>
      <sheetName val="차액보증"/>
      <sheetName val="날개벽수량표"/>
      <sheetName val="PTdam"/>
      <sheetName val="EFR30696"/>
      <sheetName val="상반기손익차2총괄"/>
      <sheetName val="N賃率-職"/>
      <sheetName val="DTICH_OLD"/>
      <sheetName val="07.HT PODIUM"/>
      <sheetName val="04.KC HAM"/>
      <sheetName val="05.KC THAN_OK"/>
      <sheetName val="08.HT CANHO_OK"/>
      <sheetName val="INDEX"/>
      <sheetName val="THAP"/>
      <sheetName val="Btra"/>
      <sheetName val="Cst Pkg-Eden"/>
      <sheetName val="Danh muc"/>
      <sheetName val="SCOPE OF WORK"/>
      <sheetName val="Đơn Giá "/>
      <sheetName val="Para"/>
      <sheetName val="Đon gia"/>
      <sheetName val="Duc_bk"/>
      <sheetName val="전기"/>
      <sheetName val="Tongke"/>
      <sheetName val="toyota"/>
      <sheetName val="GIAVLIEU"/>
      <sheetName val="負荷集計_(不燃)6"/>
      <sheetName val="KL_hoàn_thành6"/>
      <sheetName val="MAIN_GATE_HOUSE5"/>
      <sheetName val="RAB_AR&amp;STR4"/>
      <sheetName val="Tính_giá_NC4"/>
      <sheetName val="Hạng_mục_chung4"/>
      <sheetName val="Chi_phí_dự_phòng4"/>
      <sheetName val="Đầu_vào4"/>
      <sheetName val="Tiên_lượng4"/>
      <sheetName val="SL_cước4"/>
      <sheetName val="NKSC_thue4"/>
      <sheetName val="KL_thanh_toan-Xuan_Dao4"/>
      <sheetName val="QUY_CHE-CTG3"/>
      <sheetName val="Tinh_thep3"/>
      <sheetName val="Chenh_lech_vat_tu3"/>
      <sheetName val="CTG_Xây_tô3"/>
      <sheetName val="MTO_REV_2_ARMOR_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ĐG_20183"/>
      <sheetName val="2_1_受電設備棟3"/>
      <sheetName val="2_2_受・防火水槽3"/>
      <sheetName val="2_3_排水処理設備棟3"/>
      <sheetName val="2_4_倉庫棟3"/>
      <sheetName val="2_5_守衛棟3"/>
      <sheetName val="6823_PS_17003"/>
      <sheetName val="PU_ITALY_3"/>
      <sheetName val="TEMP__WORK(Detail)_2"/>
      <sheetName val="BOQ_(budget)2"/>
      <sheetName val="Chiết_tính_đơn_giá2"/>
      <sheetName val="Tách_chi_phí_tháng2"/>
      <sheetName val="TONG_HOP_VL-NC2"/>
      <sheetName val="TONGKE3p_2"/>
      <sheetName val="TH_VL,_NC,_DDHT_Thanhphuoc2"/>
      <sheetName val="CHITIET_VL-NC2"/>
      <sheetName val="dongia_(2)1"/>
      <sheetName val="Huong_dan2"/>
      <sheetName val="2_KLVT2"/>
      <sheetName val="3_KLDM2"/>
      <sheetName val="4_TDVT2"/>
      <sheetName val="5__NHAT_KY_THEO_DOI_CODE2"/>
      <sheetName val="NVN_Hotel2"/>
      <sheetName val="Bang_phan_tich_Quy_che1"/>
      <sheetName val="Priced_BOQ1"/>
      <sheetName val="CT_Thang_Mo2"/>
      <sheetName val="CT__PL2"/>
      <sheetName val="lIST_GOI2"/>
      <sheetName val="Gs_T1-T72"/>
      <sheetName val="Nhật_ký_công_việc_pk_Vinmec2"/>
      <sheetName val="VẬT_LIỆU_CHƯA_CÓ_MẪU2"/>
      <sheetName val="Thay_đổi_vật_liệu2"/>
      <sheetName val="CUA_PHONG_ROP2"/>
      <sheetName val="N_Phan1"/>
      <sheetName val="chieu_day_san1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CLAY_LUMPS1"/>
      <sheetName val="Chiet_tinh_dz351"/>
      <sheetName val="Budget_Code1"/>
      <sheetName val="PRE_(RICONS)1"/>
      <sheetName val="ĐNTT_Đợt_21"/>
      <sheetName val="Bảng_tổng_hợp_giá_trị1"/>
      <sheetName val="Bang_TH_GT_de_nghi_TT(co_HD)1"/>
      <sheetName val="Bang_KLHT1"/>
      <sheetName val="Bangchitiet_khoi_luong1"/>
      <sheetName val="Đối_trừ_khối_lượng_vật_tư1"/>
      <sheetName val="Giá_trị_đối_trừ1"/>
      <sheetName val="Tổng_hợp_chi_phí_khấu_trừ1"/>
      <sheetName val="DM_DU_AN1"/>
      <sheetName val="DM_TP_1"/>
      <sheetName val="File_Chi_tiet1"/>
      <sheetName val="BANG_TRA1"/>
      <sheetName val="Bù_giá_CM"/>
      <sheetName val="Cước_CG"/>
      <sheetName val="6PILE__(돌출)"/>
      <sheetName val="MTO_REV_2(ARMOR)"/>
      <sheetName val="phan_can_ho_103"/>
      <sheetName val="Cau_tao_gia_xay_to"/>
      <sheetName val="Cau_tao_gia"/>
      <sheetName val="Summary_"/>
      <sheetName val="Index_Area_Wise"/>
      <sheetName val="Analysis_Rate"/>
      <sheetName val="負荷集計_(不燃)7"/>
      <sheetName val="KL_hoàn_thành7"/>
      <sheetName val="MAIN_GATE_HOUSE6"/>
      <sheetName val="RAB_AR&amp;STR5"/>
      <sheetName val="Tính_giá_NC5"/>
      <sheetName val="Hạng_mục_chung5"/>
      <sheetName val="Chi_phí_dự_phòng5"/>
      <sheetName val="Đầu_vào5"/>
      <sheetName val="Tiên_lượng5"/>
      <sheetName val="SL_cước5"/>
      <sheetName val="NKSC_thue5"/>
      <sheetName val="KL_thanh_toan-Xuan_Dao5"/>
      <sheetName val="QUY_CHE-CTG4"/>
      <sheetName val="Tinh_thep4"/>
      <sheetName val="Chenh_lech_vat_tu4"/>
      <sheetName val="CTG_Xây_tô4"/>
      <sheetName val="MTO_REV_2_ARMOR_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ĐG_20184"/>
      <sheetName val="2_1_受電設備棟4"/>
      <sheetName val="2_2_受・防火水槽4"/>
      <sheetName val="2_3_排水処理設備棟4"/>
      <sheetName val="2_4_倉庫棟4"/>
      <sheetName val="2_5_守衛棟4"/>
      <sheetName val="6823_PS_17004"/>
      <sheetName val="PU_ITALY_4"/>
      <sheetName val="TEMP__WORK(Detail)_3"/>
      <sheetName val="BOQ_(budget)3"/>
      <sheetName val="Chiết_tính_đơn_giá3"/>
      <sheetName val="Tách_chi_phí_tháng3"/>
      <sheetName val="TONG_HOP_VL-NC3"/>
      <sheetName val="TONGKE3p_3"/>
      <sheetName val="TH_VL,_NC,_DDHT_Thanhphuoc3"/>
      <sheetName val="CHITIET_VL-NC3"/>
      <sheetName val="dongia_(2)2"/>
      <sheetName val="Huong_dan3"/>
      <sheetName val="2_KLVT3"/>
      <sheetName val="3_KLDM3"/>
      <sheetName val="4_TDVT3"/>
      <sheetName val="5__NHAT_KY_THEO_DOI_CODE3"/>
      <sheetName val="NVN_Hotel3"/>
      <sheetName val="Bang_phan_tich_Quy_che2"/>
      <sheetName val="Priced_BOQ2"/>
      <sheetName val="CT_Thang_Mo3"/>
      <sheetName val="CT__PL3"/>
      <sheetName val="lIST_GOI3"/>
      <sheetName val="Gs_T1-T73"/>
      <sheetName val="Nhật_ký_công_việc_pk_Vinmec3"/>
      <sheetName val="VẬT_LIỆU_CHƯA_CÓ_MẪU3"/>
      <sheetName val="Thay_đổi_vật_liệu3"/>
      <sheetName val="CUA_PHONG_ROP3"/>
      <sheetName val="N_Phan2"/>
      <sheetName val="chieu_day_san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CLAY_LUMPS2"/>
      <sheetName val="Chiet_tinh_dz352"/>
      <sheetName val="Budget_Code2"/>
      <sheetName val="PRE_(RICONS)2"/>
      <sheetName val="ĐNTT_Đợt_22"/>
      <sheetName val="Bảng_tổng_hợp_giá_trị2"/>
      <sheetName val="Bang_TH_GT_de_nghi_TT(co_HD)2"/>
      <sheetName val="Bang_KLHT2"/>
      <sheetName val="Bangchitiet_khoi_luong2"/>
      <sheetName val="Đối_trừ_khối_lượng_vật_tư2"/>
      <sheetName val="Giá_trị_đối_trừ2"/>
      <sheetName val="Tổng_hợp_chi_phí_khấu_trừ2"/>
      <sheetName val="DM_DU_AN2"/>
      <sheetName val="DM_TP_2"/>
      <sheetName val="File_Chi_tiet2"/>
      <sheetName val="BANG_TRA2"/>
      <sheetName val="Bù_giá_CM1"/>
      <sheetName val="Cước_CG1"/>
      <sheetName val="6PILE__(돌출)1"/>
      <sheetName val="MTO_REV_2(ARMOR)1"/>
      <sheetName val="phan_can_ho_1031"/>
      <sheetName val="Cau_tao_gia_xay_to1"/>
      <sheetName val="Cau_tao_gia1"/>
      <sheetName val="Summary_1"/>
      <sheetName val="Index_Area_Wise1"/>
      <sheetName val="Analysis_Rate1"/>
      <sheetName val="AUTOMATIC SELECT"/>
      <sheetName val="SUMMARY ITEM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TH thiet bi"/>
      <sheetName val="Bang phan tich"/>
      <sheetName val="DM Chi phi"/>
      <sheetName val="8521"/>
      <sheetName val="OPTION HAN"/>
      <sheetName val="OPTION GA"/>
      <sheetName val="Utilities"/>
      <sheetName val="Civil_B1"/>
      <sheetName val="Civil_B4"/>
      <sheetName val="Thuc thanh"/>
      <sheetName val="Tính_giá_M"/>
      <sheetName val="Div26_-_Elect"/>
      <sheetName val="Despacho_(c_civil)"/>
      <sheetName val="Parem"/>
      <sheetName val="A"/>
      <sheetName val="PRD투입장비계획"/>
      <sheetName val="BQ-E20-02(Rp)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BDMTK"/>
      <sheetName val="SODINHKHOAN"/>
      <sheetName val="Du_lieu"/>
      <sheetName val="Analisa"/>
      <sheetName val="Dinh nghia"/>
      <sheetName val="Area Cal"/>
      <sheetName val="Xuly Data"/>
      <sheetName val="Ã«ÀûÂÊ·ÖÎö±í"/>
      <sheetName val="A6"/>
      <sheetName val="KH-Q1,Q2,01"/>
      <sheetName val="THCP xay dung"/>
      <sheetName val="F4-F7"/>
      <sheetName val="CTEMCOST"/>
      <sheetName val="학생내역"/>
      <sheetName val="#REF!"/>
      <sheetName val="DGG"/>
      <sheetName val="TONG NUOCGOC"/>
      <sheetName val="beam"/>
      <sheetName val="PL Vua (3)"/>
      <sheetName val="Pier"/>
      <sheetName val="Pile"/>
      <sheetName val="検索条件"/>
      <sheetName val="rpt03"/>
      <sheetName val="rpt01"/>
      <sheetName val="rpt05"/>
      <sheetName val="工数データ"/>
      <sheetName val="KUNGDEVI"/>
      <sheetName val="Thiet bi"/>
      <sheetName val="Nhan cong"/>
      <sheetName val="TH T4"/>
      <sheetName val="입찰내역 발주처 양식"/>
      <sheetName val="electrical"/>
      <sheetName val="daf-3(OK)"/>
      <sheetName val="daf-7(OK)"/>
      <sheetName val="IMPEADENCE MAP 취수장"/>
      <sheetName val="금액내역서"/>
      <sheetName val="ADSL MP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6PILE  (돌출)"/>
      <sheetName val="일위대가9803"/>
      <sheetName val="Sheet1"/>
      <sheetName val="Y-WORK"/>
      <sheetName val="집계표"/>
      <sheetName val="데리네이타현황"/>
      <sheetName val="날개벽수량표"/>
      <sheetName val="실행철강하도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예상"/>
      <sheetName val="금액내역서"/>
      <sheetName val="견적990322"/>
      <sheetName val="#REF"/>
      <sheetName val="대비표"/>
      <sheetName val="CTG"/>
      <sheetName val="차액보증"/>
      <sheetName val="2.2 S-Curve"/>
      <sheetName val="danga"/>
      <sheetName val="ilch"/>
      <sheetName val="일위대가목차"/>
      <sheetName val="기둥(원형)"/>
      <sheetName val="철근단면적"/>
      <sheetName val="ABUT수량-A1"/>
      <sheetName val="DATE"/>
      <sheetName val="교각1"/>
      <sheetName val="방음벽기초(H=4m)"/>
      <sheetName val="입찰안"/>
      <sheetName val="guard(mac)"/>
      <sheetName val="SLAB&quot;1&quot;"/>
      <sheetName val="가도공"/>
      <sheetName val="원형맨홀수량"/>
      <sheetName val="DATA"/>
      <sheetName val="하도금액분계"/>
      <sheetName val="산출근거"/>
      <sheetName val="단면가정"/>
      <sheetName val="합계금액"/>
      <sheetName val="9GNG운반"/>
      <sheetName val="일위대가표"/>
      <sheetName val="대비"/>
      <sheetName val="WVAL"/>
      <sheetName val="8.PILE  (돌출)"/>
      <sheetName val="ITEM"/>
      <sheetName val="용산1(해보)"/>
      <sheetName val="터파기및재료"/>
      <sheetName val="hvac(제어동)"/>
      <sheetName val="토목"/>
      <sheetName val="70%"/>
      <sheetName val="대전21토목내역서"/>
      <sheetName val="COPING"/>
      <sheetName val="input"/>
      <sheetName val="1"/>
      <sheetName val="데이타"/>
      <sheetName val="Front"/>
      <sheetName val="wall"/>
      <sheetName val="송라터널총괄"/>
      <sheetName val="INPUT(덕도방향-시점)"/>
      <sheetName val="1,2,3,4,5단위수량"/>
      <sheetName val="총괄표"/>
      <sheetName val="Macro(전선)"/>
      <sheetName val="hvac내역서(제어동)"/>
      <sheetName val="참조"/>
      <sheetName val="분석"/>
      <sheetName val="내역서_"/>
      <sheetName val="CODE"/>
      <sheetName val="몰탈재료산출"/>
      <sheetName val="일위대가(가설)"/>
      <sheetName val="노임단가"/>
      <sheetName val="코드표"/>
      <sheetName val="Macro1"/>
      <sheetName val="노임이"/>
      <sheetName val="내역서"/>
      <sheetName val="전기"/>
      <sheetName val="주차구획선수량"/>
      <sheetName val="단위수량"/>
      <sheetName val="자료"/>
      <sheetName val="식생블럭단위수량"/>
      <sheetName val="자재단가"/>
      <sheetName val="총집계"/>
      <sheetName val="수입"/>
      <sheetName val="Chiet tinh dz35"/>
      <sheetName val="가압장(토목)"/>
      <sheetName val="RFP002"/>
      <sheetName val="01"/>
      <sheetName val="Rooms"/>
      <sheetName val="영동(D)"/>
      <sheetName val="TABLE DB"/>
      <sheetName val="쌍용 data base"/>
      <sheetName val="2호맨홀공제수량"/>
      <sheetName val="업무분장"/>
      <sheetName val="수량산출"/>
      <sheetName val="시설물기초"/>
      <sheetName val="단가산출서1"/>
      <sheetName val="식재총괄"/>
      <sheetName val="을"/>
      <sheetName val="전체"/>
      <sheetName val="보온자재단가표"/>
      <sheetName val="좌측"/>
      <sheetName val="플랜트 설치"/>
      <sheetName val="구조물철거타공정이월"/>
      <sheetName val="갑지(추정)"/>
      <sheetName val="물가자료"/>
      <sheetName val="20관리비율"/>
      <sheetName val="전력구구조물산근"/>
      <sheetName val="99노임기준"/>
      <sheetName val="Sheet2"/>
      <sheetName val="뚝토공"/>
      <sheetName val="단면 (2)"/>
      <sheetName val="설계명세"/>
      <sheetName val="실행"/>
      <sheetName val="6PILE__(돌출)"/>
      <sheetName val="1_설계조건"/>
      <sheetName val="갑지"/>
      <sheetName val="CTEMCOST"/>
      <sheetName val="code HTT Thap"/>
      <sheetName val="FitOutConfCentre"/>
      <sheetName val="escon"/>
      <sheetName val="Sheet3"/>
      <sheetName val="Sheet4"/>
      <sheetName val="Notes"/>
      <sheetName val="GIAVLIEU"/>
      <sheetName val="SAP"/>
      <sheetName val="Mall"/>
      <sheetName val="RAB AR&amp;STR"/>
      <sheetName val="GVL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6MONTHS"/>
      <sheetName val="4-Lane bridge"/>
      <sheetName val="Z"/>
      <sheetName val="D&amp;W def."/>
      <sheetName val="변화치수"/>
      <sheetName val="대포2교접속"/>
      <sheetName val="천방교접속"/>
      <sheetName val="2000년1차"/>
      <sheetName val="2000전체분"/>
      <sheetName val="약품공급2"/>
      <sheetName val="실행대비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산근"/>
      <sheetName val="기안"/>
      <sheetName val="1단계"/>
      <sheetName val="테이블"/>
      <sheetName val="토목주소"/>
      <sheetName val="건축"/>
      <sheetName val="8.석축단위(H=1.5M)"/>
      <sheetName val="원가계산"/>
      <sheetName val="공구"/>
      <sheetName val="기계경비(시간당)"/>
      <sheetName val="램머"/>
      <sheetName val="장비집계"/>
      <sheetName val="3BL공동구 수량"/>
      <sheetName val="자재집계표"/>
      <sheetName val="가중치"/>
      <sheetName val="용수량(생활용수)"/>
      <sheetName val="제-노임"/>
      <sheetName val="제직재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예산"/>
      <sheetName val="예총"/>
      <sheetName val="요율"/>
      <sheetName val="준검 내역서"/>
      <sheetName val="내역"/>
      <sheetName val="명세서"/>
      <sheetName val="총괄"/>
      <sheetName val="조경내역서"/>
      <sheetName val="3BL공동구_수량"/>
      <sheetName val="안정검토"/>
      <sheetName val="단면설계"/>
      <sheetName val="설계내역서"/>
      <sheetName val="Total"/>
      <sheetName val="공사기본내용입력"/>
      <sheetName val="동원인원"/>
      <sheetName val="설계예산서"/>
      <sheetName val="2공구하도급내역서"/>
      <sheetName val="포장공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한강운반비"/>
      <sheetName val="신우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Sheet5"/>
      <sheetName val="견적"/>
      <sheetName val="조명율표"/>
      <sheetName val="수량3"/>
      <sheetName val="이토변실(A3-LINE)"/>
      <sheetName val="골재산출"/>
      <sheetName val="철근량"/>
      <sheetName val="바닥판"/>
      <sheetName val="입력DATA"/>
      <sheetName val="흥양2교토공집계표"/>
      <sheetName val="설명서 "/>
      <sheetName val="찍기"/>
      <sheetName val="정부노임단가"/>
      <sheetName val="견적조건"/>
      <sheetName val="개략"/>
      <sheetName val="설계조건"/>
      <sheetName val="노임"/>
      <sheetName val="COMPARISON TABLE"/>
      <sheetName val="crude.SLAB RE-bar"/>
      <sheetName val="CRUDE RE-bar"/>
      <sheetName val="부대공Ⅱ"/>
      <sheetName val="BID"/>
      <sheetName val="물량표S"/>
      <sheetName val="PAINT"/>
      <sheetName val="SUMMARY"/>
      <sheetName val="물량표"/>
      <sheetName val="예산대비"/>
      <sheetName val="지장물C"/>
      <sheetName val="법면"/>
      <sheetName val="부대공"/>
      <sheetName val="구조물공"/>
      <sheetName val="중기일위대가"/>
      <sheetName val="토공"/>
      <sheetName val="배수공1"/>
      <sheetName val="공통가설"/>
      <sheetName val="전기일위대가"/>
      <sheetName val="원형1호맨홀토공수량"/>
      <sheetName val="본체"/>
      <sheetName val="TYPE-A"/>
      <sheetName val="1.설계기준"/>
      <sheetName val="기기리스트"/>
      <sheetName val="sw1"/>
      <sheetName val="W3단면"/>
      <sheetName val="설직재-1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DATA2000"/>
      <sheetName val="역T형"/>
      <sheetName val="하수급견적대비"/>
      <sheetName val="일반부표"/>
      <sheetName val="N賃率-職"/>
      <sheetName val="설계예산"/>
      <sheetName val="교각계산"/>
      <sheetName val="손익분석"/>
      <sheetName val="연령현황"/>
      <sheetName val="일위대가(건축)"/>
      <sheetName val="세목전체"/>
      <sheetName val="WORK"/>
      <sheetName val="1.2.1 마루높이결정"/>
      <sheetName val="슬래브"/>
      <sheetName val="개산공사비"/>
      <sheetName val="3.하중산정4.지지력"/>
      <sheetName val="표지 (2)"/>
      <sheetName val="일위대가(계측기설치)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H-pile(298x299)"/>
      <sheetName val="H-pile(250x250)"/>
      <sheetName val="총괄내역서"/>
      <sheetName val="1.우편집중내역서"/>
      <sheetName val="Pier 3"/>
      <sheetName val="2.가정단면"/>
      <sheetName val="원가계산서"/>
      <sheetName val="조경"/>
      <sheetName val="SILICATE"/>
      <sheetName val="TB-내역서"/>
      <sheetName val="UEC영화관본공사내역"/>
      <sheetName val="대운산출"/>
      <sheetName val="정렬"/>
      <sheetName val="금융비용"/>
      <sheetName val="토공총괄집계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264"/>
      <sheetName val="Coax Designer"/>
      <sheetName val="FAB별"/>
      <sheetName val="Thuc thanh"/>
      <sheetName val="주경기-오배수"/>
      <sheetName val="식재일위대가"/>
      <sheetName val="설계변경원가계산총괄표"/>
      <sheetName val="품셈TABLE"/>
      <sheetName val="식재인부"/>
      <sheetName val="공사비산출내역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프랜트면허"/>
      <sheetName val="별표 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소비자가"/>
      <sheetName val="기초단가"/>
      <sheetName val="중기손료"/>
      <sheetName val="건축내역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TEL"/>
      <sheetName val="물류최종8월7"/>
      <sheetName val="침하계"/>
      <sheetName val="PAD TR보호대기초"/>
      <sheetName val="가로등기초"/>
      <sheetName val="덕전리"/>
      <sheetName val="전력"/>
      <sheetName val="SORCE1"/>
      <sheetName val="6PILE__(돌출)1"/>
      <sheetName val="내역서_1"/>
      <sheetName val="1_설계조건1"/>
      <sheetName val="2_2_S-Curve"/>
      <sheetName val="COMPARISON_TABLE"/>
      <sheetName val="crude_SLAB_RE-bar"/>
      <sheetName val="CRUDE_RE-bar"/>
      <sheetName val="8_PILE__(돌출)"/>
      <sheetName val="1_설계기준"/>
      <sheetName val="신규_수주분(사용자_정의)"/>
      <sheetName val="단면_(2)"/>
      <sheetName val="플랜트_설치"/>
      <sheetName val="설명서_"/>
      <sheetName val="1_2_1_마루높이결정"/>
      <sheetName val="3_하중산정4_지지력"/>
      <sheetName val="표지_(2)"/>
      <sheetName val="3BL공동구_수량1"/>
      <sheetName val="2_입력sheet"/>
      <sheetName val="DATA_입력란"/>
      <sheetName val="1_우편집중내역서"/>
      <sheetName val="Pier_3"/>
      <sheetName val="2_가정단면"/>
      <sheetName val="7_PILE__(돌출)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(3_품질관리_시험_총괄표)"/>
      <sheetName val="DI-ESTI"/>
      <sheetName val="일위대가표(유단가)"/>
      <sheetName val="유림총괄"/>
      <sheetName val="견적대비"/>
      <sheetName val="단가조사서"/>
      <sheetName val="목차"/>
      <sheetName val="절취및터파기"/>
      <sheetName val="통영LNG입찰현황"/>
      <sheetName val="CON포장수량"/>
      <sheetName val="CONUNIT"/>
      <sheetName val="자재목록"/>
      <sheetName val="입력"/>
      <sheetName val="BOILING검토"/>
      <sheetName val="입찰보고"/>
      <sheetName val="COL"/>
      <sheetName val="간지9)"/>
      <sheetName val="WEON"/>
      <sheetName val="차선도색현황"/>
      <sheetName val="지구단위계획"/>
      <sheetName val="세부내역"/>
      <sheetName val="Civil. Sub-Station 1"/>
      <sheetName val="tong du toan"/>
      <sheetName val="DAF-2"/>
      <sheetName val="TOSHIBA-Structure"/>
      <sheetName val="Quantity"/>
      <sheetName val="MAIN GATE HOUSE"/>
      <sheetName val="Gia VL,NC,M"/>
      <sheetName val="Phan chung"/>
      <sheetName val="Names"/>
      <sheetName val="Tom tat gia du thau"/>
      <sheetName val="1_MV"/>
      <sheetName val="PKKK"/>
      <sheetName val="Kính"/>
      <sheetName val="BOQ"/>
      <sheetName val="Bảng Phân Tích Chi Phí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P"/>
      <sheetName val="APT"/>
      <sheetName val="실행내역서 "/>
      <sheetName val="품셈총괄표"/>
      <sheetName val="FOOTING단면력"/>
      <sheetName val="BG"/>
      <sheetName val="수리결과"/>
      <sheetName val="Rebar"/>
      <sheetName val="Bảng mã VT"/>
      <sheetName val="MTC"/>
      <sheetName val="Bao cao hao hut VT-TR"/>
      <sheetName val="우수"/>
      <sheetName val="Bìa"/>
      <sheetName val="Bảng KLHT"/>
      <sheetName val="RC WORK"/>
      <sheetName val=" 냉각수펌프"/>
      <sheetName val="참조M"/>
      <sheetName val="BOX전기내역"/>
      <sheetName val="소운반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Sheet1 (2)"/>
      <sheetName val="은행"/>
      <sheetName val="예산작성기준(전기)"/>
      <sheetName val="BOX(1.5X1.5)"/>
      <sheetName val="U-TYPE(1)"/>
      <sheetName val="전선 및 전선관"/>
      <sheetName val="토공총괄표"/>
      <sheetName val="공량산출서"/>
      <sheetName val="물가시세표"/>
      <sheetName val="표  지"/>
      <sheetName val="시선유도표지집계표"/>
      <sheetName val="2000용수잠관-수량집계"/>
      <sheetName val="수정내역서"/>
      <sheetName val="PD-5(직선)"/>
      <sheetName val="맨홀수량"/>
      <sheetName val="웅진교-S2"/>
      <sheetName val="방음벽기초"/>
      <sheetName val="단가조사"/>
      <sheetName val="날개벽(시점좌측)"/>
      <sheetName val="설계기준"/>
      <sheetName val="갑지1"/>
      <sheetName val="공사내역"/>
      <sheetName val="※참고자료※"/>
      <sheetName val="기계시공"/>
      <sheetName val="우수관"/>
      <sheetName val="SLIDES"/>
      <sheetName val="토사(PE)"/>
      <sheetName val="단가(반정1교-원주)"/>
      <sheetName val="Sheet10"/>
      <sheetName val="부하계산서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기계경비일람"/>
      <sheetName val="별총"/>
      <sheetName val="BID9697"/>
      <sheetName val="관경"/>
      <sheetName val="토목내역"/>
      <sheetName val="시행후면적"/>
      <sheetName val="시가지우회도로공내역서"/>
      <sheetName val="o현장경비"/>
      <sheetName val="A-4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지급자재조서"/>
      <sheetName val="Baby일위대가"/>
      <sheetName val="주식"/>
      <sheetName val="기자재비"/>
      <sheetName val="spiral"/>
      <sheetName val="6호기"/>
      <sheetName val="집계표(육상)"/>
      <sheetName val="조건표"/>
      <sheetName val="일위대가1"/>
      <sheetName val="Sheet15"/>
      <sheetName val="하중"/>
      <sheetName val="XL4Poppy"/>
      <sheetName val="소업1교"/>
      <sheetName val="ACUNIT"/>
      <sheetName val="현황산출서"/>
      <sheetName val="상승요인분석"/>
      <sheetName val="2011.(4)"/>
      <sheetName val="보차도경계석"/>
      <sheetName val="DIAPHRAGM"/>
      <sheetName val="원형측구(B-type)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수량집계"/>
      <sheetName val="날개벽"/>
      <sheetName val="2002년12월"/>
      <sheetName val="품의"/>
      <sheetName val="재집"/>
      <sheetName val="직재"/>
      <sheetName val="주요자재집계표"/>
      <sheetName val="통합"/>
      <sheetName val="맨홀평균높이"/>
      <sheetName val="결과조달"/>
      <sheetName val="포장물량집계"/>
      <sheetName val="바닥판(1)"/>
      <sheetName val="type-F"/>
      <sheetName val="터널구조물산근"/>
      <sheetName val="내역서(전기)"/>
      <sheetName val="계단"/>
      <sheetName val="MOTOR"/>
      <sheetName val="재료"/>
      <sheetName val="기초공"/>
      <sheetName val="설계기준 및 하중계산"/>
      <sheetName val="종배수관(신)"/>
      <sheetName val="적용단위길이"/>
      <sheetName val="자료입력"/>
      <sheetName val="종배수관면벽신"/>
      <sheetName val="배수내역"/>
      <sheetName val="공내역"/>
      <sheetName val="공종별수량집계"/>
      <sheetName val="역T형(H=6.0) (2)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포장직선구간"/>
      <sheetName val="중기사용료산출근거"/>
      <sheetName val="단가 및 재료비"/>
      <sheetName val="원가입력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별표_"/>
      <sheetName val="토공(우물통,기타)_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배수내역 (2)"/>
      <sheetName val="125x125"/>
      <sheetName val="Earthwork"/>
      <sheetName val="CFS3"/>
      <sheetName val="SITE-E"/>
      <sheetName val="Items"/>
      <sheetName val="Detail"/>
      <sheetName val="¥ "/>
      <sheetName val="KLall"/>
      <sheetName val="DTTC CHI TIET"/>
      <sheetName val="tifico"/>
      <sheetName val="dnc4"/>
      <sheetName val="Du toan"/>
      <sheetName val="MTO REV.2(ARMOR)"/>
      <sheetName val="SP10"/>
      <sheetName val="당진1,2호기전선관설치및접지4차공사내역서-을지"/>
      <sheetName val="실행(ALT1)"/>
      <sheetName val="철거산출근거"/>
      <sheetName val="금액"/>
      <sheetName val="조직"/>
      <sheetName val="TEN CONG TRINH"/>
      <sheetName val="GAEYO"/>
      <sheetName val="Sheet6"/>
      <sheetName val="북방3터널"/>
      <sheetName val="예산내역서"/>
      <sheetName val="석축"/>
      <sheetName val="단가산출"/>
      <sheetName val="2공구산출내역"/>
      <sheetName val="(A)내역서"/>
      <sheetName val="D+W"/>
      <sheetName val="database"/>
      <sheetName val="INFOR-ST"/>
      <sheetName val="빙장비사양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공사개요"/>
      <sheetName val="설비"/>
      <sheetName val="품셈"/>
      <sheetName val="인부임"/>
      <sheetName val="원가+내역"/>
      <sheetName val="배관배선 단가조사"/>
      <sheetName val="일위대가집계"/>
      <sheetName val="대치판정"/>
      <sheetName val="선정요령"/>
      <sheetName val="입력란"/>
      <sheetName val="97노임단가"/>
      <sheetName val="본선차로수량집계표"/>
      <sheetName val="SANBAISU"/>
      <sheetName val="2002하반기노임기준"/>
      <sheetName val="9.정착구 보강"/>
      <sheetName val="단가 (2)"/>
      <sheetName val="심사공종"/>
      <sheetName val="절대삭제금지"/>
      <sheetName val="96보완계획7.12"/>
      <sheetName val="중기사용료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화설내"/>
      <sheetName val="기초코드"/>
      <sheetName val="본사공가현황"/>
      <sheetName val="토목검측서"/>
      <sheetName val="초기화면"/>
      <sheetName val="관급자재"/>
      <sheetName val="9811"/>
      <sheetName val="위치조서"/>
      <sheetName val="수산(당)"/>
      <sheetName val="을지"/>
      <sheetName val="SG"/>
      <sheetName val="신호등일위대가"/>
      <sheetName val="흄관기초"/>
      <sheetName val="내역서단가산출용"/>
      <sheetName val="하조서"/>
      <sheetName val="현장경상비"/>
      <sheetName val="15"/>
      <sheetName val="준공평가"/>
      <sheetName val="98NS-N"/>
      <sheetName val="200"/>
      <sheetName val="몰탈"/>
      <sheetName val="집수정(600-700)"/>
      <sheetName val="설계예시"/>
      <sheetName val="부대내역"/>
      <sheetName val="내역서01"/>
      <sheetName val="1.수인터널"/>
      <sheetName val="오수주요자재"/>
      <sheetName val="조건"/>
      <sheetName val="T13(P68~72,78)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마산월령동골조물량변경"/>
      <sheetName val="VXXXXXX"/>
      <sheetName val="BSD (2)"/>
      <sheetName val="파일의이용"/>
      <sheetName val="MAT"/>
      <sheetName val="연도별cash"/>
      <sheetName val="이름정의"/>
      <sheetName val="교대철근집계"/>
      <sheetName val="설계"/>
      <sheetName val="내역서1999.8최종"/>
      <sheetName val="우각부보강"/>
      <sheetName val="계양가시설"/>
      <sheetName val="배수철근"/>
      <sheetName val="일위단위"/>
      <sheetName val="고유코드_설계"/>
      <sheetName val="PROJECT BRIEF(EX.NEW)"/>
      <sheetName val="Site Expenses"/>
      <sheetName val="실행견적"/>
      <sheetName val="추가예산"/>
      <sheetName val="단중표"/>
      <sheetName val="현장관리비참조"/>
      <sheetName val="직노"/>
      <sheetName val="다곡2교"/>
      <sheetName val="s"/>
      <sheetName val="용역비내역-진짜"/>
      <sheetName val="1000 DB구축 부표"/>
      <sheetName val="환율CHANGE"/>
      <sheetName val="실행내역"/>
      <sheetName val="EACT10"/>
      <sheetName val="현금흐름"/>
      <sheetName val="상 부"/>
      <sheetName val="9-1차이내역"/>
      <sheetName val="내역갑지"/>
      <sheetName val="Currency Rate"/>
      <sheetName val="Cash Flow bulanan"/>
      <sheetName val="SUMDO"/>
      <sheetName val="ENDDO"/>
      <sheetName val="PLDB"/>
      <sheetName val="AAA"/>
      <sheetName val="M-HOUR"/>
      <sheetName val="공기"/>
      <sheetName val="Y_WORK"/>
      <sheetName val="252K444"/>
      <sheetName val="Isolasi Luar Dalam"/>
      <sheetName val="Isolasi Luar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BechLab"/>
      <sheetName val="Rates"/>
      <sheetName val="daf-3(OK)"/>
      <sheetName val="daf-7(OK)"/>
      <sheetName val="Cash Flow"/>
      <sheetName val="Yield"/>
      <sheetName val="運転条件一覧"/>
      <sheetName val="집계"/>
      <sheetName val="수량산출서 갑지"/>
      <sheetName val="수목표준대가"/>
      <sheetName val="코드"/>
      <sheetName val="1호맨홀토공"/>
      <sheetName val="현장관리비"/>
      <sheetName val="Model"/>
      <sheetName val="CONSTRUCTION COMPONENT"/>
      <sheetName val="견적대비 견적서"/>
      <sheetName val="8521"/>
      <sheetName val="Cover (x)"/>
      <sheetName val="SORT"/>
      <sheetName val="Cor Apt"/>
      <sheetName val="dtct cong"/>
      <sheetName val="Buy vs. Lease Car"/>
      <sheetName val="BQ"/>
      <sheetName val="Costmaster"/>
      <sheetName val="DTCT"/>
      <sheetName val="2.1 受電設備棟"/>
      <sheetName val="2.2 受・防火水槽"/>
      <sheetName val="2.3 排水処理設備棟"/>
      <sheetName val="2.4 倉庫棟"/>
      <sheetName val="2.5 守衛棟"/>
      <sheetName val="HE SO DIEU CHINH"/>
      <sheetName val="ASP"/>
      <sheetName val="Cấu tạo giá"/>
      <sheetName val="VCV-BE-TONG"/>
      <sheetName val="M_DB"/>
      <sheetName val="TYPE"/>
      <sheetName val="costing_FE"/>
      <sheetName val="inter"/>
      <sheetName val="공종집계"/>
      <sheetName val="부속동"/>
      <sheetName val="밸브설치"/>
      <sheetName val="2000년하반기"/>
      <sheetName val="계산서(곡선부)"/>
      <sheetName val="-치수표(곡선부)"/>
      <sheetName val="설정"/>
      <sheetName val="EQ"/>
      <sheetName val="국공유지및사유지"/>
      <sheetName val="00000"/>
      <sheetName val="평균터파기"/>
      <sheetName val="대정2공구"/>
      <sheetName val="추정공사비_산출내역1.xlsx"/>
      <sheetName val="맨홀수량산출"/>
      <sheetName val="접속 SLAB,BRACKET 설계"/>
      <sheetName val="3CHBDC"/>
      <sheetName val="사급자재"/>
      <sheetName val="CAT_5"/>
      <sheetName val="간접비내역-1"/>
      <sheetName val="내역(전체)"/>
      <sheetName val="가정급수관"/>
      <sheetName val="BOX-1515"/>
      <sheetName val="BOX-1510"/>
      <sheetName val="DESCRIPTION"/>
      <sheetName val="공정별 수량산출서"/>
      <sheetName val="일반시방서"/>
      <sheetName val="일위대가(조경)"/>
      <sheetName val="자재 및 폐기물견적(2008)"/>
      <sheetName val="Macro(차단기)"/>
      <sheetName val="터널조도"/>
      <sheetName val="분전함신설"/>
      <sheetName val="접지1종"/>
      <sheetName val="맨홀토공수량"/>
      <sheetName val="IMPEADENCE MAP 취수장"/>
      <sheetName val="화단 철거"/>
      <sheetName val="수지예산"/>
      <sheetName val="예정(3)"/>
      <sheetName val="전계가"/>
      <sheetName val="인건비"/>
      <sheetName val="공통부대비"/>
      <sheetName val="BOX(1_5X1_5)"/>
      <sheetName val="기본DATA"/>
      <sheetName val="점수계산1-2"/>
      <sheetName val="측구공"/>
      <sheetName val="Sheet16"/>
      <sheetName val="Sheet14"/>
      <sheetName val="부하"/>
      <sheetName val="Sheet13"/>
      <sheetName val="최적단면"/>
      <sheetName val="1호-아(오)0.4"/>
      <sheetName val="결재갑지"/>
      <sheetName val="공문"/>
      <sheetName val="약품설비"/>
      <sheetName val="EP0618"/>
      <sheetName val="Macro(전동기)"/>
      <sheetName val="입력값"/>
      <sheetName val="음봉방향"/>
      <sheetName val="cable data1"/>
      <sheetName val="COPING-1"/>
      <sheetName val="역T형교대-2수량"/>
      <sheetName val="중동공구"/>
      <sheetName val="옥내아파트(전기)"/>
      <sheetName val="기초(중마오수)"/>
      <sheetName val="CABLE SIZE-3"/>
      <sheetName val="재료비"/>
      <sheetName val="설계개요"/>
      <sheetName val="중기비"/>
      <sheetName val="주beam"/>
      <sheetName val="총수량집계표"/>
      <sheetName val="관로토공"/>
      <sheetName val="항목"/>
      <sheetName val="DNW"/>
      <sheetName val="예가표"/>
      <sheetName val="아스콘단위"/>
      <sheetName val="공사비증감"/>
      <sheetName val="세부내역서"/>
      <sheetName val="6공구(당초)"/>
      <sheetName val="건축집계"/>
      <sheetName val="일위대가_호표"/>
      <sheetName val="일위대가_호표 (계약)"/>
      <sheetName val="J直材4"/>
      <sheetName val="경비_원본"/>
      <sheetName val="Sheet1_(2)"/>
      <sheetName val="표__지"/>
      <sheetName val="산출내역서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토공(우물통,기타)_1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전선_및_전선관"/>
      <sheetName val="단면__2_"/>
      <sheetName val="ENE-CAL_1"/>
      <sheetName val="ITB_COST"/>
      <sheetName val="2011_(4)"/>
      <sheetName val="11_자재단가"/>
      <sheetName val="Dike_for_49T03_&amp;_49T04"/>
      <sheetName val="Dike_for_49T02,_05~07,_19_(1)"/>
      <sheetName val="설계기준_및_하중계산"/>
      <sheetName val="역T형(H=6_0)_(2)"/>
      <sheetName val="1__설계조건_2_단면가정_3__하중계산"/>
      <sheetName val="단가_및_재료비"/>
      <sheetName val="각사별공사비분개_"/>
      <sheetName val="전차선로_물량표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환경기계공정표_(3)"/>
      <sheetName val="배관배선_단가조사"/>
      <sheetName val="9_정착구_보강"/>
      <sheetName val="단가_(2)"/>
      <sheetName val="96보완계획7_12"/>
      <sheetName val="배수공_시멘트_및_골재량_산출"/>
      <sheetName val="1차_내역서"/>
      <sheetName val="1_수인터널"/>
      <sheetName val="Sheet2_(2)"/>
      <sheetName val="건축내역서_(경제상무실)"/>
      <sheetName val="BSD_(2)"/>
      <sheetName val="내역서1999_8최종"/>
      <sheetName val="PROJECT_BRIEF(EX_NEW)"/>
      <sheetName val="Site_Expenses"/>
      <sheetName val="1000_DB구축_부표"/>
      <sheetName val="상_부"/>
      <sheetName val="Cash_Flow_bulanan"/>
      <sheetName val="Currency_Rate"/>
      <sheetName val="자재 집계표"/>
      <sheetName val="종단계산"/>
      <sheetName val="단가대비표"/>
      <sheetName val="집수정"/>
      <sheetName val="간접비계산"/>
      <sheetName val="1-1"/>
      <sheetName val="TYPE1"/>
      <sheetName val="공사비집계"/>
      <sheetName val="S0"/>
      <sheetName val="2. 공원조도"/>
      <sheetName val="장비사양"/>
      <sheetName val="Tables"/>
      <sheetName val="wk prgs"/>
      <sheetName val="Berm"/>
      <sheetName val="전체내역서"/>
      <sheetName val="현장별계약현황('98.10.31)"/>
      <sheetName val="pvc연결관"/>
      <sheetName val="Contents"/>
      <sheetName val="물가시세"/>
      <sheetName val="빌딩 안내"/>
      <sheetName val="개방1"/>
      <sheetName val="N10(미지급) "/>
      <sheetName val="(평균)"/>
      <sheetName val="AC포장수량"/>
      <sheetName val="단면A-A(TR)"/>
      <sheetName val="구조물공위치조서"/>
      <sheetName val="포장재료집계표"/>
      <sheetName val="깨기"/>
      <sheetName val="단지조성공(가포)"/>
      <sheetName val="공동구수량"/>
      <sheetName val="96정변2"/>
      <sheetName val="BOX수량"/>
      <sheetName val="입력자료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구체"/>
      <sheetName val="좌측날개벽"/>
      <sheetName val="우측날개벽"/>
      <sheetName val="setup"/>
      <sheetName val="공통가설공사"/>
      <sheetName val="항목등록"/>
      <sheetName val="102역사"/>
      <sheetName val="신고조서"/>
      <sheetName val="공사비총괄표"/>
      <sheetName val="101동"/>
      <sheetName val="기초자료"/>
      <sheetName val="총괄내역"/>
      <sheetName val="97년 추정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양식3"/>
      <sheetName val="세부내역서(전기)"/>
      <sheetName val="3련 BOX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편입용지조서"/>
      <sheetName val="CPBTXM-THUONG"/>
      <sheetName val="Xunit (단위환산)"/>
      <sheetName val="고객사 관리 코드"/>
      <sheetName val="단"/>
      <sheetName val="연부97-1"/>
      <sheetName val="울산자동제어"/>
      <sheetName val="Xunit_(단위환산)"/>
      <sheetName val="고객사_관리_코드"/>
      <sheetName val="인상효1"/>
      <sheetName val="NOTE"/>
      <sheetName val="Lookups"/>
      <sheetName val="MU"/>
      <sheetName val="tra VL"/>
      <sheetName val="8.3해석단면 선정"/>
      <sheetName val="Ⅴ-2.공종별내역"/>
      <sheetName val="관보호공단위수량"/>
      <sheetName val="관경결정"/>
      <sheetName val="단가산출서"/>
      <sheetName val="StaffList-OLD"/>
      <sheetName val="Budget Code"/>
      <sheetName val="Hệ số"/>
      <sheetName val="Động cơ"/>
      <sheetName val="특수선일위대가"/>
      <sheetName val="대우단가(풍산)"/>
      <sheetName val="CAL"/>
      <sheetName val="도"/>
      <sheetName val="설직재_1"/>
      <sheetName val="공사내역서(을)실행"/>
      <sheetName val="수량"/>
      <sheetName val="배수개거"/>
      <sheetName val="변실"/>
      <sheetName val="이음부"/>
      <sheetName val="업무"/>
      <sheetName val="tggwan(mac)"/>
      <sheetName val="일반수량총괄집계"/>
      <sheetName val="汇总表"/>
      <sheetName val="수량명세서"/>
      <sheetName val="종배수관"/>
      <sheetName val="LKVL-CK-HT-GD1"/>
      <sheetName val="접속도로"/>
      <sheetName val="계약ITEM"/>
      <sheetName val="수로교총재료집계"/>
      <sheetName val="수문보고"/>
      <sheetName val="주소록2000(전화번호부)"/>
      <sheetName val="단면치수"/>
      <sheetName val="정읍농소"/>
      <sheetName val="7월천안현장 집계표"/>
      <sheetName val="장비.자재"/>
      <sheetName val="장비명세서"/>
      <sheetName val=" 노무집계"/>
      <sheetName val="일용노무비"/>
      <sheetName val="-배수구조물공토공"/>
      <sheetName val="횡배수관재료-"/>
      <sheetName val="계산서(직선부)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KUNGDEVI"/>
      <sheetName val="마감사양"/>
      <sheetName val="단위중량"/>
      <sheetName val="목표세부명세"/>
      <sheetName val="Multi-dims"/>
      <sheetName val="중간간지 (2)"/>
      <sheetName val="배수관산출"/>
      <sheetName val="하중계산"/>
      <sheetName val="6.단면검토"/>
      <sheetName val="암거 제원표"/>
      <sheetName val="단가산출총괄표"/>
      <sheetName val="상세"/>
      <sheetName val="2.단면가정 "/>
      <sheetName val="D-철근총괄"/>
      <sheetName val="경비"/>
      <sheetName val="노임단가기준"/>
      <sheetName val="직접인건비"/>
      <sheetName val="DFA"/>
      <sheetName val="KLDT DIEN"/>
      <sheetName val="PTVT DIEN"/>
      <sheetName val="견적대비_견적서"/>
      <sheetName val="Sheet1_(2)1"/>
      <sheetName val="BOX(1_5X1_5)1"/>
      <sheetName val="표__지1"/>
      <sheetName val="화단_철거"/>
      <sheetName val="수량산출서_갑지"/>
      <sheetName val="공정별_수량산출서"/>
      <sheetName val="자재_및_폐기물견적(2008)"/>
      <sheetName val="추정공사비_산출내역1_xlsx"/>
      <sheetName val="cable_data1"/>
      <sheetName val="CONSTRUCTION_COMPONENT"/>
      <sheetName val="1호-아(오)0_4"/>
      <sheetName val="CABLE_SIZE-3"/>
      <sheetName val="IMPEADENCE_MAP_취수장"/>
      <sheetName val="접속_SLAB,BRACKET_설계"/>
      <sheetName val="일위대가_호표_(계약)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wk_prgs"/>
      <sheetName val="Cover page"/>
      <sheetName val="Inputs_Sens"/>
      <sheetName val="IS_Sum_CM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PTdam"/>
      <sheetName val="Daf 1"/>
      <sheetName val="현금및현금등가물1"/>
      <sheetName val="지장물총괄표"/>
      <sheetName val="计算稿"/>
      <sheetName val="수량산출서"/>
      <sheetName val="자재단가대비표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빌딩_안내"/>
      <sheetName val="자재_집계표"/>
      <sheetName val="2__공원조도"/>
      <sheetName val="목록"/>
      <sheetName val="PAINT (2)"/>
      <sheetName val="간접경상비"/>
      <sheetName val="삼홍테크"/>
      <sheetName val="Bang gia"/>
      <sheetName val="HRG BHN"/>
      <sheetName val="조선용암면"/>
      <sheetName val="EFR30696"/>
      <sheetName val="Item-DATA"/>
      <sheetName val="NSA fr Revit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경비2내역"/>
      <sheetName val="공사개요-C"/>
      <sheetName val="Markup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인사자료총집계"/>
      <sheetName val="Loose"/>
      <sheetName val="Drop Down"/>
      <sheetName val="Area Cal"/>
      <sheetName val="DTICH (Full)"/>
      <sheetName val="DGG"/>
      <sheetName val="DTICH(FDC)"/>
      <sheetName val="BQ-E20-02(Rp)"/>
      <sheetName val="Project, methods &amp; costs"/>
      <sheetName val="Ind. costs. &amp; Closing"/>
      <sheetName val="Main risks"/>
      <sheetName val="PHG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code_HTT_Thap2"/>
      <sheetName val="4-Lane_bridge2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Coax_Designer2"/>
      <sheetName val="tong_du_toan2"/>
      <sheetName val="(3_품질관리_시험_총괄표)3"/>
      <sheetName val="별표_2"/>
      <sheetName val="토공(우물통,기타)_2"/>
      <sheetName val="Civil__Sub-Station_12"/>
      <sheetName val="PAD_TR보호대기초3"/>
      <sheetName val="MAIN_GATE_HOUSE2"/>
      <sheetName val="Thuc_thanh2"/>
      <sheetName val="Bảng_Phân_Tích_Chi_Phí2"/>
      <sheetName val="Tien_do_TV2"/>
      <sheetName val="CP_Du_phong2"/>
      <sheetName val="THCP_Lap_dat2"/>
      <sheetName val="THCP_xay_dung2"/>
      <sheetName val="Tong_hop_kinh_phi2"/>
      <sheetName val="Gia_VL,NC,M2"/>
      <sheetName val="Phan_chung2"/>
      <sheetName val="Tom_tat_gia_du_thau2"/>
      <sheetName val="실행내역서_2"/>
      <sheetName val="_냉각수펌프1"/>
      <sheetName val="1062-X방향_1"/>
      <sheetName val="Sheet1_(2)2"/>
      <sheetName val="BOX(1_5X1_5)2"/>
      <sheetName val="전선_및_전선관1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1__설계조건_2_단면가정_3__하중계산1"/>
      <sheetName val="단가_및_재료비1"/>
      <sheetName val="각사별공사비분개_1"/>
      <sheetName val="전차선로_물량표1"/>
      <sheetName val="Bảng_KLHT1"/>
      <sheetName val="RC_WORK1"/>
      <sheetName val="Bảng_mã_VT2"/>
      <sheetName val="배수내역_(2)1"/>
      <sheetName val="Bao_cao_hao_hut_VT-TR2"/>
      <sheetName val="환경기계공정표_(3)1"/>
      <sheetName val="배관배선_단가조사1"/>
      <sheetName val="9_정착구_보강1"/>
      <sheetName val="단가_(2)1"/>
      <sheetName val="96보완계획7_121"/>
      <sheetName val="배수공_시멘트_및_골재량_산출1"/>
      <sheetName val="1차_내역서1"/>
      <sheetName val="1_수인터널1"/>
      <sheetName val="Sheet2_(2)1"/>
      <sheetName val="건축내역서_(경제상무실)1"/>
      <sheetName val="BSD_(2)1"/>
      <sheetName val="내역서1999_8최종1"/>
      <sheetName val="PROJECT_BRIEF(EX_NEW)1"/>
      <sheetName val="Site_Expenses1"/>
      <sheetName val="1000_DB구축_부표1"/>
      <sheetName val="상_부1"/>
      <sheetName val="¥_1"/>
      <sheetName val="DTTC_CHI_TIET1"/>
      <sheetName val="Du_toan1"/>
      <sheetName val="Cash_Flow_bulanan1"/>
      <sheetName val="MTO_REV_2(ARMOR)1"/>
      <sheetName val="TEN_CONG_TRINH1"/>
      <sheetName val="Currency_Rate1"/>
      <sheetName val="Unit_price"/>
      <sheetName val="Define_finishing"/>
      <sheetName val="Tiến_độ__Rev1_(phói_hợp)"/>
      <sheetName val="Level_2"/>
      <sheetName val="Cst_Pkg-Eden"/>
      <sheetName val="Chi_tiết_cấu_tạo_giá_(2)"/>
      <sheetName val="SUMMARY-HT_Thô"/>
      <sheetName val="02_PHAT_SINH_TANG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수량산출서_갑지1"/>
      <sheetName val="CONSTRUCTION_COMPONENT1"/>
      <sheetName val="Isolasi_Luar_Dalam"/>
      <sheetName val="Isolasi_Luar"/>
      <sheetName val="Cash_Flow"/>
      <sheetName val="Cover_(x)"/>
      <sheetName val="Cor_Apt"/>
      <sheetName val="dtct_cong"/>
      <sheetName val="Buy_vs__Lease_Car"/>
      <sheetName val="2_1_受電設備棟"/>
      <sheetName val="2_2_受・防火水槽"/>
      <sheetName val="2_3_排水処理設備棟"/>
      <sheetName val="2_4_倉庫棟"/>
      <sheetName val="2_5_守衛棟"/>
      <sheetName val="HE_SO_DIEU_CHINH"/>
      <sheetName val="견적대비_견적서1"/>
      <sheetName val="Cấu_tạo_giá"/>
      <sheetName val="추정공사비_산출내역1_xlsx1"/>
      <sheetName val="접속_SLAB,BRACKET_설계1"/>
      <sheetName val="공정별_수량산출서1"/>
      <sheetName val="자재_및_폐기물견적(2008)1"/>
      <sheetName val="IMPEADENCE_MAP_취수장1"/>
      <sheetName val="화단_철거1"/>
      <sheetName val="1호-아(오)0_41"/>
      <sheetName val="cable_data11"/>
      <sheetName val="CABLE_SIZE-31"/>
      <sheetName val="일위대가_호표_(계약)1"/>
      <sheetName val="wk_prgs1"/>
      <sheetName val="현장별계약현황('98_10_31)"/>
      <sheetName val="N10(미지급)_"/>
      <sheetName val="내역서_제출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3련_BOX"/>
      <sheetName val="4__주형설계"/>
      <sheetName val="2_단면가정"/>
      <sheetName val="노무비_근거"/>
      <sheetName val="_총괄표"/>
      <sheetName val="Customer_Databas"/>
      <sheetName val="바닥판의_설계"/>
      <sheetName val="Budget_Code"/>
      <sheetName val="tra_VL"/>
      <sheetName val="8_3해석단면_선정"/>
      <sheetName val="Ⅴ-2_공종별내역"/>
      <sheetName val="Phu_cap"/>
      <sheetName val="Project_Data"/>
      <sheetName val="EE_(3)"/>
      <sheetName val="SGC_RATE"/>
      <sheetName val="Xunit_(단위환산)1"/>
      <sheetName val="고객사_관리_코드1"/>
      <sheetName val="Add_cost08"/>
      <sheetName val="SCOPE_OF_WORK"/>
      <sheetName val="PH_5"/>
      <sheetName val="Dầm_-4_7m"/>
      <sheetName val="Cover_page"/>
      <sheetName val="Bang_gia"/>
      <sheetName val="HRG_BHN"/>
      <sheetName val="Thiet_Bi"/>
      <sheetName val="Phan_tich"/>
      <sheetName val="TH_Vat_tu"/>
      <sheetName val="TH_Kinh_phi"/>
      <sheetName val="TH_MTC"/>
      <sheetName val="TH_N_Cong"/>
      <sheetName val="Bang_KL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Daf_1"/>
      <sheetName val="NSA_fr_Revit"/>
      <sheetName val="ESTI."/>
      <sheetName val="학생내역"/>
      <sheetName val="入力作成表"/>
      <sheetName val="Ma TP"/>
      <sheetName val="ESTI_"/>
      <sheetName val="Internal Finish"/>
      <sheetName val="Bill2-Sum-A"/>
      <sheetName val="Bill4-Sum-A"/>
      <sheetName val="Bill5-Sum-A"/>
      <sheetName val="EARTH WORKS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업무처리전"/>
      <sheetName val="Summary - Budget"/>
      <sheetName val="Khoi luong"/>
      <sheetName val="DM.ChiPhi"/>
      <sheetName val="May TC"/>
      <sheetName val="Nhan cong"/>
      <sheetName val="제수"/>
      <sheetName val="경영상태"/>
      <sheetName val="대전노은1차_조적_집계표"/>
      <sheetName val="1.폐기물집계표"/>
      <sheetName val="사각맨홀"/>
      <sheetName val="화산경계"/>
      <sheetName val="I.설계조건"/>
      <sheetName val="성곽내역서"/>
      <sheetName val="EQUIP-H"/>
      <sheetName val="암거공"/>
      <sheetName val="STRA2"/>
      <sheetName val="단위수량산출"/>
      <sheetName val="Project Brief"/>
      <sheetName val="AILC004"/>
      <sheetName val="97 사업추정(WEKI)"/>
      <sheetName val="농로수량집계"/>
      <sheetName val="농로토공집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가감수량"/>
      <sheetName val="BOX"/>
      <sheetName val="BLOCK(1)"/>
      <sheetName val="내역서(토목)"/>
      <sheetName val="차선도색수량집계"/>
      <sheetName val="배수공BOQ"/>
      <sheetName val="Hydrant"/>
      <sheetName val="4)유동표"/>
      <sheetName val="현황"/>
      <sheetName val="노동부"/>
      <sheetName val="구성비"/>
      <sheetName val="Financial impact"/>
      <sheetName val="Sch7a (토요일)"/>
      <sheetName val="판"/>
      <sheetName val="S.중기사용료"/>
      <sheetName val="공사계약현황"/>
      <sheetName val="부재치수입력"/>
      <sheetName val="입찰견적보고서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1.일반수량산출근거"/>
      <sheetName val="CAUDIT"/>
      <sheetName val="배수관접합및부설  "/>
      <sheetName val="본장"/>
      <sheetName val="예산서"/>
      <sheetName val="깨기수량집계"/>
      <sheetName val="콘크리트측구연장"/>
      <sheetName val=""/>
      <sheetName val="총괄설계내역서"/>
      <sheetName val="건설성적"/>
      <sheetName val="5지구단위"/>
      <sheetName val="Bldg"/>
      <sheetName val="BAC THO"/>
      <sheetName val="DINHMU-DONGIA"/>
      <sheetName val="CAP NGAM HA THE"/>
      <sheetName val="CPVL CHIEU SANG"/>
      <sheetName val="BTK TT3P"/>
      <sheetName val="BANG KE TRU"/>
      <sheetName val="THKP957"/>
      <sheetName val="Tính giá NC"/>
      <sheetName val="Đầu vào"/>
      <sheetName val="Tiên lượng"/>
      <sheetName val="SL cước"/>
      <sheetName val="BXLDL"/>
      <sheetName val="DGVL"/>
      <sheetName val="Name"/>
      <sheetName val="CONCRETE"/>
      <sheetName val="Gia vat tu"/>
      <sheetName val="PhÇnCK"/>
      <sheetName val="Tongke"/>
      <sheetName val="Chi phi khac 4.3KH-CP"/>
      <sheetName val="대전(세창동)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공사비_증감_내역서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기계내역서"/>
      <sheetName val="CP3-DI"/>
      <sheetName val="TNHC"/>
      <sheetName val="Annex B"/>
      <sheetName val="Quotation"/>
      <sheetName val="Project Name"/>
      <sheetName val="Deliver Date"/>
      <sheetName val="Staff"/>
      <sheetName val="Dinh nghia"/>
      <sheetName val="전체 내역서(통합)"/>
      <sheetName val="운반"/>
      <sheetName val="동원(3)"/>
      <sheetName val="P.M 별"/>
      <sheetName val="제출계산서"/>
      <sheetName val="빌딩_안내1"/>
      <sheetName val="자재_집계표1"/>
      <sheetName val="2__공원조도1"/>
      <sheetName val="DI_전처리_단가집(GP1_실적가)"/>
      <sheetName val="N10(미지급)_2"/>
      <sheetName val="2_단면가정1"/>
      <sheetName val="Customer_Databas1"/>
      <sheetName val="PAINT_(2)"/>
      <sheetName val="1_폐기물집계표"/>
      <sheetName val="I_설계조건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Project_Brief"/>
      <sheetName val="Total_Progress_(2)"/>
      <sheetName val="S_중기사용료"/>
      <sheetName val="공사비_증감_내역서1"/>
      <sheetName val="2_토목공사"/>
      <sheetName val="개별직종노임단가(2003_9)"/>
      <sheetName val="2-1__경관조명_내역총괄표"/>
      <sheetName val="노임단가_(2)"/>
      <sheetName val="AS포장복구_"/>
      <sheetName val="_상부공통집계(총괄)"/>
      <sheetName val="EQUIP_LIST"/>
      <sheetName val="기존건물_깨기원단위"/>
      <sheetName val="실행내역(10_13)"/>
      <sheetName val="노_표-조"/>
      <sheetName val="철근량_산정"/>
      <sheetName val="슬래브_-연속(3경간)"/>
      <sheetName val="총_원가계산"/>
      <sheetName val="사__업__비__수__지__예__산__서1"/>
      <sheetName val="참여현황_(직원)"/>
      <sheetName val="설내역서_"/>
      <sheetName val="청_구1"/>
      <sheetName val="11_1_단면hwp"/>
      <sheetName val="흙막이_개산견적"/>
      <sheetName val="하도급_검토"/>
      <sheetName val="3_하중계산"/>
      <sheetName val="A-8_PD(도로중앙)"/>
      <sheetName val="배수공_주요자재_집계표"/>
      <sheetName val="옹벽공_수량집계표"/>
      <sheetName val="내역서_(2)"/>
      <sheetName val="06_일위대가목록"/>
      <sheetName val="4_내진설계"/>
      <sheetName val="_ｹ-ﾌﾞﾙ"/>
      <sheetName val="지구_리스트"/>
      <sheetName val="효성CB_1P기초"/>
      <sheetName val="1_CB"/>
      <sheetName val="전_기"/>
      <sheetName val="HRSG_SMALL07220"/>
      <sheetName val="Flaer_Area"/>
      <sheetName val="4_2_1_마루높이_검토"/>
      <sheetName val="단_box"/>
      <sheetName val="중강당_내역"/>
      <sheetName val="지장물_철거_물량_산출서"/>
      <sheetName val="암거_제원표-1단계"/>
      <sheetName val="C_배수관공"/>
      <sheetName val="2_건축"/>
      <sheetName val="static_cal"/>
      <sheetName val="1_일반수량산출근거"/>
      <sheetName val="97_사업추정(WEKI)"/>
      <sheetName val="Financial_impact"/>
      <sheetName val="Sch7a_(토요일)"/>
      <sheetName val="Analisa_Gabungan"/>
      <sheetName val="KINH_PHI_TONG_HOP"/>
      <sheetName val="Dinh_muc_CP_KTCB_khac"/>
      <sheetName val="TEN_HANG_MUC_"/>
      <sheetName val="BAOCHE_A"/>
      <sheetName val="Đơn_Giá_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CABLE_SIZE-32"/>
      <sheetName val="wk_prgs2"/>
      <sheetName val="현장별계약현황('98_10_31)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Table"/>
      <sheetName val="허용전류"/>
      <sheetName val="수문일1"/>
      <sheetName val="재료집계(분수관)"/>
      <sheetName val="산거각호표"/>
      <sheetName val="표 지"/>
      <sheetName val="2000_x0005_"/>
      <sheetName val="남양시작동자105노65기1.3화1.2"/>
      <sheetName val="工程量计算书"/>
      <sheetName val="카니발(자105노60)"/>
      <sheetName val="TRE TABLE"/>
      <sheetName val="공조"/>
      <sheetName val="계획집계"/>
      <sheetName val="INTRO.(X)"/>
      <sheetName val="내역서(우)"/>
      <sheetName val="PROCURE"/>
      <sheetName val="TOWER 12TON"/>
      <sheetName val="JIB CRANE,HOIST"/>
      <sheetName val="TOWER 10TON"/>
      <sheetName val="백암비스타내역"/>
      <sheetName val="배수관공"/>
      <sheetName val="조은나오스빌"/>
      <sheetName val="지하시설물작성"/>
      <sheetName val="수량이동"/>
      <sheetName val="설산1.나"/>
      <sheetName val="본사S"/>
      <sheetName val="정화조"/>
      <sheetName val="작성"/>
      <sheetName val="안정성검토"/>
      <sheetName val="Analisa"/>
      <sheetName val="Tong hop DT XDCT"/>
      <sheetName val="KLHT"/>
      <sheetName val="做法表"/>
      <sheetName val="sub struc-Omission"/>
      <sheetName val="比率"/>
      <sheetName val="数据库"/>
      <sheetName val="XNT7"/>
      <sheetName val="영업소실적"/>
      <sheetName val="SH-F"/>
      <sheetName val="02"/>
      <sheetName val=" 03"/>
      <sheetName val="04"/>
      <sheetName val="05"/>
      <sheetName val="06"/>
      <sheetName val="07"/>
      <sheetName val="08"/>
      <sheetName val="09"/>
      <sheetName val="public area"/>
      <sheetName val="2000_x0000__x0000__x0005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/>
      <sheetData sheetId="1378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/>
      <sheetData sheetId="2124"/>
      <sheetData sheetId="2125"/>
      <sheetData sheetId="2126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/>
      <sheetData sheetId="2432"/>
      <sheetData sheetId="2433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4-F7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MAKER"/>
      <sheetName val="SCOPE"/>
      <sheetName val="BQ-VE"/>
      <sheetName val="BQ"/>
      <sheetName val="PROFIT"/>
      <sheetName val="SUM-PRO"/>
      <sheetName val="SEX"/>
      <sheetName val="DBP-0900"/>
      <sheetName val="Found"/>
      <sheetName val="tifico"/>
      <sheetName val="COVERUSRP"/>
      <sheetName val="SITE"/>
      <sheetName val="ESCOND"/>
      <sheetName val="BQUSRP"/>
      <sheetName val="PERSIAPAN"/>
      <sheetName val="TNH, PAGAR &amp; TURAP"/>
      <sheetName val="EXCAVATOR"/>
      <sheetName val="BODY PAINT &amp; UTILITY"/>
      <sheetName val="LUAR"/>
      <sheetName val="조명시설"/>
      <sheetName val="Sheet1"/>
      <sheetName val="AC"/>
      <sheetName val="I-KAMAR"/>
      <sheetName val="Cover Daf-2"/>
      <sheetName val="TOSHIBA-Structure"/>
      <sheetName val="SALING"/>
      <sheetName val="Duc_bk"/>
      <sheetName val="Currency Rate"/>
      <sheetName val="실행"/>
      <sheetName val="name"/>
      <sheetName val="ocean voyage"/>
      <sheetName val="Earthwork"/>
      <sheetName val="Truot_nen"/>
      <sheetName val="Quantity"/>
      <sheetName val="Sbq18"/>
      <sheetName val="F4-F7"/>
      <sheetName val="MTO REV.2(ARMOR)"/>
      <sheetName val="H.Satuan"/>
      <sheetName val="Cash2"/>
      <sheetName val="Z"/>
      <sheetName val="Temp&amp;Site"/>
      <sheetName val="Hệ số"/>
      <sheetName val="Động cơ"/>
      <sheetName val="MTO REV_2_ARMOR_"/>
      <sheetName val="MTP"/>
      <sheetName val="TTTram"/>
      <sheetName val="NOTE"/>
      <sheetName val="Sheet2"/>
      <sheetName val="Sheet3"/>
      <sheetName val="Sheet4"/>
      <sheetName val="Slim 2 cánh &amp; 2 vách"/>
      <sheetName val="RAB AR&amp;STR"/>
      <sheetName val="6MONTHS"/>
      <sheetName val="FAB별"/>
      <sheetName val="SAT-BHN"/>
      <sheetName val="Kolom UT"/>
      <sheetName val="CH"/>
      <sheetName val="D+W"/>
      <sheetName val="MTO REV_0"/>
      <sheetName val="유림골조"/>
      <sheetName val="係数"/>
      <sheetName val="DTCT"/>
      <sheetName val="Code"/>
      <sheetName val="GIAVLIEU"/>
      <sheetName val="Cover"/>
      <sheetName val="General"/>
      <sheetName val="VO list"/>
      <sheetName val="I. Mechanical"/>
      <sheetName val="II. Electrical"/>
      <sheetName val="CFS3"/>
      <sheetName val="FitOutConfCentre"/>
      <sheetName val="BQ-E20-02(Rp)"/>
      <sheetName val="gvl"/>
      <sheetName val="물량표"/>
      <sheetName val="TỔNG HỢP GIÁ TRỊ"/>
      <sheetName val="PS-Labour_M"/>
      <sheetName val="入力作成表"/>
      <sheetName val="Buy vs. Lease Car"/>
      <sheetName val="概総括1"/>
      <sheetName val="UPH,BHN,ALT"/>
      <sheetName val="NP-7"/>
      <sheetName val="HSLAIN-LAIN"/>
      <sheetName val="Urai _Resap pengikat"/>
      <sheetName val="SITE-E"/>
      <sheetName val="영동(D)"/>
      <sheetName val="電気設備表"/>
      <sheetName val="Chiet tinh dz35"/>
      <sheetName val="GiaVL"/>
      <sheetName val="Priced BOQ"/>
      <sheetName val="XL4Poppy"/>
      <sheetName val="LKVL-CK-HT-GD1"/>
      <sheetName val="경비2내역"/>
      <sheetName val="목표세부명세"/>
      <sheetName val="Bahan"/>
      <sheetName val="HRG BHN"/>
      <sheetName val="FINISHING"/>
      <sheetName val="villa"/>
      <sheetName val="Elec LG"/>
      <sheetName val="dongia (2)"/>
      <sheetName val="DU TOAN BV TKTC"/>
      <sheetName val="차액보증"/>
      <sheetName val="6PILE  (돌출)"/>
      <sheetName val="YMPI-II-JO"/>
      <sheetName val="침하계"/>
      <sheetName val="INDEX"/>
      <sheetName val="351BQMCN"/>
      <sheetName val="공문"/>
      <sheetName val="WT-LIST"/>
      <sheetName val="Budget Code"/>
      <sheetName val="Input"/>
      <sheetName val="Steel"/>
      <sheetName val="264"/>
      <sheetName val="날개벽수량표"/>
      <sheetName val="VIN_Index"/>
      <sheetName val="집계표"/>
      <sheetName val="database"/>
      <sheetName val="INFOR-ST"/>
      <sheetName val="Bill2-Sum-A"/>
      <sheetName val="Bill4-Sum-A"/>
      <sheetName val="Bill5-Sum-A"/>
      <sheetName val="TEMP"/>
      <sheetName val="SORT"/>
      <sheetName val="수량3"/>
      <sheetName val="Alat"/>
      <sheetName val="Analisa Gabungan"/>
      <sheetName val="DFA"/>
      <sheetName val="입찰안"/>
      <sheetName val="DGchitiet "/>
      <sheetName val="FD"/>
      <sheetName val="GI"/>
      <sheetName val="EE (3)"/>
      <sheetName val="PAVEMENT"/>
      <sheetName val="TRAFFIC"/>
      <sheetName val="설계내역서"/>
      <sheetName val="Div26 - Elect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#REF"/>
      <sheetName val="인사자료총집계"/>
      <sheetName val="MAIN GATE HOUSE"/>
      <sheetName val="THVT"/>
      <sheetName val="Data"/>
      <sheetName val="KUNGDEVI"/>
      <sheetName val="Cốt thép"/>
      <sheetName val="Civil"/>
      <sheetName val="CTG"/>
      <sheetName val="Nhan cong"/>
      <sheetName val="Thiet bi"/>
      <sheetName val="Vat tu"/>
      <sheetName val="DM.ChiPhi"/>
      <sheetName val="May TC"/>
      <sheetName val="Bang KL"/>
      <sheetName val="TH Kinh phi"/>
      <sheetName val="TNH,_PAGAR_&amp;_TURAP"/>
      <sheetName val="BODY_PAINT_&amp;_UTILITY"/>
      <sheetName val="Cover_Daf-2"/>
      <sheetName val="Currency_Rate"/>
      <sheetName val="MTO_REV_2(ARMOR)"/>
      <sheetName val="Hệ_số"/>
      <sheetName val="Động_cơ"/>
      <sheetName val="ocean_voyage"/>
      <sheetName val="H_Satuan"/>
      <sheetName val="MTO_REV_2_ARMOR_"/>
      <sheetName val="RAB_AR&amp;STR"/>
      <sheetName val="MTO_REV_0"/>
      <sheetName val="Kolom_UT"/>
      <sheetName val="VO_list"/>
      <sheetName val="I__Mechanical"/>
      <sheetName val="II__Electrical"/>
      <sheetName val="Slim_2_cánh_&amp;_2_vách"/>
      <sheetName val="Buy_vs__Lease_Car"/>
      <sheetName val="Urai__Resap_pengikat"/>
      <sheetName val="TỔNG_HỢP_GIÁ_TRỊ"/>
      <sheetName val="Chiet_tinh_dz35"/>
      <sheetName val="BAOCHE A"/>
      <sheetName val="Dinh muc 6061"/>
      <sheetName val="CaMay"/>
      <sheetName val="DGiaT"/>
      <sheetName val="DGiaTN"/>
      <sheetName val="TT"/>
      <sheetName val="B"/>
      <sheetName val="RAT"/>
      <sheetName val="cfa"/>
      <sheetName val="PSu"/>
      <sheetName val="BIDDING-SUM"/>
      <sheetName val="예총"/>
      <sheetName val="MTL(AG)"/>
      <sheetName val="갑지"/>
      <sheetName val="SP10"/>
      <sheetName val="실행철강하도"/>
      <sheetName val="125x125"/>
      <sheetName val="Measure 1306"/>
      <sheetName val="0"/>
      <sheetName val="Summary - Budget"/>
      <sheetName val="NKC6"/>
      <sheetName val="Chi tiet gia DT"/>
      <sheetName val="Gia DT bo Sung"/>
      <sheetName val="PT gia DT"/>
      <sheetName val="Phan tich vat tu"/>
      <sheetName val="PTgia DT BS"/>
      <sheetName val="Cấu tạo giá"/>
      <sheetName val="cataloge moi"/>
      <sheetName val="Define finishing"/>
      <sheetName val="학생내역"/>
      <sheetName val="質疑回答書"/>
      <sheetName val="노임단가"/>
      <sheetName val="gia vt"/>
      <sheetName val="1.BILL MOI THAU CAN THUONG"/>
      <sheetName val="Bill 1- Prelim"/>
      <sheetName val="Cau tao gia"/>
      <sheetName val="DanhMuc"/>
      <sheetName val="Land Dev't. Ph-1"/>
      <sheetName val="Hac.Lots"/>
      <sheetName val="4-Lane bridge"/>
      <sheetName val="Res.Lots"/>
      <sheetName val="Spine Road"/>
      <sheetName val="MTL$-INTER"/>
      <sheetName val="Project Data"/>
      <sheetName val="COS 0.0"/>
      <sheetName val="VL"/>
      <sheetName val="ND"/>
      <sheetName val="MBW"/>
      <sheetName val="기안"/>
      <sheetName val="D_MUC"/>
      <sheetName val="p"/>
      <sheetName val="매부"/>
      <sheetName val="현관"/>
      <sheetName val="인원"/>
      <sheetName val="GZ.CT"/>
      <sheetName val="입찰내역 발주처 양식"/>
      <sheetName val="Tongke"/>
      <sheetName val="DGG"/>
      <sheetName val="00.Project_List"/>
      <sheetName val="Comps"/>
      <sheetName val="현장별"/>
      <sheetName val="負荷集計（断熱不燃）"/>
      <sheetName val="IMF Code"/>
      <sheetName val="Rate"/>
      <sheetName val="Config"/>
      <sheetName val="Bill 7-Elec"/>
      <sheetName val="ana-alat"/>
      <sheetName val="Isolasi Luar Dalam"/>
      <sheetName val="Isolasi Luar"/>
      <sheetName val="Basic Price"/>
      <sheetName val="Peralatan"/>
      <sheetName val="Phu Bai Bridge"/>
      <sheetName val="GAEYO"/>
      <sheetName val="TinhGiaNC"/>
      <sheetName val="VCBo"/>
      <sheetName val="DMCP"/>
      <sheetName val="BocXep"/>
      <sheetName val="TinhGiaMTC"/>
      <sheetName val="TH N.Cong"/>
      <sheetName val="VCThuy"/>
      <sheetName val="SPS"/>
      <sheetName val="tuong"/>
      <sheetName val="SUM - THEP MONG"/>
      <sheetName val="DG-TNHC-85"/>
      <sheetName val="Don gia"/>
      <sheetName val="CTEMCOST"/>
      <sheetName val="HDMV-T10"/>
      <sheetName val="HDMV-T11"/>
      <sheetName val="도로경계단위"/>
      <sheetName val="Elektrikal"/>
      <sheetName val="토공"/>
      <sheetName val="Dinh muc CP KTCB khac"/>
      <sheetName val="TH May TC"/>
      <sheetName val="KLDT DIEN"/>
      <sheetName val="PTVT DIEN"/>
      <sheetName val="Thong ke thiet bi"/>
      <sheetName val="TH vat tu"/>
      <sheetName val="N"/>
      <sheetName val="Draft"/>
      <sheetName val="Code 07"/>
      <sheetName val="proj"/>
      <sheetName val="CM 22.10"/>
      <sheetName val="Điện Nâu"/>
      <sheetName val="BXLDL"/>
      <sheetName val="NVL"/>
      <sheetName val="A"/>
      <sheetName val="bill 5"/>
      <sheetName val="Prelim"/>
      <sheetName val="프랜트면허"/>
      <sheetName val="토목주소"/>
      <sheetName val="BG"/>
      <sheetName val="LEGEND"/>
      <sheetName val="U.P List"/>
      <sheetName val="Gia"/>
      <sheetName val="SAP"/>
      <sheetName val="주식"/>
      <sheetName val="PNT-QUOT-#3"/>
      <sheetName val="COAT&amp;WRAP-QIOT-#3"/>
      <sheetName val="Gia VLNCMTC"/>
      <sheetName val="List"/>
      <sheetName val="bi-mnthly rep Villa"/>
      <sheetName val="Settings"/>
      <sheetName val="LN.HK1"/>
      <sheetName val="PTdam"/>
      <sheetName val="Loose"/>
      <sheetName val="TL&amp;DG"/>
      <sheetName val="삼홍테크"/>
      <sheetName val="TEN CONG TRINH"/>
      <sheetName val="개산공사비"/>
      <sheetName val="#REF!"/>
      <sheetName val="3"/>
      <sheetName val="7"/>
      <sheetName val="投标材料清单 "/>
      <sheetName val="DTXD"/>
      <sheetName val="Steel_beam"/>
      <sheetName val="Form"/>
      <sheetName val="Annex B"/>
      <sheetName val="MTP1"/>
      <sheetName val="금융비용"/>
      <sheetName val="BKL"/>
      <sheetName val="PAD-F"/>
      <sheetName val="Bảng tổng hợp giá trị chào thầu"/>
      <sheetName val="工程量计算"/>
      <sheetName val="PY指摘脇だし"/>
      <sheetName val="BIS LIST-NTH 18"/>
      <sheetName val="KL thanh toan-Xuan Dao"/>
      <sheetName val="DKH"/>
      <sheetName val="Material"/>
      <sheetName val="NhanCong"/>
      <sheetName val="Tien do TV"/>
      <sheetName val="QD957"/>
      <sheetName val="CP Du phong"/>
      <sheetName val="THCP Lap dat"/>
      <sheetName val="PCCC"/>
      <sheetName val="THDT goi thau TB"/>
      <sheetName val="Tong hop kinh phi"/>
      <sheetName val="BechLab"/>
      <sheetName val="Rates"/>
      <sheetName val="음료실행"/>
      <sheetName val="대비"/>
      <sheetName val="SUMMARY A"/>
      <sheetName val="合成単価作成__BLDG"/>
      <sheetName val="BQMPALOC"/>
      <sheetName val="NHA XUONG"/>
      <sheetName val="TH MTC"/>
      <sheetName val="STR"/>
      <sheetName val="Ts"/>
      <sheetName val="THCP xay dung"/>
      <sheetName val="Gia ca may XD"/>
      <sheetName val="QD79"/>
      <sheetName val="Main"/>
      <sheetName val="Eng"/>
      <sheetName val="SCHEDULE"/>
      <sheetName val="갑지(추정)"/>
      <sheetName val="TongHop"/>
      <sheetName val="DATA2"/>
      <sheetName val="Detail"/>
      <sheetName val="Section 4"/>
      <sheetName val="TH thiet bi"/>
      <sheetName val="Contents"/>
      <sheetName val="전기"/>
      <sheetName val="XREF"/>
      <sheetName val="LS"/>
      <sheetName val="Thống kê"/>
      <sheetName val="Btra"/>
      <sheetName val="특수선일위대가"/>
      <sheetName val="Kế hoạch bổ sung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Rate Material"/>
      <sheetName val="Infrastructure"/>
      <sheetName val="Data Base"/>
      <sheetName val="Cover (OLD)"/>
      <sheetName val="Estimate"/>
      <sheetName val="대비표"/>
      <sheetName val="HN"/>
      <sheetName val="Tiến độ công việc"/>
      <sheetName val="Comb"/>
      <sheetName val="Cash Flow"/>
      <sheetName val="Chenh lech vat tu"/>
      <sheetName val="Total"/>
      <sheetName val="Cash Flow bulanan"/>
      <sheetName val="NEW-PANEL"/>
      <sheetName val="計算"/>
      <sheetName val="DATA_GIA"/>
      <sheetName val="DATA_NTP"/>
      <sheetName val="DATT"/>
      <sheetName val="DGKL"/>
      <sheetName val="TT DU AN"/>
      <sheetName val="TAMUNG"/>
      <sheetName val="TIENGIULAI"/>
      <sheetName val="ATLĐ"/>
      <sheetName val="BBHT"/>
      <sheetName val="DNTT"/>
      <sheetName val="VAT"/>
      <sheetName val="Ham trong file"/>
      <sheetName val="CVDNTT"/>
      <sheetName val="Sheet"/>
      <sheetName val="Parem"/>
      <sheetName val="금융"/>
      <sheetName val="chitimc"/>
      <sheetName val="UNIT PRICE"/>
      <sheetName val="Du thau"/>
      <sheetName val="RATE "/>
      <sheetName val="평3"/>
      <sheetName val="Sub"/>
      <sheetName val="Đon gia"/>
      <sheetName val="BPTC APE"/>
      <sheetName val="4.KH nhan su BCH "/>
      <sheetName val="BC thuc hien NS-CP khac"/>
      <sheetName val="Bldg Brkdown"/>
      <sheetName val="8521"/>
      <sheetName val="BAG-2"/>
      <sheetName val="Chi tiet cong"/>
      <sheetName val="Du toan"/>
      <sheetName val="Takeoff"/>
      <sheetName val="bang tien luong"/>
      <sheetName val="DONGIA"/>
      <sheetName val="DG"/>
      <sheetName val="Items"/>
      <sheetName val="KL hoan thanh(KC)"/>
      <sheetName val="내역"/>
      <sheetName val="Thuc thanh"/>
      <sheetName val="COT B1-T1(Z-1.1)"/>
      <sheetName val="COT B1-T1(Z-2.1)"/>
      <sheetName val="COT B1-T1(Z1.4)"/>
      <sheetName val="COT B1-T1(Z-2.4)"/>
      <sheetName val="COT B1-T1(Z-3.1)"/>
      <sheetName val="Sheet7"/>
      <sheetName val="4. Chi tiet khoi luong"/>
      <sheetName val="일위대가"/>
      <sheetName val="DT"/>
      <sheetName val="CD_LC"/>
      <sheetName val="BOQ-M"/>
      <sheetName val="INPUT DATA HERE"/>
      <sheetName val="E-1"/>
      <sheetName val="E-2"/>
      <sheetName val="E-3"/>
      <sheetName val="E-4"/>
      <sheetName val="E-5"/>
      <sheetName val="E-6"/>
      <sheetName val="10a"/>
      <sheetName val="12a"/>
      <sheetName val="13"/>
      <sheetName val="14"/>
      <sheetName val="15a"/>
      <sheetName val="16"/>
      <sheetName val="17"/>
      <sheetName val="18"/>
      <sheetName val="19"/>
      <sheetName val="23"/>
      <sheetName val="24"/>
      <sheetName val="29"/>
      <sheetName val="30a"/>
      <sheetName val="31a"/>
      <sheetName val="32a"/>
      <sheetName val="34a"/>
      <sheetName val="35"/>
      <sheetName val="36a"/>
      <sheetName val="37a"/>
      <sheetName val="38"/>
      <sheetName val="4a"/>
      <sheetName val="5a"/>
      <sheetName val="8a"/>
      <sheetName val="9"/>
      <sheetName val="GOC"/>
      <sheetName val="Thép Cột Cũ"/>
      <sheetName val="CTG-BT"/>
      <sheetName val="DGG-BT"/>
      <sheetName val="DGG-NCT"/>
      <sheetName val="DGG-NX"/>
      <sheetName val="CTG-NCT"/>
      <sheetName val="CTG-NX"/>
      <sheetName val="S0"/>
      <sheetName val="IBASE"/>
      <sheetName val="Tra_bang"/>
      <sheetName val="HE SO"/>
      <sheetName val="6호기"/>
      <sheetName val="THONG KE CUA"/>
      <sheetName val="내역서"/>
      <sheetName val="BOQ-1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P7" t="str">
            <v xml:space="preserve">B U D G E T A R Y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7">
          <cell r="P7">
            <v>0</v>
          </cell>
        </row>
      </sheetData>
      <sheetData sheetId="67">
        <row r="7">
          <cell r="P7">
            <v>0</v>
          </cell>
        </row>
      </sheetData>
      <sheetData sheetId="68">
        <row r="7">
          <cell r="P7">
            <v>0</v>
          </cell>
        </row>
      </sheetData>
      <sheetData sheetId="69">
        <row r="7">
          <cell r="P7">
            <v>0</v>
          </cell>
        </row>
      </sheetData>
      <sheetData sheetId="70">
        <row r="7">
          <cell r="P7">
            <v>0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 - Electrical system"/>
      <sheetName val="Main cable"/>
      <sheetName val="cable"/>
      <sheetName val="Fire alarm"/>
      <sheetName val="Quantity"/>
      <sheetName val="Chiet tinh dz35"/>
      <sheetName val="갑지"/>
      <sheetName val="Thi công điện"/>
      <sheetName val="MAIN GATE HOUSE"/>
      <sheetName val="SEX"/>
      <sheetName val="6MONTHS"/>
      <sheetName val="NOT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264"/>
      <sheetName val="BG"/>
      <sheetName val="CT Thang Mo"/>
      <sheetName val="CT  PL"/>
      <sheetName val="실행"/>
      <sheetName val="escon"/>
      <sheetName val="MTP"/>
      <sheetName val="GIAVLIEU"/>
      <sheetName val="Chiet tinh dz22"/>
      <sheetName val="실행철강하도"/>
      <sheetName val="K5-1"/>
      <sheetName val="Input"/>
      <sheetName val="6PILE  (돌출)"/>
      <sheetName val="Rebar"/>
      <sheetName val="SORT"/>
      <sheetName val="Buy vs. Lease Car"/>
      <sheetName val="proj"/>
      <sheetName val="노임단가"/>
    </sheetNames>
    <sheetDataSet>
      <sheetData sheetId="0">
        <row r="760">
          <cell r="J760">
            <v>7432588475.0838547</v>
          </cell>
        </row>
      </sheetData>
      <sheetData sheetId="1">
        <row r="760">
          <cell r="J760">
            <v>7432588475.0838547</v>
          </cell>
        </row>
      </sheetData>
      <sheetData sheetId="2">
        <row r="760">
          <cell r="J760">
            <v>7432588475.0838547</v>
          </cell>
        </row>
      </sheetData>
      <sheetData sheetId="3">
        <row r="760">
          <cell r="J760">
            <v>7432588475.0838547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GATE HOUSE"/>
      <sheetName val="ADMINISTRATION BUILDING "/>
      <sheetName val="HYDROGEN PLANT BUILDING"/>
      <sheetName val="COAL HANDLING CONTROL BUILDING"/>
      <sheetName val="COAL PLANT BUNKERING SW. BLDG."/>
      <sheetName val="COAL RAIL UNLOADING SW. BLDG."/>
      <sheetName val="FUEL OIL XFER"/>
      <sheetName val="ASH CONTROL"/>
      <sheetName val="ESP CONTROL HOUSE"/>
      <sheetName val="WAREHOUSE"/>
      <sheetName val="WORKSHOP-STORE"/>
      <sheetName val="BULLDOZER GARAGE"/>
      <sheetName val="CHLORINATION BLDG"/>
      <sheetName val="CIRCULATING WATER PUMP HOUSE"/>
      <sheetName val="SWITCH YARD BUILDING"/>
      <sheetName val="BERTH ELECTRICITY HOUSE"/>
      <sheetName val="COMMON SERVICE HOUSE "/>
      <sheetName val="UNIT 1 &amp; UNIT 2 FGD PUMPHOUSE"/>
      <sheetName val="GYPSUM DEWATERING HOUSE"/>
      <sheetName val="LIMESTONE MILLING HOUSE"/>
      <sheetName val="WATER TREATMENT CONTROL HOUSE"/>
      <sheetName val="WASTE WATER TREATMENT BLDG. "/>
      <sheetName val="GARAGE-CIVIL WORSHOP"/>
      <sheetName val="SUB GATE HOUSE"/>
      <sheetName val="EXTERNAL PLANT WORKSHOP"/>
      <sheetName val="UNIT 1 BOILER BUILDING"/>
      <sheetName val="CENTRAL CONTROL BUILDING"/>
      <sheetName val="UNIT 1 TURBINE BUILDING"/>
      <sheetName val="UNIT 1 &amp; UNIT 2 AUX BAY-BUNKER "/>
      <sheetName val="UNIT 2 BOILER BUILDING "/>
      <sheetName val="UNIT 2 TURBINE BUILDING"/>
      <sheetName val="RETURN WATER PUMPHOUSE"/>
      <sheetName val="H.F.O. UNLOADING PUMP HOUSE"/>
      <sheetName val="Sheet1"/>
      <sheetName val="XL4Poppy"/>
      <sheetName val="D_MUC"/>
      <sheetName val="KL"/>
      <sheetName val="THKL"/>
      <sheetName val="CHIETTINH"/>
      <sheetName val="SON"/>
      <sheetName val="DT chi tiet"/>
      <sheetName val="Don gia chung vat lieu chinh"/>
      <sheetName val="TH kinh phi"/>
      <sheetName val="bia"/>
      <sheetName val="SX"/>
      <sheetName val="00000000"/>
      <sheetName val="XXXXXXXX"/>
      <sheetName val="XXXXXXX0"/>
      <sheetName val="Sheet2"/>
      <sheetName val="Sheet3"/>
      <sheetName val="SL dau tien"/>
      <sheetName val="GSUM"/>
      <sheetName val="Chiet tinh dz35"/>
      <sheetName val="预算"/>
      <sheetName val="Chiet tinh dz22"/>
      <sheetName val="CT Thang Mo"/>
      <sheetName val="CT  PL"/>
      <sheetName val="MTP"/>
      <sheetName val="DG3285"/>
      <sheetName val="General"/>
      <sheetName val="Dulieu"/>
      <sheetName val="tuong"/>
      <sheetName val="cablesch-3"/>
      <sheetName val="Quantity"/>
      <sheetName val="MT1"/>
      <sheetName val="MT2"/>
      <sheetName val="LRN"/>
      <sheetName val="MT3"/>
      <sheetName val="MT4"/>
      <sheetName val="MT5"/>
      <sheetName val="NBS"/>
      <sheetName val="LR1"/>
      <sheetName val="LR2"/>
      <sheetName val="mtcs 3"/>
      <sheetName val="THOP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ADMINISTRATION BUIING "/>
      <sheetName val="TD-CS1"/>
      <sheetName val="TD-CS2"/>
      <sheetName val="TD-CS3"/>
      <sheetName val="CS3 (2)"/>
      <sheetName val="CS1 (2)"/>
      <sheetName val="THOP "/>
      <sheetName val="CS2 (2)"/>
      <sheetName val="Đơn giá"/>
      <sheetName val="CHITIET VL-NC-TT -1p"/>
      <sheetName val="CHITIET VL-NC-TT-3p"/>
      <sheetName val="TDTKP1"/>
      <sheetName val="KPVC-BD "/>
      <sheetName val="COAT&amp;WRAP-QIOT-#3"/>
      <sheetName val="PNT-QUOT-#3"/>
      <sheetName val="Giai trinh"/>
      <sheetName val="gvl"/>
      <sheetName val="HN"/>
      <sheetName val="Du_lieu"/>
      <sheetName val="SUB GATUSE"/>
      <sheetName val="MTP1"/>
      <sheetName val="CIRCULATING WATER PUMP LOUSE"/>
      <sheetName val="SUB GAT"/>
      <sheetName val="UNIT 1 &amp; UNIT 2 AUX BAY-BUJKER "/>
      <sheetName val="SUB GAT????USE"/>
      <sheetName val="dd"/>
      <sheetName val="CHITIET VL-NC"/>
      <sheetName val="DON GIA"/>
      <sheetName val="TNHCHINH"/>
      <sheetName val=""/>
      <sheetName val="CT-35"/>
      <sheetName val="DD 10KV"/>
      <sheetName val="Earthwork"/>
      <sheetName val="Input"/>
      <sheetName val="SEX"/>
      <sheetName val="차액보증"/>
      <sheetName val="입찰안"/>
      <sheetName val="ADMINIST??RATION BUIING "/>
      <sheetName val="Div26 - Elect"/>
      <sheetName val="ADMINIST_x005f_x0000__x005f_x0000_RATION BU"/>
      <sheetName val="ADMINIST"/>
      <sheetName val="ADMINIST_x005f_x005f_x005f_x0000__x005f_x005f_x00"/>
      <sheetName val="TB NẶNG"/>
      <sheetName val="???????-BLDG"/>
      <sheetName val="_______-BLDG"/>
      <sheetName val="Bill 4- MEP system"/>
      <sheetName val="INDEX"/>
      <sheetName val="ADMINIST__RATION BUIING "/>
      <sheetName val="SUB GAT____USE"/>
      <sheetName val="MAIN_GATE_HOUSE"/>
      <sheetName val="ADMINISTRATION_BUILDING_"/>
      <sheetName val="HYDROGEN_PLANT_BUILDING"/>
      <sheetName val="COAL_HANDLING_CONTROL_BUILDING"/>
      <sheetName val="COAL_PLANT_BUNKERING_SW__BLDG_"/>
      <sheetName val="COAL_RAIL_UNLOADING_SW__BLDG_"/>
      <sheetName val="FUEL_OIL_XFER"/>
      <sheetName val="ASH_CONTROL"/>
      <sheetName val="ESP_CONTROL_HOUSE"/>
      <sheetName val="BULLDOZER_GARAGE"/>
      <sheetName val="CHLORINATION_BLDG"/>
      <sheetName val="CIRCULATING_WATER_PUMP_HOUSE"/>
      <sheetName val="SWITCH_YARD_BUILDING"/>
      <sheetName val="BERTH_ELECTRICITY_HOUSE"/>
      <sheetName val="COMMON_SERVICE_HOUSE_"/>
      <sheetName val="UNIT_1_&amp;_UNIT_2_FGD_PUMPHOUSE"/>
      <sheetName val="GYPSUM_DEWATERING_HOUSE"/>
      <sheetName val="LIMESTONE_MILLING_HOUSE"/>
      <sheetName val="WATER_TREATMENT_CONTROL_HOUSE"/>
      <sheetName val="WASTE_WATER_TREATMENT_BLDG__"/>
      <sheetName val="GARAGE-CIVIL_WORSHOP"/>
      <sheetName val="SUB_GATE_HOUSE"/>
      <sheetName val="EXTERNAL_PLANT_WORKSHOP"/>
      <sheetName val="UNIT_1_BOILER_BUILDING"/>
      <sheetName val="CENTRAL_CONTROL_BUILDING"/>
      <sheetName val="UNIT_1_TURBINE_BUILDING"/>
      <sheetName val="UNIT_1_&amp;_UNIT_2_AUX_BAY-BUNKER_"/>
      <sheetName val="UNIT_2_BOILER_BUILDING_"/>
      <sheetName val="UNIT_2_TURBINE_BUILDING"/>
      <sheetName val="RETURN_WATER_PUMPHOUSE"/>
      <sheetName val="H_F_O__UNLOADING_PUMP_HOUSE"/>
      <sheetName val="DT_chi_tiet"/>
      <sheetName val="Don_gia_chung_vat_lieu_chinh"/>
      <sheetName val="TH_kinh_phi"/>
      <sheetName val="SL_dau_tien"/>
      <sheetName val="Chiet_tinh_dz35"/>
      <sheetName val="Chiet_tinh_dz22"/>
      <sheetName val="CT_Thang_Mo"/>
      <sheetName val="CT__PL"/>
      <sheetName val="mtcs_3"/>
      <sheetName val="ADMINISTRATION_BUIING_"/>
      <sheetName val="CS3_(2)"/>
      <sheetName val="CS1_(2)"/>
      <sheetName val="THOP_"/>
      <sheetName val="CS2_(2)"/>
      <sheetName val="Đơn_giá"/>
      <sheetName val="KLDT DIEN"/>
      <sheetName val="Dinh muc CP KTCB khac"/>
      <sheetName val="DATABASE"/>
      <sheetName val="ADMINIST_x005f_x005f_x005f_x005f_x005f_x005f_x000"/>
      <sheetName val="SUB GAT_x005f_x0000__x005f_x0000__x005f_x0000__x0"/>
      <sheetName val="_x005f_x0000__x005f_x0000__x005f_x0000__x005f_x0000__x0"/>
      <sheetName val="TOSHIBA-Structure"/>
      <sheetName val="RAB AR&amp;STR"/>
      <sheetName val="갑지"/>
      <sheetName val="6MONTHS"/>
      <sheetName val="제출계산서"/>
      <sheetName val="tifico"/>
      <sheetName val="Z"/>
      <sheetName val="REF"/>
      <sheetName val="escon"/>
      <sheetName val="CDKT"/>
      <sheetName val="CD_PSINH"/>
      <sheetName val="125x125"/>
      <sheetName val="B3A - TOWER A"/>
      <sheetName val="D+W"/>
      <sheetName val="1F電灯"/>
      <sheetName val="目次"/>
      <sheetName val="조명시설"/>
      <sheetName val="ADMINIST_x005f_x005f_x005f_x005f_x005f_x005f_x005"/>
      <sheetName val="SUB GAT_x005f_x005f_x005f_x0000__x005f_x005f_x000"/>
      <sheetName val="_x005f_x005f_x005f_x0000__x005f_x005f_x005f_x0000__x005"/>
      <sheetName val="FitOutConfCentre"/>
      <sheetName val="노임단가"/>
      <sheetName val="GOC-KO IN"/>
      <sheetName val="Elec LG"/>
      <sheetName val="Goc CC"/>
      <sheetName val="1_MV"/>
      <sheetName val="264"/>
      <sheetName val="집계표"/>
      <sheetName val="入力作成表"/>
      <sheetName val="BG"/>
      <sheetName val="khung ten TD"/>
      <sheetName val="실행"/>
      <sheetName val="Sàn T1"/>
      <sheetName val="Lỗ thông gió"/>
      <sheetName val="TONGKE3p "/>
      <sheetName val="TDTKP"/>
      <sheetName val="Don gia vung III"/>
      <sheetName val="NHATKY"/>
      <sheetName val="Dgia vat tu"/>
      <sheetName val="Don gia_III"/>
      <sheetName val="FAB별"/>
      <sheetName val="LKVL-CK-HT-GD1"/>
      <sheetName val="Phan tich ca may"/>
      <sheetName val="Config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T.KE CP1"/>
      <sheetName val="????????"/>
      <sheetName val="CHL_RINATION BLDG"/>
      <sheetName val="실행철강하도"/>
      <sheetName val="Ｎｏ.13"/>
      <sheetName val="Tai khoan"/>
      <sheetName val="KLHT"/>
      <sheetName val="Names"/>
      <sheetName val="NKC6"/>
      <sheetName val="dg-VTu"/>
      <sheetName val="Rate1"/>
      <sheetName val="SUB GAT_x0"/>
      <sheetName val="ADMINISTRATION BU"/>
      <sheetName val="ADMINIST_x005f_x0000__x00"/>
      <sheetName val="ADMINIST_x005f_x005f_x000"/>
      <sheetName val="_x0"/>
      <sheetName val="Demolish 1"/>
      <sheetName val="Databases"/>
      <sheetName val="NEW-PANEL"/>
      <sheetName val="Schedule"/>
      <sheetName val="7-11.8KM"/>
      <sheetName val="SUB GAT_x005f_x005f_x005f_x005f_x005f_x005f_x0000"/>
      <sheetName val="_x005f_x005f_x005f_x005f_x005f_x005f_x005f_x0000__x005f"/>
      <sheetName val="현장별"/>
      <sheetName val="KETOAN"/>
      <sheetName val="OUTPUT-NOV-02"/>
      <sheetName val="xe"/>
      <sheetName val="THPDMoi  (2)"/>
      <sheetName val="dongia (2)"/>
      <sheetName val="gtrinh"/>
      <sheetName val="phuluc1"/>
      <sheetName val="TONG HOP VL-NC"/>
      <sheetName val="lam-moi"/>
      <sheetName val="chitiet"/>
      <sheetName val="giathanh1"/>
      <sheetName val="TH VL, NC, DDHT Thanhphuoc"/>
      <sheetName val="#REF"/>
      <sheetName val="DONGIA"/>
      <sheetName val="thao-go"/>
      <sheetName val="TONGKE-HT"/>
      <sheetName val="DG"/>
      <sheetName val="t-h HA THE"/>
      <sheetName val="TONG HOP VL-NC TT"/>
      <sheetName val="TH XL"/>
      <sheetName val="VC"/>
      <sheetName val="Tiepdia"/>
      <sheetName val="VCV-BE-TONG"/>
      <sheetName val="SUB GAT_x005f_x0000__x000"/>
      <sheetName val="ADMINIST_x005f_x005f_x005"/>
      <sheetName val="_x005f_x0000__x005f_x0000__x005"/>
      <sheetName val="SUB GAT_x005f_x005f_x0000"/>
      <sheetName val="_x005f_x005f_x005f_x0000__x005f"/>
      <sheetName val="________"/>
      <sheetName val="試運転項目"/>
      <sheetName val="ABILITY"/>
      <sheetName val="MEGA"/>
      <sheetName val="ADMINIST_x005f_x005f_x005f_x0000__x00"/>
      <sheetName val="ADMINIST_x005f_x005f_x005f_x005f_x000"/>
      <sheetName val="??-BLDG"/>
      <sheetName val="chitimc"/>
      <sheetName val="VatTu-1426"/>
      <sheetName val="B1.TH TB"/>
      <sheetName val="B2.THMS"/>
      <sheetName val="TB.01-TBCKTC"/>
      <sheetName val="TB.02-TBCD"/>
      <sheetName val="THLD"/>
      <sheetName val="L.01-CNN "/>
      <sheetName val="L.02-Dap tran"/>
      <sheetName val="L.03-OAL"/>
      <sheetName val="L.04-HLNM"/>
      <sheetName val="L.05.1-TBTL+TBP"/>
      <sheetName val="L.05.2-DIEN NM"/>
      <sheetName val="DG2519"/>
      <sheetName val="DGTH"/>
      <sheetName val="L.05.3-TTLL"/>
      <sheetName val="DGCT"/>
      <sheetName val="VL"/>
      <sheetName val="NC"/>
      <sheetName val="MTC"/>
      <sheetName val="L.05.3-Nuoc"/>
      <sheetName val="L.06-CDD"/>
      <sheetName val="Cuoc DCM"/>
      <sheetName val="VL phan XD"/>
      <sheetName val="luong 2519"/>
      <sheetName val="Luongtho"/>
      <sheetName val="Van dung may"/>
      <sheetName val="__-BLDG"/>
      <sheetName val="Sheet6"/>
      <sheetName val="Sheet5"/>
      <sheetName val="Sheet4"/>
      <sheetName val="Khoi luong dot 3"/>
      <sheetName val="Thanh toan dot 3"/>
      <sheetName val="Bang KL Dot 3"/>
      <sheetName val="Thanh toan 3"/>
      <sheetName val="Reference"/>
      <sheetName val="DATA"/>
      <sheetName val="KL CHI TIET C.2"/>
      <sheetName val="Cong 6T"/>
      <sheetName val="Bảng dung trọng"/>
      <sheetName val="경비2내역"/>
      <sheetName val="SUM(MEP)"/>
      <sheetName val="SORT"/>
      <sheetName val="Summary - Budget"/>
      <sheetName val="Villa A"/>
      <sheetName val="CTG"/>
      <sheetName val="기안"/>
      <sheetName val="hinhhoc"/>
      <sheetName val="SITE-E"/>
      <sheetName val="A-ars"/>
      <sheetName val="Main"/>
      <sheetName val="Eng"/>
      <sheetName val="Summary"/>
      <sheetName val="6호기"/>
      <sheetName val="dnc4"/>
      <sheetName val="MKT"/>
      <sheetName val="ADMINIST_x005f_x0000__x005f_x005f_x00"/>
      <sheetName val="SUB GAT_x005f_x0000__x005f_x005f_x000"/>
      <sheetName val="SUB GAT???_x0"/>
      <sheetName val="ADMINIST??RATION BU"/>
      <sheetName val="????_x0"/>
      <sheetName val="Parem"/>
      <sheetName val="Chi phi khac 4.3KH-CP"/>
      <sheetName val="KKKKKKKK"/>
      <sheetName val="Electrical BOQ"/>
      <sheetName val="ME Summary"/>
      <sheetName val="Cover"/>
      <sheetName val="전기"/>
      <sheetName val="電気設備表"/>
      <sheetName val="Sum"/>
      <sheetName val="Keothep"/>
      <sheetName val="Cash2"/>
      <sheetName val="Electrical"/>
      <sheetName val="ABB_Trans"/>
      <sheetName val="Main Feeder"/>
      <sheetName val="Capacitor"/>
      <sheetName val="Input_Data-1"/>
      <sheetName val="TLG Type"/>
      <sheetName val="PE Wire"/>
      <sheetName val="XLPE_Cable"/>
      <sheetName val="単価表"/>
      <sheetName val="SCOPE OF WORK"/>
      <sheetName val="TTTram"/>
      <sheetName val="터널조도"/>
      <sheetName val="Gia-NC(khong in)"/>
      <sheetName val="SUB GAT?USE"/>
      <sheetName val="PL4. Luong CT"/>
      <sheetName val="DM05"/>
      <sheetName val="KCMong"/>
      <sheetName val="Don gia_TN"/>
      <sheetName val="Phụ lục GT hợp đồng"/>
      <sheetName val="ctbetong"/>
      <sheetName val="MOS"/>
      <sheetName val="Tổng kê"/>
      <sheetName val="Analisa"/>
      <sheetName val="Bearing Capacity"/>
      <sheetName val="BAN"/>
      <sheetName val="SUB GAT_x0000__x0000__x0000__x0000_USE"/>
      <sheetName val="ADMINIST_x0000__x0000_RATION BUIING "/>
      <sheetName val="_x0000__x0000__x0000__x0000__x0000__x0000__x0000__x0000_"/>
      <sheetName val="SUB GAT_x0000__x0000__x0000__x0"/>
      <sheetName val="ADMINIST_x0000__x0000_RATION BU"/>
      <sheetName val="_x0000__x0000__x0000__x0000__x0"/>
      <sheetName val="負荷集計（断熱不燃）"/>
      <sheetName val="Du toan"/>
      <sheetName val="MatCat"/>
      <sheetName val="DMCP"/>
      <sheetName val="Khoi luong"/>
      <sheetName val="SUMMARY A"/>
      <sheetName val="Gia"/>
      <sheetName val="Chain"/>
      <sheetName val="주식"/>
      <sheetName val="SUB GAT____x0"/>
      <sheetName val="ADMINIST__RATION BU"/>
      <sheetName val="_____x0"/>
      <sheetName val="SUB GAT_USE"/>
      <sheetName val="BIDDING-SUM"/>
      <sheetName val="Bech_Lab"/>
      <sheetName val="입찰내역 발주처 양식"/>
      <sheetName val="CP HMC"/>
      <sheetName val="Tong hop DT XDCT"/>
      <sheetName val="TH_CPTB"/>
      <sheetName val="CP Khac cuoc VC"/>
      <sheetName val="Check Sheet"/>
      <sheetName val="C1.sm"/>
      <sheetName val="lookup"/>
      <sheetName val="토공"/>
      <sheetName val="H.Satuan"/>
      <sheetName val="หน้า ปมก"/>
      <sheetName val="Lists"/>
      <sheetName val="Material HT"/>
      <sheetName val="Material KC"/>
      <sheetName val="Level-DATA"/>
      <sheetName val="Fr Revit"/>
      <sheetName val="NSA Summary"/>
      <sheetName val="PE"/>
      <sheetName val="Tongke"/>
      <sheetName val="THNC (2)"/>
      <sheetName val="Gia ca may (2)"/>
      <sheetName val="VL 4970"/>
      <sheetName val="기계내역서"/>
      <sheetName val="BM"/>
      <sheetName val="derivationB2&amp;B3"/>
      <sheetName val="Vat tu XD"/>
      <sheetName val="U.P_Breakdown"/>
      <sheetName val="PEDESB"/>
      <sheetName val="Ctiết thép "/>
      <sheetName val="Thép nhập"/>
      <sheetName val="T mau"/>
      <sheetName val="Đơn trọng thép"/>
      <sheetName val="Cash Flow bulanan"/>
      <sheetName val="SUB GAT_x0000_USE"/>
      <sheetName val="CỘT HỐ PIT"/>
      <sheetName val="TONGHOP "/>
      <sheetName val="XDCTC+T"/>
      <sheetName val="ldtbi"/>
      <sheetName val="bt"/>
      <sheetName val="dm.tm.mong"/>
      <sheetName val="LuongNC"/>
      <sheetName val="GAEYO"/>
      <sheetName val="TinhGiaNC"/>
      <sheetName val="Thiet Bi"/>
      <sheetName val="sl de cong"/>
      <sheetName val="노임이"/>
      <sheetName val="Cst Pkg-Eden"/>
      <sheetName val="XREF"/>
      <sheetName val="Perform1"/>
      <sheetName val="DFA"/>
      <sheetName val="날개벽수량표"/>
      <sheetName val="BQ-E20-02(Rp)"/>
      <sheetName val="Phan tich"/>
      <sheetName val="2a-Consol-RVOs"/>
      <sheetName val="3-CAPARS Log"/>
      <sheetName val="4-PTDG (T2)"/>
      <sheetName val="4-PTDG (T1)"/>
      <sheetName val="LEGEND"/>
      <sheetName val="Xuly Data"/>
      <sheetName val="Gia KS"/>
      <sheetName val="Block A-FlrBm(Conc&amp;Fwk)"/>
      <sheetName val="DI-ESTI"/>
      <sheetName val="SUB GAT_x005f_x005f_x005f_x005f_x005f_x005f_x005f"/>
      <sheetName val="_x005f_x005f_x005f_x005f_x005f_x005f_x005f_x005f_x005f_x005f_"/>
      <sheetName val="대비표"/>
      <sheetName val="Du lieu"/>
      <sheetName val="Gia VL"/>
      <sheetName val="TH DM"/>
      <sheetName val="MTL$-INTER"/>
      <sheetName val="PTdam"/>
      <sheetName val="BQ"/>
      <sheetName val="BOQ-1"/>
      <sheetName val="4641"/>
      <sheetName val="CTEMCOST"/>
      <sheetName val="Don gia chi tiet_TN"/>
      <sheetName val="ND"/>
      <sheetName val="THIET DAT"/>
      <sheetName val="GIAVLIEU"/>
      <sheetName val="cao do"/>
      <sheetName val="tra-vat-lieu"/>
      <sheetName val="유림골조"/>
      <sheetName val="KL-Hào"/>
      <sheetName val="Menu"/>
      <sheetName val="kinh phí XD"/>
      <sheetName val="SUB GAT_x005f_x005f_x005f_x0000__x000"/>
      <sheetName val="분양가표"/>
      <sheetName val="Bang tra"/>
      <sheetName val="HD"/>
      <sheetName val="SHEC-317a"/>
      <sheetName val="MAIN_GATE_HOUSE1"/>
      <sheetName val="ADMINISTRATION_BUILDING_1"/>
      <sheetName val="HYDROGEN_PLANT_BUILDING1"/>
      <sheetName val="COAL_HANDLING_CONTROL_BUILDING1"/>
      <sheetName val="COAL_PLANT_BUNKERING_SW__BLDG_1"/>
      <sheetName val="COAL_RAIL_UNLOADING_SW__BLDG_1"/>
      <sheetName val="FUEL_OIL_XFER1"/>
      <sheetName val="ASH_CONTROL1"/>
      <sheetName val="ESP_CONTROL_HOUSE1"/>
      <sheetName val="BULLDOZER_GARAGE1"/>
      <sheetName val="CHLORINATION_BLDG1"/>
      <sheetName val="CIRCULATING_WATER_PUMP_HOUSE1"/>
      <sheetName val="SWITCH_YARD_BUILDING1"/>
      <sheetName val="BERTH_ELECTRICITY_HOUSE1"/>
      <sheetName val="COMMON_SERVICE_HOUSE_1"/>
      <sheetName val="UNIT_1_&amp;_UNIT_2_FGD_PUMPHOUSE1"/>
      <sheetName val="GYPSUM_DEWATERING_HOUSE1"/>
      <sheetName val="LIMESTONE_MILLING_HOUSE1"/>
      <sheetName val="WATER_TREATMENT_CONTROL_HOUSE1"/>
      <sheetName val="WASTE_WATER_TREATMENT_BLDG__1"/>
      <sheetName val="GARAGE-CIVIL_WORSHOP1"/>
      <sheetName val="SUB_GATE_HOUSE1"/>
      <sheetName val="EXTERNAL_PLANT_WORKSHOP1"/>
      <sheetName val="UNIT_1_BOILER_BUILDING1"/>
      <sheetName val="CENTRAL_CONTROL_BUILDING1"/>
      <sheetName val="UNIT_1_TURBINE_BUILDING1"/>
      <sheetName val="UNIT_1_&amp;_UNIT_2_AUX_BAY-BUNKER1"/>
      <sheetName val="UNIT_2_BOILER_BUILDING_1"/>
      <sheetName val="UNIT_2_TURBINE_BUILDING1"/>
      <sheetName val="RETURN_WATER_PUMPHOUSE1"/>
      <sheetName val="H_F_O__UNLOADING_PUMP_HOUSE1"/>
      <sheetName val="DT_chi_tiet1"/>
      <sheetName val="Don_gia_chung_vat_lieu_chinh1"/>
      <sheetName val="TH_kinh_phi1"/>
      <sheetName val="SL_dau_tien1"/>
      <sheetName val="CHITIET_VL-NC-TT_-1p"/>
      <sheetName val="CHITIET_VL-NC-TT-3p"/>
      <sheetName val="KPVC-BD_"/>
      <sheetName val="SUB_GATUSE"/>
      <sheetName val="CHITIET_VL-NC"/>
      <sheetName val="DON_GIA"/>
      <sheetName val="SUB_GAT"/>
      <sheetName val="Chiet_tinh_dz351"/>
      <sheetName val="Chiet_tinh_dz221"/>
      <sheetName val="CT_Thang_Mo1"/>
      <sheetName val="CT__PL1"/>
      <sheetName val="Div26_-_Elect"/>
      <sheetName val="mtcs_31"/>
      <sheetName val="ADMINIST??RATION_BUIING_"/>
      <sheetName val="CS3_(2)1"/>
      <sheetName val="CS1_(2)1"/>
      <sheetName val="THOP_1"/>
      <sheetName val="CS2_(2)1"/>
      <sheetName val="Giai_trinh"/>
      <sheetName val="SUB_GAT????USE"/>
      <sheetName val="TB_NẶNG"/>
      <sheetName val="Bill_4-_MEP_system"/>
      <sheetName val="Đơn_giá1"/>
      <sheetName val="ADMINIST__RATION_BUIING_"/>
      <sheetName val="SUB_GAT____USE"/>
      <sheetName val="RAB_AR&amp;STR"/>
      <sheetName val="KLDT_DIEN"/>
      <sheetName val="Dinh_muc_CP_KTCB_khac"/>
      <sheetName val="B3A_-_TOWER_A"/>
      <sheetName val="CIRCULATING_WATER_PUMP_LOUSE"/>
      <sheetName val="UNIT_1_&amp;_UNIT_2_AUX_BAY-BUJKER_"/>
      <sheetName val="DD_10KV"/>
      <sheetName val="ADMINIST_x005f_x0000__x005f_x0000_RATION_BU"/>
      <sheetName val="SUB_GAT_x005f_x0000__x005f_x0000__x005f_x0000__x0"/>
      <sheetName val="CHL_RINATION_BLDG"/>
      <sheetName val="Sàn_T1"/>
      <sheetName val="Lỗ_thông_gió"/>
      <sheetName val="Ｎｏ_13"/>
      <sheetName val="GOC-KO_IN"/>
      <sheetName val="Elec_LG"/>
      <sheetName val="Goc_CC"/>
      <sheetName val="T_KE_CP1"/>
      <sheetName val="Don_gia_vung_III"/>
      <sheetName val="Dgia_vat_tu"/>
      <sheetName val="Don_gia_III"/>
      <sheetName val="khung_ten_TD"/>
      <sheetName val="Phan_tich_ca_may"/>
      <sheetName val="Chenh_lech_ca_may"/>
      <sheetName val="Chiet_tinh_don_gia_CM"/>
      <sheetName val="TLg_CN&amp;Laixe"/>
      <sheetName val="TLg_CN&amp;Laixe_(2)"/>
      <sheetName val="TLg_Laitau"/>
      <sheetName val="TLg_Laitau_(2)"/>
      <sheetName val="TONGKE3p_"/>
      <sheetName val="SUB_GAT_x005f_x005f_x005f_x0000__x005f_x005f_x000"/>
      <sheetName val="Tai_khoan"/>
      <sheetName val="SUB_GAT_x0"/>
      <sheetName val="ADMINISTRATION_BU"/>
      <sheetName val="B1_TH_TB"/>
      <sheetName val="B2_THMS"/>
      <sheetName val="TB_01-TBCKTC"/>
      <sheetName val="TB_02-TBCD"/>
      <sheetName val="L_01-CNN_"/>
      <sheetName val="L_02-Dap_tran"/>
      <sheetName val="L_03-OAL"/>
      <sheetName val="L_04-HLNM"/>
      <sheetName val="L_05_1-TBTL+TBP"/>
      <sheetName val="L_05_2-DIEN_NM"/>
      <sheetName val="L_05_3-TTLL"/>
      <sheetName val="L_05_3-Nuoc"/>
      <sheetName val="L_06-CDD"/>
      <sheetName val="Cuoc_DCM"/>
      <sheetName val="VL_phan_XD"/>
      <sheetName val="luong_2519"/>
      <sheetName val="Van_dung_may"/>
      <sheetName val="Khoi_luong_dot_3"/>
      <sheetName val="Thanh_toan_dot_3"/>
      <sheetName val="Bang_KL_Dot_3"/>
      <sheetName val="Thanh_toan_3"/>
      <sheetName val="SUB_GAT_x005f_x005f_x005f_x005f_x005f_x005f_x0000"/>
      <sheetName val="Chi_phi_khac_4_3KH-CP"/>
      <sheetName val="7-11_8KM"/>
      <sheetName val="THPDMoi__(2)"/>
      <sheetName val="dongia_(2)"/>
      <sheetName val="TONG_HOP_VL-NC"/>
      <sheetName val="TH_VL,_NC,_DDHT_Thanhphuoc"/>
      <sheetName val="t-h_HA_THE"/>
      <sheetName val="TONG_HOP_VL-NC_TT"/>
      <sheetName val="TH_XL"/>
      <sheetName val="KL_CHI_TIET_C_2"/>
      <sheetName val="Demolish_1"/>
      <sheetName val="SUB_GAT_x005f_x0000__x000"/>
      <sheetName val="SUB_GAT_x005f_x005f_x0000"/>
      <sheetName val="Cong_6T"/>
      <sheetName val="Bảng_dung_trọng"/>
      <sheetName val="Summary_-_Budget"/>
      <sheetName val="Villa_A"/>
      <sheetName val="SUB_GAT_x005f_x0000__x005f_x005f_x000"/>
      <sheetName val="SUB_GAT???_x0"/>
      <sheetName val="ADMINIST??RATION_BU"/>
      <sheetName val="SCOPE_OF_WORK"/>
      <sheetName val="Electrical_BOQ"/>
      <sheetName val="ME_Summary"/>
      <sheetName val="Main_Feeder"/>
      <sheetName val="TLG_Type"/>
      <sheetName val="PE_Wire"/>
      <sheetName val="Gia-NC(khong_in)"/>
      <sheetName val="SUB_GAT?USE"/>
      <sheetName val="PL4__Luong_CT"/>
      <sheetName val="Don_gia_TN"/>
      <sheetName val="Phụ_lục_GT_hợp_đồng"/>
      <sheetName val="Tổng_kê"/>
      <sheetName val="Bearing_Capacity"/>
      <sheetName val="SUMMARY_A"/>
      <sheetName val="BETON"/>
      <sheetName val="CHITIET VL-NC-TT1p"/>
      <sheetName val="DGchitiet "/>
      <sheetName val="IBASE"/>
      <sheetName val="CTG "/>
      <sheetName val="CD_LC"/>
      <sheetName val="Factor"/>
      <sheetName val="금융"/>
      <sheetName val="Areas"/>
      <sheetName val="unit rate (App2)"/>
      <sheetName val="M 67"/>
      <sheetName val="DAF-1"/>
      <sheetName val="갑지(추정)"/>
      <sheetName val="Readme.1st"/>
      <sheetName val="HH Bê tông cọc"/>
      <sheetName val="ptvt"/>
      <sheetName val="Calculation"/>
      <sheetName val="Detail CS"/>
      <sheetName val="Floor area"/>
      <sheetName val="Sbq18"/>
      <sheetName val="내역서"/>
      <sheetName val="ADMINIST_x000"/>
      <sheetName val="ADMINIST_x005"/>
      <sheetName val="SUB GAT_x0000"/>
      <sheetName val="_x005f_x0000__x005f"/>
      <sheetName val="SUB GAT_x005f_x005f_x005f"/>
      <sheetName val="_x005f_x005f_x005f_x005f_"/>
      <sheetName val="FD"/>
      <sheetName val="GI"/>
      <sheetName val="EE (3)"/>
      <sheetName val="PAVEMENT"/>
      <sheetName val="TRAFFIC"/>
      <sheetName val="대비"/>
      <sheetName val="개산공사비"/>
      <sheetName val="Doi so"/>
      <sheetName val="COAL PLANT BUNOERING SW. BLDG."/>
      <sheetName val="FAR 3 - result"/>
      <sheetName val="RACE"/>
      <sheetName val="THNo"/>
      <sheetName val="ThongtinDN"/>
      <sheetName val="SONKC"/>
      <sheetName val="Cost Center "/>
      <sheetName val="AVPマルチプル"/>
      <sheetName val="Dimensions"/>
      <sheetName val="CTGS"/>
      <sheetName val="COAL_PLANT_BUNOERING_SW__BLDG_"/>
      <sheetName val="FAR_3_-_result"/>
      <sheetName val="THKP"/>
      <sheetName val="THVT"/>
      <sheetName val="PTNC"/>
      <sheetName val="CPVT phụ"/>
      <sheetName val="sơn+cát"/>
      <sheetName val="CP ca máy"/>
      <sheetName val="PT máy"/>
      <sheetName val="CP MAY"/>
      <sheetName val="CP máy"/>
      <sheetName val="Nhân công"/>
      <sheetName val="CPNC"/>
      <sheetName val="Lêncao"/>
      <sheetName val="Chi phi lan"/>
      <sheetName val="CP V-chuyển"/>
      <sheetName val="Tau TS"/>
      <sheetName val="PC Biển"/>
      <sheetName val="PTNCCAO HA"/>
      <sheetName val="Lephi cang"/>
      <sheetName val="ĐGNC"/>
      <sheetName val="DGNCB"/>
      <sheetName val="DGNCB tho lan"/>
      <sheetName val="ĐG May"/>
      <sheetName val="DG Tau"/>
      <sheetName val="PTNC (2)"/>
      <sheetName val="Level1CostReport"/>
      <sheetName val="Società"/>
      <sheetName val="대차대조표"/>
      <sheetName val="Cost center"/>
      <sheetName val="BASE"/>
      <sheetName val="Ass"/>
      <sheetName val="FinAss"/>
      <sheetName val="Cons"/>
      <sheetName val="Debt"/>
      <sheetName val="DD-CS1"/>
      <sheetName val="ctTBA"/>
      <sheetName val="ADMINIST_x0000__x00"/>
      <sheetName val="SUB GAT_x0000__x000"/>
      <sheetName val="_x0000__x0000__x005"/>
      <sheetName val="ADMINIST_x00"/>
      <sheetName val="SUB GAT_x000"/>
      <sheetName val="_x005"/>
      <sheetName val="DG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Labor"/>
      <sheetName val="MU"/>
      <sheetName val="Danhm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n luong"/>
      <sheetName val="Du toan"/>
      <sheetName val="Phan tich vat tu"/>
      <sheetName val="Tong hop vat tu"/>
      <sheetName val="Gia tri vat tu"/>
      <sheetName val="Phan tich ca may"/>
      <sheetName val="Chenh lech ca may"/>
      <sheetName val="Chiet tinh don gia CM"/>
      <sheetName val="Chi phi van chuyen"/>
      <sheetName val="Gia giao VL den HT"/>
      <sheetName val="Gia VL den HT"/>
      <sheetName val="Don gia chi tiet"/>
      <sheetName val="Du thau"/>
      <sheetName val="Tong hop kinh phi co Bu GCM"/>
      <sheetName val="Chenh lech vat tu"/>
      <sheetName val="Tong hop kinh phi"/>
      <sheetName val="QD 957-2009"/>
      <sheetName val="Cong van 1751"/>
      <sheetName val="Tu van Thiet ke"/>
      <sheetName val="Tong hop DTCT"/>
      <sheetName val="Tong hop CPTB"/>
      <sheetName val="Tong hop DT CPXD TH"/>
      <sheetName val="Tien do thi cong"/>
      <sheetName val="Bu NC"/>
      <sheetName val="Bu CLVL"/>
      <sheetName val="VL bu gia"/>
      <sheetName val="Bang THKP"/>
      <sheetName val="Bia "/>
      <sheetName val="Bia du toan "/>
      <sheetName val="Bia du toan Bu NC"/>
      <sheetName val="Bia du toan Bu VL"/>
      <sheetName val="Config"/>
      <sheetName val="TLg Laitau"/>
      <sheetName val="TLg CN&amp;Laixe"/>
      <sheetName val="TLg Laitau (2)"/>
      <sheetName val="TLg CN&amp;Laixe (2)"/>
      <sheetName val="Quantity"/>
      <sheetName val="THKP957"/>
      <sheetName val="Tính giá NC"/>
      <sheetName val="Đầu vào"/>
      <sheetName val="Tiên lượng"/>
      <sheetName val="SL cước"/>
      <sheetName val="VT190111"/>
      <sheetName val="VL-T8.12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천안IP공장자100노100물량110할증"/>
      <sheetName val="시화점실행"/>
      <sheetName val="Sheet5"/>
      <sheetName val="BSD (2)"/>
      <sheetName val="INPUT"/>
      <sheetName val="ETC"/>
      <sheetName val="갑지(추정)"/>
      <sheetName val="기본DATA"/>
      <sheetName val="플랜트 설치"/>
      <sheetName val="Girder"/>
      <sheetName val="공문"/>
      <sheetName val="입찰안"/>
      <sheetName val="토목주소"/>
      <sheetName val="프랜트면허"/>
      <sheetName val="정부노임단가"/>
      <sheetName val="인사자료총집계"/>
      <sheetName val="I一般比"/>
      <sheetName val="CAT_5"/>
      <sheetName val="#REF"/>
      <sheetName val="ITEM"/>
      <sheetName val="DATE"/>
      <sheetName val="GAEYOXLS"/>
      <sheetName val="SUMMARY"/>
      <sheetName val="PAINT"/>
      <sheetName val="노임이"/>
      <sheetName val="PROJECT BRIEF(EX.NEW)"/>
      <sheetName val="추가예산"/>
      <sheetName val="기존단가 (2)"/>
      <sheetName val="Gia vat tu"/>
      <sheetName val="Du toan"/>
      <sheetName val="負荷集計（断熱不燃）"/>
      <sheetName val="갑지"/>
      <sheetName val="직노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갑지1"/>
      <sheetName val="소요자재"/>
      <sheetName val="노무산출서"/>
      <sheetName val="경제성분석"/>
      <sheetName val="공사개요"/>
      <sheetName val="매입세율"/>
      <sheetName val="광혁기성"/>
      <sheetName val="FB25JN"/>
      <sheetName val="양수장(기계)"/>
      <sheetName val="XZLC004_PART2"/>
      <sheetName val="일위대가"/>
      <sheetName val="원부자재"/>
      <sheetName val="BID"/>
      <sheetName val="식재총괄"/>
      <sheetName val="공정코드"/>
      <sheetName val="데이타"/>
      <sheetName val="식재인부"/>
      <sheetName val="예비품"/>
      <sheetName val="45,46"/>
      <sheetName val="chitimc"/>
      <sheetName val="기존"/>
      <sheetName val="Quantity"/>
      <sheetName val="RAB AR&amp;STR"/>
      <sheetName val="FitOutConfCentre"/>
      <sheetName val="MTL$-INTER"/>
      <sheetName val="설계조건"/>
      <sheetName val="설 계"/>
      <sheetName val="단가산출1"/>
      <sheetName val="COMPOHP (2)"/>
      <sheetName val="Y-WORK"/>
      <sheetName val="대리점판정"/>
      <sheetName val="sw1"/>
      <sheetName val="NOMUBI"/>
      <sheetName val="적용률"/>
      <sheetName val="전신환매도율"/>
      <sheetName val="PANEL"/>
      <sheetName val="Sheet1 (2)"/>
      <sheetName val="일위"/>
      <sheetName val="잡비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계내역서"/>
      <sheetName val="재료율"/>
      <sheetName val="목표세부명세"/>
      <sheetName val="입출재고현황 (2)"/>
      <sheetName val="코드"/>
      <sheetName val="4)유동표"/>
      <sheetName val="원가계산"/>
      <sheetName val="콘크리트타설집계표"/>
      <sheetName val="횡배수관토공수량"/>
      <sheetName val="연돌일위집계"/>
      <sheetName val="내역"/>
      <sheetName val="9GNG운반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C_d"/>
      <sheetName val="을"/>
      <sheetName val="기존단가_(2)"/>
      <sheetName val="Ext__Stone-P"/>
      <sheetName val="플랜트_설치"/>
      <sheetName val="BSD_(2)"/>
      <sheetName val="Menu_A"/>
      <sheetName val="연부97-1"/>
      <sheetName val="연습"/>
      <sheetName val="실행내역서 "/>
      <sheetName val="일반부표"/>
      <sheetName val="BSD _2_"/>
      <sheetName val="금융"/>
      <sheetName val="EJ"/>
      <sheetName val="6동"/>
      <sheetName val="기안지"/>
      <sheetName val="산출내역서집계표"/>
      <sheetName val="품셈TABLE"/>
      <sheetName val="배수내역 (2)"/>
      <sheetName val="금액"/>
      <sheetName val="빗물받이(910-510-410)"/>
      <sheetName val="집계표"/>
      <sheetName val="가압장(토목)"/>
      <sheetName val="N賃率-職"/>
      <sheetName val="업무분장"/>
      <sheetName val="위치조서"/>
      <sheetName val="220 (2)"/>
      <sheetName val="견적서"/>
      <sheetName val="교통대책내역"/>
      <sheetName val="Customer Databas"/>
      <sheetName val="Raw Data"/>
      <sheetName val="청천내"/>
      <sheetName val="품종별-이름"/>
      <sheetName val="기흥하도용"/>
      <sheetName val="전계가"/>
      <sheetName val="DATA"/>
      <sheetName val="소방사항"/>
      <sheetName val="산#3-2-2"/>
      <sheetName val="시멘트"/>
      <sheetName val="XZLC003_PART1"/>
      <sheetName val="공통가설"/>
      <sheetName val="날개벽수량표"/>
      <sheetName val="심의위원명단"/>
      <sheetName val="7월11일"/>
      <sheetName val="01"/>
      <sheetName val="1층"/>
      <sheetName val="STAND20"/>
      <sheetName val="원본"/>
      <sheetName val="별표집계"/>
      <sheetName val="말뚝물량"/>
      <sheetName val="견"/>
      <sheetName val="일위대가표"/>
      <sheetName val="1.취수장"/>
      <sheetName val="실행내역"/>
      <sheetName val="_REF"/>
      <sheetName val="일반설비내역서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EACT10"/>
      <sheetName val="전차선로 물량표"/>
      <sheetName val="자재단가"/>
      <sheetName val="NYS"/>
      <sheetName val="IMPEADENCE MAP 취수장"/>
      <sheetName val="터파기및재료"/>
      <sheetName val="ASP"/>
      <sheetName val="PIPE(UG)내역"/>
      <sheetName val="표지"/>
      <sheetName val="견적을지"/>
      <sheetName val="점수계산1-2"/>
      <sheetName val="내역 누락분 수량산출서"/>
      <sheetName val="Sheet4"/>
      <sheetName val="HW일위"/>
      <sheetName val="Note"/>
      <sheetName val="Heads"/>
      <sheetName val="Page 2"/>
      <sheetName val="Dbase"/>
      <sheetName val="70%"/>
      <sheetName val="가설공사"/>
      <sheetName val="EQUIP LIST"/>
      <sheetName val="VXXXXX"/>
      <sheetName val="수입"/>
      <sheetName val="명세서"/>
      <sheetName val="낙찰표"/>
      <sheetName val="COVER-P"/>
      <sheetName val="처리단락"/>
      <sheetName val="다곡2교"/>
      <sheetName val="단가산출"/>
      <sheetName val="VENT"/>
      <sheetName val="부대공Ⅱ"/>
      <sheetName val="Lr"/>
      <sheetName val="노무비"/>
      <sheetName val="경비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견적대비 견적서"/>
      <sheetName val="단가대비표"/>
      <sheetName val="단가"/>
      <sheetName val="매립"/>
      <sheetName val="DB"/>
      <sheetName val="sheet1"/>
      <sheetName val="총괄내역서"/>
      <sheetName val="방수"/>
      <sheetName val="총원"/>
      <sheetName val="소요자재명세서"/>
      <sheetName val="노무비명세서"/>
      <sheetName val="D-경비1"/>
      <sheetName val="건축내역"/>
      <sheetName val="수전기기DATA"/>
      <sheetName val="200"/>
      <sheetName val="열린교실"/>
      <sheetName val="9609추"/>
      <sheetName val="CTEMCOST"/>
      <sheetName val="방배동내역(리라)"/>
      <sheetName val="부대공사총괄"/>
      <sheetName val="현장경비"/>
      <sheetName val="건축공사집계표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phan can ho 103"/>
      <sheetName val="실행"/>
      <sheetName val="KL-CABLE"/>
      <sheetName val="escon"/>
      <sheetName val="DHEQSUPT"/>
      <sheetName val="수량산출"/>
      <sheetName val="HANDHOLE(2)"/>
      <sheetName val="품셈(기초)"/>
      <sheetName val="식음료"/>
      <sheetName val="종단계산"/>
      <sheetName val="날개½뜀표"/>
      <sheetName val="현장관리비"/>
      <sheetName val="asd"/>
      <sheetName val="월별수입"/>
      <sheetName val="진접"/>
      <sheetName val="골재산출"/>
      <sheetName val="조명시설"/>
      <sheetName val="Sheet3"/>
      <sheetName val="수량산출서 갑지"/>
      <sheetName val="설비원가"/>
      <sheetName val="Feuil1"/>
      <sheetName val="와동25-3(변경)"/>
      <sheetName val="AC-01-원본"/>
      <sheetName val="덕전리"/>
      <sheetName val="상가지급현황"/>
      <sheetName val="예가표"/>
      <sheetName val="중기일위대가"/>
      <sheetName val="제1영업소"/>
      <sheetName val="제2영업소"/>
      <sheetName val="제3영업소"/>
      <sheetName val="ABB"/>
      <sheetName val="공량산출근거서"/>
      <sheetName val="날개½_x005f_x0000_뜀표"/>
      <sheetName val="날개½"/>
      <sheetName val="98지급계획"/>
      <sheetName val="기초일위"/>
      <sheetName val="시설일위"/>
      <sheetName val="조명일위"/>
      <sheetName val="견적대비표"/>
      <sheetName val="문화재토적"/>
      <sheetName val="개요입력"/>
      <sheetName val="수량기준"/>
      <sheetName val="단가기준"/>
      <sheetName val="FORM-0"/>
      <sheetName val="직공비"/>
      <sheetName val="1승인신청서"/>
      <sheetName val="국내"/>
      <sheetName val="총내역서"/>
      <sheetName val="D"/>
      <sheetName val="간접1"/>
      <sheetName val="말뚝지지력산정"/>
      <sheetName val="제수"/>
      <sheetName val="공기"/>
      <sheetName val="배수통관토공수량"/>
      <sheetName val="일위_파일"/>
      <sheetName val="CIVIL"/>
      <sheetName val="98수문일위"/>
      <sheetName val="운반"/>
      <sheetName val="현장일반사항"/>
      <sheetName val="토공총괄표"/>
      <sheetName val="부안일위"/>
      <sheetName val="Inputs"/>
      <sheetName val="차선도색현황"/>
      <sheetName val="사업성분석"/>
      <sheetName val="배명(단가)"/>
      <sheetName val="다이꾸"/>
      <sheetName val="MAIN_TABLE"/>
      <sheetName val="하조서"/>
      <sheetName val="PROCURE"/>
      <sheetName val="의왕"/>
      <sheetName val="6PILE  (돌출)"/>
      <sheetName val="금융비용"/>
      <sheetName val="負荷集計 (不燃)"/>
      <sheetName val="負荷集計_断熱不燃_"/>
      <sheetName val="P"/>
      <sheetName val="MTP"/>
      <sheetName val="Dulieu"/>
      <sheetName val="dg-VTu"/>
      <sheetName val="KL hoàn thành"/>
      <sheetName val="外構・目次"/>
      <sheetName val="工場棟・目次"/>
      <sheetName val="事務棟・目次"/>
      <sheetName val="Earthwork"/>
      <sheetName val="MAIN GATE HOUSE"/>
      <sheetName val="負荷集計（愛知製鋼）"/>
      <sheetName val="負荷集計_(不燃)"/>
      <sheetName val="KL_hoàn_thành"/>
      <sheetName val="負荷集計_(不燃)1"/>
      <sheetName val="KL_hoàn_thành1"/>
      <sheetName val="MAIN_GATE_HOUSE"/>
      <sheetName val="Cash2"/>
      <sheetName val="Z"/>
      <sheetName val="THKP957"/>
      <sheetName val="Tính giá NC"/>
      <sheetName val="Hạng mục chung"/>
      <sheetName val="THCPTB"/>
      <sheetName val="THCPXD"/>
      <sheetName val="Chi phí dự phòng"/>
      <sheetName val="Đầu vào"/>
      <sheetName val="Tiên lượng"/>
      <sheetName val="SL cước"/>
      <sheetName val="NKSC thue"/>
      <sheetName val="Notes"/>
      <sheetName val="KL thanh toan-Xuan Dao"/>
      <sheetName val="Tinh thep"/>
      <sheetName val="ThuVien"/>
      <sheetName val="QUY CHE-CTG"/>
      <sheetName val="SEX"/>
      <sheetName val="SITE-E"/>
      <sheetName val="Chenh lech vat tu"/>
      <sheetName val="PNT-QUOT-#3"/>
      <sheetName val="COAT&amp;WRAP-QIOT-#3"/>
      <sheetName val="tifico"/>
      <sheetName val="CTG Xây tô"/>
      <sheetName val="XL4Poppy"/>
      <sheetName val="BM"/>
      <sheetName val="負荷集計_(不燃)2"/>
      <sheetName val="KL_hoàn_thành2"/>
      <sheetName val="MAIN_GATE_HOUSE1"/>
      <sheetName val="RAB_AR&amp;STR"/>
      <sheetName val="REF"/>
      <sheetName val="MTL(AG)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PTĐG"/>
      <sheetName val="RATE"/>
      <sheetName val="NVL"/>
      <sheetName val="Sheet2"/>
      <sheetName val="MTO REV_2_ARMOR_"/>
      <sheetName val="電気設備表"/>
      <sheetName val="見積書"/>
      <sheetName val="外気負荷"/>
      <sheetName val="Bill 1.CPC"/>
      <sheetName val="Tong hợp"/>
      <sheetName val="Bill 2.1_BOQ ĐIỆN"/>
      <sheetName val="Bóc khối lượng"/>
      <sheetName val="BT-ELC"/>
      <sheetName val="Bill 2.2_BOQ ĐHKK&amp;TG"/>
      <sheetName val="Bill 2.3-PCCC(BoQ) "/>
      <sheetName val="Bill 2.4-CTN(BoQ)"/>
      <sheetName val="Bill 4.Do boc KL"/>
      <sheetName val="날개½?뜀표"/>
      <sheetName val="예정(3)"/>
      <sheetName val="동원(3)"/>
      <sheetName val="foxz"/>
      <sheetName val="Huong dan"/>
      <sheetName val="DXVT-00x"/>
      <sheetName val="2.KLVT"/>
      <sheetName val="3.KLDM"/>
      <sheetName val="4.TDVT"/>
      <sheetName val="5. NHAT KY THEO DOI CODE"/>
      <sheetName val="基本"/>
      <sheetName val="GOC-KO IN"/>
      <sheetName val="IAS Adj."/>
      <sheetName val="VAS Adj."/>
      <sheetName val="LIG"/>
      <sheetName val="Nam HN"/>
      <sheetName val="Royal"/>
      <sheetName val="SCOPE OF WORK"/>
      <sheetName val="TL-Goc Ko in"/>
      <sheetName val="BQ-E20-02(Rp)"/>
      <sheetName val="날개½_뜀표"/>
      <sheetName val="HS"/>
      <sheetName val="NETCOST-ACMV"/>
      <sheetName val="ACMV_General equipment"/>
      <sheetName val="NETCOST_ELV"/>
      <sheetName val="ELEC - DATA"/>
      <sheetName val="DTICH"/>
      <sheetName val="Mdata_FF"/>
      <sheetName val="Mdata_PD"/>
      <sheetName val="Netcost_FF"/>
      <sheetName val="Netcost_PD"/>
      <sheetName val="개산공사비"/>
      <sheetName val="전익자재"/>
      <sheetName val="건축2"/>
      <sheetName val="TOWER 10TON"/>
      <sheetName val="(C)원내역"/>
      <sheetName val="주식"/>
      <sheetName val="별표 "/>
      <sheetName val="조명율표"/>
      <sheetName val="단가조사-2"/>
      <sheetName val="VE절감"/>
      <sheetName val="청주(철골발주의뢰서)"/>
      <sheetName val="정렬"/>
      <sheetName val="분전함신설"/>
      <sheetName val="접지1종"/>
      <sheetName val="금액내역서"/>
      <sheetName val="터널조도"/>
      <sheetName val="실행_ALT1_"/>
      <sheetName val="1-1"/>
      <sheetName val="quotation"/>
      <sheetName val="공사수행방안"/>
      <sheetName val="무전표"/>
      <sheetName val="0226"/>
      <sheetName val="1.설계조건"/>
      <sheetName val="7방수수량"/>
      <sheetName val="변경후-SHEET"/>
      <sheetName val="sum1 (2)"/>
      <sheetName val="입력DATA"/>
      <sheetName val="주빔의 설계"/>
      <sheetName val="JOIN(2span)"/>
      <sheetName val="철근량산정및사용성검토"/>
      <sheetName val="바닥판"/>
      <sheetName val="전선"/>
      <sheetName val="잔여공정(감독청보고)"/>
      <sheetName val="울산시산표"/>
      <sheetName val="입력"/>
      <sheetName val="일위대가-1"/>
      <sheetName val="EXPENSE"/>
      <sheetName val="골조시행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날개½_x005f_x005f_x005f_x0000_뜀표"/>
      <sheetName val="CHITIET VL-NC-TT1p"/>
      <sheetName val="품셈표"/>
      <sheetName val="가격조사서"/>
      <sheetName val="WORK"/>
      <sheetName val="1.설계기준"/>
      <sheetName val="I.설계조건"/>
      <sheetName val="형틀공사"/>
      <sheetName val="DS적용내역서"/>
      <sheetName val="노임"/>
      <sheetName val="관급"/>
      <sheetName val="투찰(하수)"/>
      <sheetName val="태안9)3-2)원내역"/>
      <sheetName val="견적정보"/>
      <sheetName val="동구분"/>
      <sheetName val="북방3터널"/>
      <sheetName val="약품공급2"/>
      <sheetName val="대로근거"/>
      <sheetName val="중로근거"/>
      <sheetName val="식생블럭단위수량"/>
      <sheetName val="C1ㅇ"/>
      <sheetName val="집계"/>
      <sheetName val="제직재"/>
      <sheetName val="설직재-1"/>
      <sheetName val="내역서2안"/>
      <sheetName val="패널"/>
      <sheetName val="경산"/>
      <sheetName val="콘크리트"/>
      <sheetName val="J01"/>
      <sheetName val="Apt내역"/>
      <sheetName val="부대시설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전기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슬래브"/>
      <sheetName val="총괄표"/>
      <sheetName val="통합"/>
      <sheetName val="P.M 별"/>
      <sheetName val="SG"/>
      <sheetName val="목동세대 산출근거"/>
      <sheetName val="갑지-19년1월"/>
      <sheetName val="중지"/>
      <sheetName val="을지-19년1월"/>
      <sheetName val="피엘"/>
      <sheetName val="3본사"/>
      <sheetName val="Ext__Stone-P2"/>
      <sheetName val="플랜트_설치2"/>
      <sheetName val="IMPEADENCE_MAP_취수장"/>
      <sheetName val="BSD_(2)2"/>
      <sheetName val="Menu_A2"/>
      <sheetName val="COMPOHP_(2)1"/>
      <sheetName val="plan&amp;section_of_foundation1"/>
      <sheetName val="design_criteria1"/>
      <sheetName val="EQUIPMENT_-21"/>
      <sheetName val="기존단가_(2)2"/>
      <sheetName val="설_계1"/>
      <sheetName val="입출재고현황_(2)1"/>
      <sheetName val="Sheet1_(2)1"/>
      <sheetName val="노원열병합__건축공사기성내역서1"/>
      <sheetName val="PROJECT_BRIEF(EX_NEW)1"/>
      <sheetName val="실행내역서_1"/>
      <sheetName val="BSD__2_1"/>
      <sheetName val="Raw_Data1"/>
      <sheetName val="Customer_Databas1"/>
      <sheetName val="배수내역_(2)1"/>
      <sheetName val="1_취수장1"/>
      <sheetName val="220_(2)1"/>
      <sheetName val="BQ_List"/>
      <sheetName val="F301_303"/>
      <sheetName val="내역_누락분_수량산출서"/>
      <sheetName val="전차선로_물량표"/>
      <sheetName val="견적대비_견적서"/>
      <sheetName val="EQUIP_LIST"/>
      <sheetName val="Page_2"/>
      <sheetName val="_갑지"/>
      <sheetName val="Ext__Stone-P3"/>
      <sheetName val="플랜트_설치3"/>
      <sheetName val="IMPEADENCE_MAP_취수장1"/>
      <sheetName val="BSD_(2)3"/>
      <sheetName val="Menu_A3"/>
      <sheetName val="COMPOHP_(2)2"/>
      <sheetName val="plan&amp;section_of_foundation2"/>
      <sheetName val="design_criteria2"/>
      <sheetName val="EQUIPMENT_-22"/>
      <sheetName val="기존단가_(2)3"/>
      <sheetName val="설_계2"/>
      <sheetName val="입출재고현황_(2)2"/>
      <sheetName val="Sheet1_(2)2"/>
      <sheetName val="노원열병합__건축공사기성내역서2"/>
      <sheetName val="PROJECT_BRIEF(EX_NEW)2"/>
      <sheetName val="실행내역서_2"/>
      <sheetName val="BSD__2_2"/>
      <sheetName val="Raw_Data2"/>
      <sheetName val="Customer_Databas2"/>
      <sheetName val="배수내역_(2)2"/>
      <sheetName val="1_취수장2"/>
      <sheetName val="220_(2)2"/>
      <sheetName val="BQ_List1"/>
      <sheetName val="F301_3031"/>
      <sheetName val="내역_누락분_수량산출서1"/>
      <sheetName val="전차선로_물량표1"/>
      <sheetName val="견적대비_견적서1"/>
      <sheetName val="EQUIP_LIST1"/>
      <sheetName val="Page_21"/>
      <sheetName val="_갑지1"/>
      <sheetName val="일위대가목록"/>
      <sheetName val="내역표지"/>
      <sheetName val="설계예산서"/>
      <sheetName val="인건비"/>
      <sheetName val="수량산출서_갑지"/>
      <sheetName val="대림경상68억"/>
      <sheetName val="Config"/>
      <sheetName val="Bangia"/>
      <sheetName val="ABB_Trans"/>
      <sheetName val="Main Feeder"/>
      <sheetName val="Capacitor"/>
      <sheetName val="Input_Data-1"/>
      <sheetName val="PE Wire"/>
      <sheetName val="XLPE_Cable"/>
      <sheetName val="F4-F7"/>
      <sheetName val="Soil"/>
      <sheetName val="LEGEND"/>
      <sheetName val="Code"/>
      <sheetName val="노임단가"/>
      <sheetName val="6MONTHS"/>
      <sheetName val="내역_누락분_x0000__x0000_Ԁ_x0000_ကꩉ炡"/>
      <sheetName val="내역_누락분"/>
      <sheetName val="DGG"/>
      <sheetName val="BG"/>
      <sheetName val="본관"/>
      <sheetName val="단가표"/>
      <sheetName val="551"/>
      <sheetName val="D-623D"/>
      <sheetName val="발주현황"/>
      <sheetName val="수주실적0709"/>
      <sheetName val="내역_누락분_x0000__x0000_Ԁ_x0000_怀쨔烀"/>
      <sheetName val="내역_누락분_x0000__x0000_Ԁ_x0000_炢"/>
      <sheetName val="내역_누락분_x0000__x0000_Ԁ_x0000_怀炢"/>
      <sheetName val="내역_누락분_x0000__x0000_Ԁ_x0000_瀀靵"/>
      <sheetName val="내역_누락분_x0000__x0000_Ԁ_x0000_ꀀ쏼"/>
      <sheetName val="내역_누락분_x0000__x0000_Ԁ_x0000_耀ᳮ"/>
      <sheetName val="내역_누락분_x0000__x0000_Ԁ_x0000_ꀀ쑺"/>
      <sheetName val="내역_누락분_x0000__x0000_Ԁ_x0000_ꀀ쑷"/>
      <sheetName val="내역_누락분_x0000__x0000_Ԁ_x0000_ꀀ켡"/>
      <sheetName val="내역_누락분_x0000__x0000_Ԁ_x0000_瀀䉱"/>
      <sheetName val="내역_누락분_x0000__x0000_Ԁ_x0000_쀀ᰏ"/>
      <sheetName val="에너지동"/>
      <sheetName val="내역서을지"/>
      <sheetName val="b_balju"/>
      <sheetName val="날개½_x005f_x005f_x005f_x005f_x005f_x005f_x005f_x0000_뜀표"/>
      <sheetName val="AC"/>
      <sheetName val="DenKhac"/>
      <sheetName val="Duhal"/>
      <sheetName val="Paragon"/>
      <sheetName val="TON KHO VCI"/>
      <sheetName val="8.PILE  (돌출)"/>
      <sheetName val="단위가격"/>
      <sheetName val="1SGATE97"/>
      <sheetName val="전문"/>
      <sheetName val="예산서"/>
      <sheetName val="사급분"/>
      <sheetName val="도급총괄"/>
      <sheetName val="설계예시"/>
      <sheetName val="단가목록"/>
      <sheetName val="세부내역"/>
      <sheetName val="2공구산출내역"/>
      <sheetName val="주공 갑지"/>
      <sheetName val="기계설비설계서"/>
      <sheetName val="JOKUN"/>
      <sheetName val="원가(㌔ɥ퟈ឩ허"/>
      <sheetName val="원가(㌔ɥ퟈ឩ_x0000_"/>
      <sheetName val="원가(_x0000__x0000__x0005__x0000_䣀"/>
      <sheetName val="내역_누락분³_x0000_Ԁ_x0000_퀀吔胋"/>
      <sheetName val="내역_누락분³_x0000_Ԁ_x0000_　秊胋"/>
      <sheetName val="내역_누락분³_x0000_Ԁ_x0000_㠠⩖"/>
      <sheetName val="내역_누락분³_x0000_Ԁ_x0000_耀⩜"/>
      <sheetName val="내역_누락분Ñ_x0000_Ԁ_x0000_怀嫋"/>
      <sheetName val="내역_누락분Ñ_x0000_Ԁ_x0000_　靾嫒"/>
      <sheetName val="내역_누락분Ñ_x0000_Ԁ_x0000_ 嫒"/>
      <sheetName val="내역_누락분Ñ_x0000_Ԁ_x0000_怀㤗嫒"/>
      <sheetName val="내역_누락분Ñ_x0000_Ԁ_x0000__x0000_矫嫒"/>
      <sheetName val="내역_누락분Ñ_x0000_Ԁ_x0000_瀀䷜벩"/>
      <sheetName val="내역_누락분Ñ_x0000_Ԁ_x0000_䀀࿭벳"/>
      <sheetName val="내역_누락분Ñ_x0000_Ԁ_x0000_　亪벩"/>
      <sheetName val="배수통관(좌)"/>
      <sheetName val="원가("/>
      <sheetName val="내역_누락분³"/>
      <sheetName val="내역_누락분Ñ"/>
      <sheetName val="Thiet bi"/>
      <sheetName val="May TC"/>
      <sheetName val="Nhan cong"/>
      <sheetName val="DM.ChiPhi"/>
      <sheetName val="Elemental Breakdown+20%"/>
      <sheetName val="FAB별"/>
      <sheetName val="경비2내역"/>
      <sheetName val="대비"/>
      <sheetName val="건축통합"/>
      <sheetName val="간접비 총괄표"/>
      <sheetName val="B"/>
      <sheetName val="공통가설(기준안)"/>
      <sheetName val="3.1.1"/>
      <sheetName val="3.1.4"/>
      <sheetName val="2.5.1"/>
      <sheetName val="4.1.1"/>
      <sheetName val="4.3.2"/>
      <sheetName val="5.3.1"/>
      <sheetName val="2.4.3"/>
      <sheetName val="Breakdown (B)"/>
      <sheetName val="6. Scope of work "/>
      <sheetName val="4.6 Phân tích nhân sự "/>
      <sheetName val="4.5 Mức độ tham gia dự án"/>
      <sheetName val="Eq. Mobilization"/>
      <sheetName val="Gia_vat_tu"/>
      <sheetName val="6PILE__(돌출)"/>
      <sheetName val="RAB_AR&amp;STR1"/>
      <sheetName val="Du_toan"/>
      <sheetName val="phan_can_ho_103"/>
      <sheetName val="負荷集計_(不燃)3"/>
      <sheetName val="KL_hoàn_thành3"/>
      <sheetName val="MAIN_GATE_HOUSE2"/>
      <sheetName val="Tính_giá_NC"/>
      <sheetName val="Hạng_mục_chung"/>
      <sheetName val="Chi_phí_dự_phòng"/>
      <sheetName val="Đầu_vào"/>
      <sheetName val="Tiên_lượng"/>
      <sheetName val="SL_cước"/>
      <sheetName val="NKSC_thue"/>
      <sheetName val="KL_thanh_toan-Xuan_Dao"/>
      <sheetName val="Tinh_thep"/>
      <sheetName val="QUY_CHE-CTG"/>
      <sheetName val="Chenh_lech_vat_tu"/>
      <sheetName val="CTG_Xây_tô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MTO_REV_2_ARMOR_"/>
      <sheetName val="Bill_1_CPC"/>
      <sheetName val="Tong_hợp"/>
      <sheetName val="Bill_2_1_BOQ_ĐIỆN"/>
      <sheetName val="Bóc_khối_lượng"/>
      <sheetName val="Bill_2_2_BOQ_ĐHKK&amp;TG"/>
      <sheetName val="Bill_2_3-PCCC(BoQ)_"/>
      <sheetName val="Bill_2_4-CTN(BoQ)"/>
      <sheetName val="Bill_4_Do_boc_KL"/>
      <sheetName val="TOWER_10TON"/>
      <sheetName val="별표_"/>
      <sheetName val="1_설계조건"/>
      <sheetName val="sum1_(2)"/>
      <sheetName val="주빔의_설계"/>
      <sheetName val="Huong_dan"/>
      <sheetName val="2_KLVT"/>
      <sheetName val="3_KLDM"/>
      <sheetName val="4_TDVT"/>
      <sheetName val="5__NHAT_KY_THEO_DOI_CODE"/>
      <sheetName val="GOC-KO_IN"/>
      <sheetName val="원가(㌔ɥ퟈ឩ"/>
      <sheetName val="2.1.4 (CHI TIET)"/>
      <sheetName val="tinh"/>
      <sheetName val="cctp"/>
      <sheetName val="11"/>
      <sheetName val="12"/>
      <sheetName val="13"/>
      <sheetName val="14"/>
      <sheetName val="15"/>
      <sheetName val="16"/>
      <sheetName val="17"/>
      <sheetName val="18"/>
      <sheetName val="19"/>
      <sheetName val="21"/>
      <sheetName val="22"/>
      <sheetName val="23"/>
      <sheetName val="24"/>
      <sheetName val="25"/>
      <sheetName val="26"/>
      <sheetName val="27"/>
      <sheetName val="28"/>
      <sheetName val="29"/>
      <sheetName val="8"/>
      <sheetName val="5"/>
      <sheetName val="4"/>
      <sheetName val="Analysis Rate"/>
      <sheetName val="9"/>
      <sheetName val="1"/>
      <sheetName val="7"/>
      <sheetName val="6"/>
      <sheetName val="3"/>
      <sheetName val="30"/>
      <sheetName val="31"/>
      <sheetName val="32"/>
      <sheetName val="33"/>
      <sheetName val="34"/>
      <sheetName val="35"/>
      <sheetName val="2"/>
      <sheetName val="20"/>
      <sheetName val="PTdam"/>
      <sheetName val="Giai trinh"/>
      <sheetName val="Chi tiết KT"/>
      <sheetName val="CỔ CỘT-Thống kê"/>
      <sheetName val="CỔ CỘT-Chi tiết"/>
      <sheetName val="CỔ CỘT-Cốt thép"/>
      <sheetName val="Công tác đất"/>
      <sheetName val="CỘTDẦMGIẰNGLANHTÔ - ThốngKê"/>
      <sheetName val="CỘTDẦMGIẰNGLANHTÔ - Chi Tiết"/>
      <sheetName val="CỘTDẦMGIẰNGLANHTÔ-Cốt thép"/>
      <sheetName val="Cửa"/>
      <sheetName val="ĐÀ KIỀNG -Thống kê"/>
      <sheetName val="ĐÀ KIỀNG-Cốt thép"/>
      <sheetName val="SÀN MÁI-Chi tiết"/>
      <sheetName val="KETCAUSANTRET-ChiTiết"/>
      <sheetName val="KETCAUSANTRET-Cốt thép"/>
      <sheetName val="MÓNG-Thống kê"/>
      <sheetName val="MÓNG-Chi tiết"/>
      <sheetName val="MÓNG-Cốt thép"/>
      <sheetName val="MƯƠNG-Chi Tiết"/>
      <sheetName val="MƯƠNG-Cốt thép"/>
      <sheetName val="MƯƠNG-Thống kê"/>
      <sheetName val="SÀN MÁI-Cốt thép"/>
      <sheetName val="BOQ(NKL)"/>
      <sheetName val="GIAVLIEU"/>
      <sheetName val="입력자료"/>
      <sheetName val="Ext__Stone-P4"/>
      <sheetName val="BSD_(2)4"/>
      <sheetName val="플랜트_설치4"/>
      <sheetName val="PROJECT_BRIEF(EX_NEW)3"/>
      <sheetName val="기존단가_(2)4"/>
      <sheetName val="Menu_A4"/>
      <sheetName val="설_계3"/>
      <sheetName val="COMPOHP_(2)3"/>
      <sheetName val="Sheet1_(2)3"/>
      <sheetName val="plan&amp;section_of_foundation3"/>
      <sheetName val="design_criteria3"/>
      <sheetName val="EQUIPMENT_-23"/>
      <sheetName val="입출재고현황_(2)3"/>
      <sheetName val="노원열병합__건축공사기성내역서3"/>
      <sheetName val="실행내역서_3"/>
      <sheetName val="BSD__2_3"/>
      <sheetName val="배수내역_(2)3"/>
      <sheetName val="220_(2)3"/>
      <sheetName val="Customer_Databas3"/>
      <sheetName val="Raw_Data3"/>
      <sheetName val="1_취수장3"/>
      <sheetName val="BQ_List2"/>
      <sheetName val="F301_3032"/>
      <sheetName val="전차선로_물량표2"/>
      <sheetName val="IMPEADENCE_MAP_취수장2"/>
      <sheetName val="내역_누락분_수량산출서2"/>
      <sheetName val="Page_22"/>
      <sheetName val="EQUIP_LIST2"/>
      <sheetName val="_갑지2"/>
      <sheetName val="견적대비_견적서2"/>
      <sheetName val="수량산출서_갑지1"/>
      <sheetName val="1_설계기준"/>
      <sheetName val="I_설계조건"/>
      <sheetName val="분야별_집계표"/>
      <sheetName val="_공사설정_"/>
      <sheetName val="P_M_별"/>
      <sheetName val="목동세대_산출근거"/>
      <sheetName val="IAS_Adj_"/>
      <sheetName val="VAS_Adj_"/>
      <sheetName val="Nam_HN"/>
      <sheetName val="TL-Goc_Ko_in"/>
      <sheetName val="TONG_HOP_VL-NC"/>
      <sheetName val="TONGKE3p_"/>
      <sheetName val="TH_VL,_NC,_DDHT_Thanhphuoc"/>
      <sheetName val="DON_GIA"/>
      <sheetName val="CHITIET_VL-NC"/>
      <sheetName val="ACMV_General_equipment"/>
      <sheetName val="ELEC_-_DATA"/>
      <sheetName val="SCOPE_OF_WORK"/>
      <sheetName val="CHITIET_VL-NC-TT1p"/>
      <sheetName val="Main_Feeder"/>
      <sheetName val="PE_Wire"/>
      <sheetName val="TON_KHO_VCI"/>
      <sheetName val="Breakdown_(B)"/>
      <sheetName val="3_1_1"/>
      <sheetName val="3_1_4"/>
      <sheetName val="2_5_1"/>
      <sheetName val="4_1_1"/>
      <sheetName val="4_3_2"/>
      <sheetName val="5_3_1"/>
      <sheetName val="2_4_3"/>
      <sheetName val="CFA Sumary"/>
      <sheetName val="Detail"/>
      <sheetName val="Bill 04-Kim lo_x0000__x0000__x0005__x0000_鲀ᬅɃ_x0000_"/>
      <sheetName val="EP0618"/>
      <sheetName val="내역_누락분å_x0000_Ԁ_x0000_䀀쌵"/>
      <sheetName val="내역_누락분å_x0000_Ԁ_x0000_　騫쌵"/>
      <sheetName val="내역_누락분å_x0000_Ԁ_x0000_뀀颀쌵"/>
      <sheetName val="내역_누락분å_x0000_Ԁ_x0000_退桰쌸"/>
      <sheetName val="내역_누락분_x001e__x0000_Ԁ_x0000_ 陁쌹"/>
      <sheetName val="내역_누락분_x001e__x0000_Ԁ_x0000_倀椛쌸"/>
      <sheetName val="공사내역"/>
      <sheetName val="잡철물"/>
      <sheetName val="내역_누락분??Ԁ?瀀靵"/>
      <sheetName val="내역_누락분_수량산ᰐẗ_x0000_"/>
      <sheetName val="내역_누락분_x0000__x0000_Ԁ_x0000_退ᮨ颗"/>
      <sheetName val="표층포설및다짐"/>
      <sheetName val="내역_누락분Á_x0000_Ԁ_x0000_怀Ӟ뢫"/>
      <sheetName val="내역_누락분_수량산출_x0000__x0000_"/>
      <sheetName val="Bill 04-Kim lo"/>
      <sheetName val="내역_누락분å"/>
      <sheetName val="내역_누락분_x001e_"/>
      <sheetName val="내역_누락분_x0000__x0000_Ԁ_x0000_е膰"/>
      <sheetName val="내역_누락분_x0000__x0000_Ԁ_x0000_斜膕"/>
      <sheetName val="내역_누락분_x0000__x0000_Ԁ_x0000_怀믗膱"/>
      <sheetName val="내역_누락분_x0000__x0000_Ԁ_x0000_ ۑ膣"/>
      <sheetName val="현장"/>
      <sheetName val="Rate-Code"/>
      <sheetName val="Staffing"/>
      <sheetName val="Contact"/>
      <sheetName val="Be Aware ! "/>
      <sheetName val="APPENDIX"/>
      <sheetName val="Ücret"/>
      <sheetName val="Suppliers"/>
      <sheetName val="2019 Q1 TB"/>
      <sheetName val="2018 TB"/>
      <sheetName val="2017 TB"/>
      <sheetName val="Data Entry"/>
      <sheetName val="RJE"/>
      <sheetName val="AJE"/>
      <sheetName val="IFRS TB"/>
      <sheetName val="Linked IS"/>
      <sheetName val="Non Deductable"/>
      <sheetName val="SAD corrected 2017"/>
      <sheetName val="IFRS PPE Data"/>
      <sheetName val="mdm"/>
      <sheetName val="CLASS 1,2,&amp;3"/>
      <sheetName val="CLASS 6"/>
      <sheetName val="MDM FC01"/>
      <sheetName val="FC03"/>
      <sheetName val="Yerel Bordro Tahmini"/>
      <sheetName val="IPS -FC3"/>
      <sheetName val="Budget"/>
      <sheetName val="Deferred Tax"/>
      <sheetName val="Stand-Alone FS + AJE and RJE"/>
      <sheetName val="Linked BS"/>
      <sheetName val="Changes in Equity"/>
      <sheetName val="Conversion Sheet"/>
      <sheetName val="Dipnot Kontrol"/>
      <sheetName val="5. Nakit ve Nakit Benzerleri"/>
      <sheetName val="6. Finansal Yatırımlar"/>
      <sheetName val="7. Finansal Borçlar"/>
      <sheetName val="8. Ticari Alacaklar ve Borçlar"/>
      <sheetName val="9. Diğer Alacak ve Borçlar"/>
      <sheetName val="11. Devam Eden İnşaat Söz."/>
      <sheetName val="12. Özkaynak Yön. Değ. Yat."/>
      <sheetName val="13. Yatırım Amaçlı Gay."/>
      <sheetName val="14. Maddi Duran Varlıklar"/>
      <sheetName val="15. Maddi Olmayan Duran Varlıkl"/>
      <sheetName val="16. Ertelenmiş Gelirler"/>
      <sheetName val="17. Şarta Bağlı Varlık ve Yüküm"/>
      <sheetName val="19. Çalışanlara Sağlanan Faydal"/>
      <sheetName val="20. Peşin Ödenmiş Giderler"/>
      <sheetName val="21. Diğer Varlık ve Yükümlülükl"/>
      <sheetName val="23. Satışlar ve Satışların Mali"/>
      <sheetName val="24. Paz. Sat. &amp;  Gen. Yön."/>
      <sheetName val="25. Diğer Faal. Gel. Gid."/>
      <sheetName val="26. Finansal Gelirler"/>
      <sheetName val="27. Finansal Giderler"/>
      <sheetName val="28. Vergi Varlık ve Yükümlülükl"/>
      <sheetName val="29. İlişkili Taraf Açıklamaları"/>
      <sheetName val="30. Kredi Riski"/>
      <sheetName val="30. Likidite Riski"/>
      <sheetName val="30. Yabancı Para Riski"/>
      <sheetName val="30. Faiz Oranı Riski"/>
      <sheetName val="Balancesheet IFRS"/>
      <sheetName val="Inc. Sta. Cumulative IFRS USD"/>
      <sheetName val="Income Statement IFRS"/>
      <sheetName val="Inc. Sta. Cumulative IFRS ETB"/>
      <sheetName val="Balancesheet Legal"/>
      <sheetName val="Income Statement Legal"/>
      <sheetName val="5.Cash and Cash Equivalents A"/>
      <sheetName val="5.Cash and Cash Equivalents B"/>
      <sheetName val="6.Other Financial Assets"/>
      <sheetName val="7.Trade Receivables-Current"/>
      <sheetName val="7.Trade Receivables-Non Current"/>
      <sheetName val="8.Related Party Transactions"/>
      <sheetName val="9.Inventories"/>
      <sheetName val="10.Contract and Oth. Adv. Given"/>
      <sheetName val="11.Other Receivables and Assets"/>
      <sheetName val="12.Investments in Associates"/>
      <sheetName val="13.Property and Equipment"/>
      <sheetName val="14.Investment Properties"/>
      <sheetName val="15.Inv. Property Under Dev A"/>
      <sheetName val="15.Inv. Propert Under Dev B"/>
      <sheetName val="16. Intangible Assets"/>
      <sheetName val="17.Construction Contracts"/>
      <sheetName val="18.Bank Loans"/>
      <sheetName val="19.Other Financial Liabilities"/>
      <sheetName val="20.Obligations Und. Fin. Leases"/>
      <sheetName val="18.Bank Loan"/>
      <sheetName val="21.Trade Payables - Current"/>
      <sheetName val="21.Trade Payables - Non Current"/>
      <sheetName val="22.Contract and Other Adv. Rec."/>
      <sheetName val="23.Other Pay. and Expense Acc."/>
      <sheetName val="24.Provision for Emp. Term."/>
      <sheetName val="25.Provisions"/>
      <sheetName val="26.Taxation on Income"/>
      <sheetName val="27.Commitments and Contingicies"/>
      <sheetName val="28. Share Capital"/>
      <sheetName val="29.Revenue"/>
      <sheetName val="30.Cost of Revenue"/>
      <sheetName val="31.Other Gains and Losses"/>
      <sheetName val="32.Sales and Adm. Expenses"/>
      <sheetName val="33.Financial Income"/>
      <sheetName val="34.Financial Expenses"/>
      <sheetName val="35.Foreign Currency Position"/>
      <sheetName val="36.Business Combinations"/>
      <sheetName val="37.Disposal of Subsidary"/>
      <sheetName val="38.Segment Information"/>
      <sheetName val="39.Joint Ventures"/>
      <sheetName val="40.Events After BS Date"/>
      <sheetName val="41.Approval of Fin.Statements"/>
      <sheetName val="42.Financial Risk Management"/>
      <sheetName val="IFRS 7"/>
      <sheetName val="BOD Review"/>
      <sheetName val="Legal Letters Review"/>
      <sheetName val="Corporate Tax Calculation"/>
      <sheetName val="Profit Distribution Table"/>
      <sheetName val="Goodwill - Net"/>
      <sheetName val="예산대비"/>
      <sheetName val="POL6차-PIPING"/>
      <sheetName val="산#3-1"/>
      <sheetName val="산#2-1 (2)"/>
      <sheetName val="WEIGHT LIST"/>
      <sheetName val="C-18"/>
      <sheetName val="COA-17"/>
      <sheetName val="合成単価作成表-BLDG"/>
      <sheetName val="내역_누락분_x0000__x0000__x0000__x0000_ 씬臔"/>
      <sheetName val="VXXXXXXXXXXXXXXXXXXXXXXXX"/>
      <sheetName val="우석문틀"/>
      <sheetName val="우석문틀1"/>
      <sheetName val="우석도아1"/>
      <sheetName val="실행1"/>
      <sheetName val="라미1"/>
      <sheetName val="견적1"/>
      <sheetName val="겉표지1"/>
      <sheetName val="실행내역1"/>
      <sheetName val="실행견적"/>
      <sheetName val="관리동실행"/>
      <sheetName val="라미견적"/>
      <sheetName val="관리동견적"/>
      <sheetName val="겉표지"/>
      <sheetName val="창"/>
      <sheetName val="고려일위"/>
      <sheetName val="총괄집계표"/>
      <sheetName val="현장별계약현황('98.10.31)"/>
      <sheetName val="준검 내역서"/>
      <sheetName val="민감도"/>
      <sheetName val="기본사항"/>
      <sheetName val="000000"/>
      <sheetName val="경로당내역건축"/>
      <sheetName val="정우연립"/>
      <sheetName val="내역_누락분¬_x0000_Ԁ_x0000_瀀࿝ቫ"/>
      <sheetName val="총원가계산서(요율)"/>
      <sheetName val="포장직선구간"/>
      <sheetName val="물량표(신)"/>
      <sheetName val="내역_누락분_x0000__x0000__x0000__x0000_䄫뺢"/>
      <sheetName val="Bill 05 - Hoan th刀_x0010__x0000__x0000__x0000__x0000__x0000__x0001_Ԁ"/>
      <sheetName val="영동(D)"/>
      <sheetName val="내역_누락분؀_x0001__x0000__x0000__x0000_묁Փ"/>
      <sheetName val="원가(䣀"/>
      <sheetName val="8_PILE__(돌출)"/>
      <sheetName val="Bill_04-Kim_lo鲀ᬅɃ"/>
      <sheetName val="간접비_총괄표"/>
      <sheetName val="방송(체육관)"/>
      <sheetName val="내역_누락분Q_x0000_Ԁ_x0000_　ἦ"/>
      <sheetName val="내역_누락분Q_x0000_Ԁ_x0000_뀀긭"/>
      <sheetName val="내역_누락분Q_x0000_Ԁ_x0000_瀀쑂"/>
      <sheetName val="내역_누락분Q_x0000_Ԁ_x0000_洵"/>
      <sheetName val="주관사업"/>
      <sheetName val="내역_누락분Á"/>
      <sheetName val="Gia"/>
      <sheetName val="내역_누락분_수량산ᰐẗ"/>
      <sheetName val="내역_누락분_수량산출"/>
      <sheetName val="내역_누락분¬"/>
      <sheetName val="Bill 05 - Hoan th刀_x0010_"/>
      <sheetName val="내역_누락분؀_x0001_"/>
      <sheetName val="내역_누락분Q"/>
      <sheetName val="원가(_x0005_䣀"/>
      <sheetName val="Bill 04-Kim lo_x0005_鲀ᬅɃ"/>
      <sheetName val="Bill 05 - Hoan th刀_x0010__x0001_Ԁ"/>
      <sheetName val="Ko data"/>
      <sheetName val="침하계"/>
      <sheetName val="TBVL"/>
      <sheetName val="Chiet tinh dz22"/>
      <sheetName val="B2F "/>
      <sheetName val="gvl"/>
      <sheetName val="음료실행"/>
      <sheetName val="금액비교"/>
      <sheetName val="계산서"/>
      <sheetName val="전체"/>
      <sheetName val="G2설비도급"/>
      <sheetName val="총괄-1"/>
      <sheetName val="문학터널-9255(관보고-실)"/>
      <sheetName val="자재단가비교표"/>
      <sheetName val="본부소개"/>
      <sheetName val="건축실행"/>
      <sheetName val="C &amp; G RHS"/>
      <sheetName val="CONCRETE"/>
      <sheetName val="설계가"/>
      <sheetName val="인제내역"/>
      <sheetName val="동해title"/>
      <sheetName val="공사원가계산서"/>
      <sheetName val="발생토"/>
      <sheetName val="기초단가"/>
      <sheetName val="토목-물가"/>
      <sheetName val="참조"/>
      <sheetName val="하수급견적대비"/>
      <sheetName val="252K444"/>
      <sheetName val="분양금할인"/>
      <sheetName val="물량표"/>
      <sheetName val="차수"/>
      <sheetName val="5사남"/>
      <sheetName val="수량3"/>
      <sheetName val=" Work Order 양식_엑셀_121212.xlsx"/>
      <sheetName val="CHECKLIST"/>
      <sheetName val="CON포장수량"/>
      <sheetName val="ACUNIT"/>
      <sheetName val="CONUNIT"/>
      <sheetName val="포장공"/>
      <sheetName val="주요항목별"/>
      <sheetName val="TEST1"/>
      <sheetName val="c_balju"/>
      <sheetName val="기술부대조건"/>
      <sheetName val="총괄"/>
      <sheetName val="은행"/>
      <sheetName val="UEC영화관본공사내역"/>
      <sheetName val="EQT-ESTN"/>
      <sheetName val="결과조달"/>
      <sheetName val="교량전기"/>
      <sheetName val="유림골조"/>
      <sheetName val="TYPE-A"/>
      <sheetName val="신표지1"/>
      <sheetName val="기초1"/>
      <sheetName val="원가"/>
      <sheetName val="기계내역서"/>
      <sheetName val="이자수익1"/>
      <sheetName val="95년간접비"/>
      <sheetName val="발생집계"/>
      <sheetName val="견적"/>
      <sheetName val="공통비총괄표"/>
      <sheetName val="조건표"/>
      <sheetName val="단면 (2)"/>
      <sheetName val="공사내역서"/>
      <sheetName val="카니발(자105노60)"/>
      <sheetName val="소야공정계획표"/>
      <sheetName val="단가조사"/>
      <sheetName val="C_&amp;_G_RHS"/>
      <sheetName val="PKG"/>
      <sheetName val="집 계 표"/>
      <sheetName val="지사인원사무실"/>
      <sheetName val="Regenerator  Concrete Structure"/>
      <sheetName val="(실사조정)총괄"/>
      <sheetName val="Requirements"/>
      <sheetName val="Ring"/>
      <sheetName val="작성기준"/>
      <sheetName val="Front"/>
      <sheetName val="wall"/>
      <sheetName val="구의33고"/>
      <sheetName val="1ST"/>
      <sheetName val="기준액"/>
      <sheetName val="자바라1"/>
      <sheetName val="해외 연수비용 계산-삭제"/>
      <sheetName val="해외 기술훈련비 (합계)"/>
      <sheetName val="카렌스센터계량기설치공사"/>
      <sheetName val="원내역"/>
      <sheetName val="수량이동"/>
      <sheetName val="세부수량"/>
      <sheetName val="식재"/>
      <sheetName val="시설물"/>
      <sheetName val="식재출력용"/>
      <sheetName val="유지관리"/>
      <sheetName val="계수시트"/>
      <sheetName val="간접"/>
      <sheetName val="시설물일위"/>
      <sheetName val="단가결정"/>
      <sheetName val="내역아"/>
      <sheetName val="울타리"/>
      <sheetName val="표지 (2)"/>
      <sheetName val="인부신상자료"/>
      <sheetName val="현장관리비 산출내역"/>
      <sheetName val="노무비산출"/>
      <sheetName val="간접비"/>
      <sheetName val="일위대가목차"/>
      <sheetName val="구분"/>
      <sheetName val="기초단면설계"/>
      <sheetName val="주방환기"/>
      <sheetName val="포장물량집계"/>
      <sheetName val="화성이화모듈공장"/>
      <sheetName val="기계경비(시간당)"/>
      <sheetName val="램머"/>
      <sheetName val="업무처리전"/>
      <sheetName val="원가계산(2)"/>
      <sheetName val="예산변경사항"/>
      <sheetName val="DATA2000"/>
      <sheetName val="반중력식옹벽"/>
      <sheetName val="토목품셈"/>
      <sheetName val="Configuration"/>
      <sheetName val="JournalSummary"/>
      <sheetName val="WorkFile"/>
      <sheetName val="감독1130"/>
      <sheetName val="Inventory Margin"/>
      <sheetName val="IO"/>
      <sheetName val="구성비"/>
      <sheetName val="기성내역"/>
      <sheetName val="PI"/>
      <sheetName val="inter"/>
      <sheetName val="2.펌프장(사급자재)"/>
      <sheetName val="BQ_Lis劾_x0010_"/>
      <sheetName val="NPC500"/>
      <sheetName val="수량산출서"/>
      <sheetName val="CAL1"/>
      <sheetName val="산출서"/>
      <sheetName val="배수내역"/>
      <sheetName val="샘플표지"/>
      <sheetName val="II손익관리"/>
      <sheetName val="Index"/>
      <sheetName val="GENERAL REQUIREMENTS"/>
      <sheetName val="beam"/>
      <sheetName val="304-06"/>
      <sheetName val="Level 20 - Estimate"/>
      <sheetName val="KUNGDEVI"/>
      <sheetName val="Solieu"/>
      <sheetName val="DAF-2"/>
      <sheetName val="PriceSummary"/>
      <sheetName val="ESCO개보수공사"/>
      <sheetName val="Bech_Lab"/>
      <sheetName val="Tongke"/>
      <sheetName val="10"/>
      <sheetName val="Alat"/>
      <sheetName val="Analisa Gabungan"/>
      <sheetName val="DTICH (Full)"/>
      <sheetName val="DTICH(FDC)"/>
      <sheetName val="Land Dev't. Ph-1"/>
      <sheetName val="Hac.Lots"/>
      <sheetName val="4-Lane bridge"/>
      <sheetName val="Res.Lots"/>
      <sheetName val="Spine Road"/>
      <sheetName val="Tong hop"/>
      <sheetName val="Bê tông&amp;cốp pha"/>
      <sheetName val="진주방향"/>
      <sheetName val="마산방향"/>
      <sheetName val="Div26 - Elect"/>
      <sheetName val="Luong"/>
      <sheetName val="125x125"/>
      <sheetName val="mep"/>
      <sheetName val="1.0"/>
      <sheetName val="TH kinh phi"/>
      <sheetName val="KLDT DIEN"/>
      <sheetName val="Dinh muc CP KTCB khac"/>
      <sheetName val="MTO REV.2(ARMOR)"/>
      <sheetName val="SP10"/>
      <sheetName val="Sheet16"/>
      <sheetName val="DUY"/>
      <sheetName val="proj"/>
      <sheetName val="Calculation"/>
      <sheetName val="HỆ SỐ"/>
      <sheetName val="DGNCDIEN"/>
      <sheetName val="SLEEVE THÉ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 refreshError="1"/>
      <sheetData sheetId="1155" refreshError="1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명시설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침하계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SITE_E"/>
      <sheetName val="FORM X COST"/>
      <sheetName val="DAF-2"/>
      <sheetName val="H.Satuan"/>
      <sheetName val="EST. SERVICEHEATEXCHANGER-ATD"/>
      <sheetName val="Cover Daf-2"/>
      <sheetName val="Analisa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Fill this out first___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equipment"/>
      <sheetName val="BAHAN"/>
      <sheetName val="Foundation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FINISHING"/>
      <sheetName val="STRUKTUR"/>
      <sheetName val="co2_data"/>
      <sheetName val="ac_data"/>
      <sheetName val="I-KAMAR"/>
      <sheetName val="villa"/>
      <sheetName val="harsat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Data"/>
      <sheetName val="New MADC"/>
      <sheetName val="struktur tdk dipakai"/>
      <sheetName val="Pipe"/>
      <sheetName val="Rekap"/>
      <sheetName val="Sag1"/>
      <sheetName val="Analisa &amp; Upah"/>
      <sheetName val="Elektrikal"/>
      <sheetName val="SEX"/>
      <sheetName val="CONSUMABLE"/>
      <sheetName val="Daftar berat"/>
      <sheetName val="Analisa _ Upah"/>
      <sheetName val="RAP"/>
      <sheetName val="Bhn"/>
      <sheetName val="HRG BHN"/>
      <sheetName val="ch"/>
      <sheetName val="BQ"/>
      <sheetName val="Arc Analysis"/>
      <sheetName val="An Str"/>
      <sheetName val="DAFTAR HARGA"/>
      <sheetName val="harsat_str"/>
      <sheetName val="Koef"/>
      <sheetName val="ALEK"/>
      <sheetName val="daf_3_OK_"/>
      <sheetName val="daf_7_OK_"/>
      <sheetName val="BQ-IABK"/>
      <sheetName val="Fins-Beng&amp;Fas"/>
      <sheetName val="JAN2002"/>
      <sheetName val="Bill sipil"/>
      <sheetName val="A"/>
      <sheetName val="Analisa _Baku"/>
      <sheetName val="BQNSC"/>
      <sheetName val="Rekap Direct Cost"/>
      <sheetName val="price"/>
      <sheetName val="ARSITEKTUR"/>
      <sheetName val="Material&amp;Alat"/>
      <sheetName val="DB"/>
      <sheetName val="REF.ONLY"/>
      <sheetName val="Penunjang"/>
      <sheetName val="BAG-III"/>
      <sheetName val="AN-ME"/>
      <sheetName val="BQ ME"/>
      <sheetName val="data RSUD KIS"/>
      <sheetName val="Bahan-Upah"/>
      <sheetName val="BAU"/>
      <sheetName val="HSD"/>
      <sheetName val="SCHEDULE"/>
      <sheetName val="Databas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ANALIS"/>
      <sheetName val="Pendahuluan"/>
      <sheetName val="BILL"/>
      <sheetName val="Unit Rate"/>
      <sheetName val="부하계산서"/>
      <sheetName val="Sheet"/>
      <sheetName val="Piping"/>
      <sheetName val="div7"/>
      <sheetName val="rab"/>
      <sheetName val="div2"/>
      <sheetName val="analisa Str"/>
      <sheetName val="Material"/>
      <sheetName val="Daftar Upah"/>
      <sheetName val="Steel Pipe"/>
      <sheetName val="External PVC, PPR, HDPE"/>
      <sheetName val="Internal PVC, PPR, HDPE"/>
      <sheetName val="GI Sheet"/>
      <sheetName val="satuan_pek_ars"/>
      <sheetName val="Harga Satuan"/>
      <sheetName val="Daf 1"/>
      <sheetName val="Total Load List"/>
      <sheetName val="Currency Rate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Index"/>
      <sheetName val="E_TRIKAL"/>
      <sheetName val="E_TRONIK"/>
      <sheetName val="MEK"/>
      <sheetName val="ANAL_HPS"/>
      <sheetName val="Rekap1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tifico"/>
      <sheetName val="Bill 5 Summary"/>
      <sheetName val="PNT-QUOT-#3"/>
      <sheetName val="COAT&amp;WRAP-QIOT-#3"/>
      <sheetName val="Upah"/>
      <sheetName val="Bill 3"/>
      <sheetName val="ANALISA SNI'13 "/>
      <sheetName val="Harga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AC"/>
      <sheetName val="Rekapitulasi"/>
      <sheetName val="hbaup"/>
      <sheetName val="Budget Code"/>
      <sheetName val="Quantity"/>
      <sheetName val="analisa SNI"/>
      <sheetName val="kin_OLP_xxx"/>
      <sheetName val="BQ-ME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MTO REV.0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Tong hop"/>
      <sheetName val="Input"/>
      <sheetName val="CTG"/>
      <sheetName val="An_Ls_"/>
      <sheetName val="Bill_sipil"/>
      <sheetName val="Analisa__Baku"/>
      <sheetName val="Rekap_Direct_Cost"/>
      <sheetName val="Harga_Bahan_&amp;_Upah_"/>
      <sheetName val="ANALISA PEK.UMUM"/>
      <sheetName val="I_KAMAR"/>
      <sheetName val="daftar material"/>
      <sheetName val="SD"/>
      <sheetName val="ANEX1"/>
      <sheetName val="Klm Base"/>
      <sheetName val="B Lt.1a"/>
      <sheetName val="dftr upah"/>
      <sheetName val="Deep Well"/>
      <sheetName val="Pek Luar"/>
      <sheetName val="Mall"/>
      <sheetName val="Parkir"/>
      <sheetName val="an.el"/>
      <sheetName val="An.AC &amp; Plb"/>
      <sheetName val="an. struktur"/>
      <sheetName val="Dashboard"/>
      <sheetName val="BasicPrice"/>
      <sheetName val="concept cost code"/>
      <sheetName val="summary cost code"/>
      <sheetName val="SPK"/>
      <sheetName val="kas proyek"/>
      <sheetName val="lain lain"/>
      <sheetName val="D2.4"/>
      <sheetName val="D3-3"/>
      <sheetName val="D4.3 (TE)"/>
      <sheetName val="D5.3 (TF) "/>
      <sheetName val="D8.3 (TJ)"/>
      <sheetName val="작성기준"/>
      <sheetName val="JADWAL"/>
      <sheetName val="SUMMARY"/>
      <sheetName val="Analisa RAP"/>
      <sheetName val="CekList"/>
      <sheetName val="Sch Tender"/>
      <sheetName val="Analisa RAB"/>
      <sheetName val="Alat"/>
      <sheetName val="Telusur"/>
      <sheetName val="Rekap RAP"/>
      <sheetName val="TOWN"/>
      <sheetName val="DAF_2"/>
      <sheetName val="hg sat 2"/>
      <sheetName val="hg sat BM"/>
      <sheetName val="DATA WP"/>
      <sheetName val="Lt. 1 (A)"/>
      <sheetName val="analisa_gedung"/>
      <sheetName val="Lab A (FKU)"/>
      <sheetName val="TE TS FA LAN MATV"/>
      <sheetName val="LEGEND"/>
      <sheetName val="1_MV"/>
      <sheetName val="TH kinh phi"/>
      <sheetName val="KLDT DIEN"/>
      <sheetName val="Dinh muc CP KTCB khac"/>
      <sheetName val="VT190111"/>
      <sheetName val="負荷集計（断熱不燃）"/>
      <sheetName val="CSA Works"/>
      <sheetName val="TKCK"/>
      <sheetName val="갑지"/>
      <sheetName val="Pre."/>
      <sheetName val="RAB AR&amp;STR"/>
      <sheetName val="침하계"/>
      <sheetName val="外気負荷"/>
      <sheetName val="Unt rate"/>
      <sheetName val="Draf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Elemental Breakdown+20%"/>
      <sheetName val="ThongSo"/>
      <sheetName val="MEP"/>
      <sheetName val="1.0"/>
      <sheetName val="SUM"/>
      <sheetName val="Phan tho"/>
      <sheetName val="입찰안"/>
      <sheetName val="Ts"/>
      <sheetName val="갑지1"/>
      <sheetName val="HS"/>
      <sheetName val="NC NEW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Don gia chi tiet"/>
      <sheetName val="Cover (x)"/>
      <sheetName val="Cor Apt"/>
      <sheetName val="GAEYO"/>
      <sheetName val="KL chốt LV"/>
      <sheetName val="Du toan"/>
      <sheetName val="Keothep"/>
      <sheetName val="Re-bar"/>
      <sheetName val="D) Cabling Installation"/>
      <sheetName val="노임단가"/>
      <sheetName val="Hoja 3"/>
      <sheetName val="gvl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INFO"/>
      <sheetName val="Summary tb"/>
      <sheetName val="TB NẶNG"/>
      <sheetName val="BAO CHE"/>
      <sheetName val="TỔNG HỢP"/>
      <sheetName val="AN TOAN"/>
      <sheetName val="Cong tac tam"/>
      <sheetName val="TB CHONG DO (GG chen)"/>
      <sheetName val="TONGKE3p "/>
      <sheetName val="Codebase"/>
      <sheetName val="Customer list"/>
      <sheetName val="Earthwork"/>
      <sheetName val="Chiết tính BS"/>
      <sheetName val="MBW"/>
      <sheetName val="Đơn giá khoán"/>
      <sheetName val="Notes"/>
      <sheetName val="consilidate"/>
      <sheetName val="INFOR-ST"/>
      <sheetName val="VLXD"/>
      <sheetName val="Main Package"/>
      <sheetName val="BPTC"/>
      <sheetName val="RATE"/>
      <sheetName val="D4 - PLB"/>
      <sheetName val="general requirements"/>
      <sheetName val="KJ 2002"/>
      <sheetName val="Bahan "/>
      <sheetName val="Penwrn"/>
      <sheetName val="PO-2"/>
      <sheetName val="EE-PROP"/>
      <sheetName val="COA-17"/>
      <sheetName val="C-18"/>
      <sheetName val="AHSbj"/>
      <sheetName val="A+Supl."/>
      <sheetName val="7"/>
      <sheetName val="Pressure Gage Form"/>
      <sheetName val="Ｎｏ.13"/>
      <sheetName val="Finishes applied"/>
      <sheetName val="Room matrix"/>
      <sheetName val="CERT"/>
      <sheetName val="Smry Wk (P I)"/>
      <sheetName val="harga bahan M&amp;E"/>
      <sheetName val="SAT EL"/>
      <sheetName val="BREAKER"/>
      <sheetName val="TOEVOER"/>
      <sheetName val="DETAIL"/>
      <sheetName val="BOW"/>
      <sheetName val="DAF-1"/>
      <sheetName val="KET"/>
      <sheetName val="Mat"/>
      <sheetName val="MATE"/>
      <sheetName val="#REF"/>
      <sheetName val="BASEMENT"/>
      <sheetName val="bahan SNI"/>
      <sheetName val="Harsat Upah"/>
      <sheetName val="DAFTAR BESI KANAL C SIKU"/>
      <sheetName val="FORM"/>
      <sheetName val="fabrication"/>
      <sheetName val="VLOOKUP"/>
      <sheetName val="ANALISA HARGA ALAT"/>
      <sheetName val="ANAL.MATERIAL+ANGKUT"/>
      <sheetName val="ARL"/>
      <sheetName val="PV"/>
      <sheetName val="CB"/>
      <sheetName val="KBL"/>
      <sheetName val="Urai _Resap pengikat"/>
      <sheetName val="Mtd_Pelak"/>
      <sheetName val="Bill Of Quantity"/>
      <sheetName val="CashFlow"/>
      <sheetName val="ダクト拾･集計"/>
      <sheetName val="P6"/>
      <sheetName val="KET CAU CT5"/>
      <sheetName val="Civil Works"/>
      <sheetName val="Char"/>
      <sheetName val="THKP"/>
      <sheetName val="Rebar FL 28 add7"/>
      <sheetName val="Data-Planned"/>
      <sheetName val="1.Requisition(E)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Reference"/>
      <sheetName val="SORT"/>
      <sheetName val="data-Hilton"/>
      <sheetName val="Duc_bk"/>
      <sheetName val="Accessories"/>
      <sheetName val="Inputs_Sens"/>
      <sheetName val="125x125"/>
      <sheetName val="Define finishing"/>
      <sheetName val="MAIN SUM"/>
      <sheetName val="Package1"/>
      <sheetName val="Area Cal"/>
      <sheetName val="Calculation UNC"/>
      <sheetName val="Config"/>
      <sheetName val="BANGTINH"/>
      <sheetName val="ADMIN"/>
      <sheetName val="係数"/>
      <sheetName val="6MONTHS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Water"/>
      <sheetName val="TDTKP"/>
      <sheetName val="실행"/>
      <sheetName val="DAF-BAHAN"/>
      <sheetName val="DAF-UPAH"/>
      <sheetName val="Analisa Gundih"/>
      <sheetName val="TO OFF"/>
      <sheetName val="RAB-SPL2"/>
      <sheetName val="3"/>
      <sheetName val="ub"/>
      <sheetName val="ut1"/>
      <sheetName val="Anal"/>
      <sheetName val="Fak"/>
      <sheetName val="Rek-Tot"/>
      <sheetName val="an mek"/>
      <sheetName val="upah bahan"/>
      <sheetName val="REKAP C&amp;D"/>
      <sheetName val="Blok C Elektrikal"/>
      <sheetName val="pricing"/>
      <sheetName val="MAPP"/>
      <sheetName val="AnMobilisasi"/>
      <sheetName val="Elec-ins"/>
      <sheetName val="D &amp; W sizes"/>
      <sheetName val="rekap str_ars"/>
      <sheetName val="Cat "/>
      <sheetName val="Sub"/>
      <sheetName val="Eq"/>
      <sheetName val="Analisa  _2_"/>
      <sheetName val="basic"/>
      <sheetName val="MAP"/>
      <sheetName val="Coord"/>
      <sheetName val="BAG_2"/>
      <sheetName val="BQBAS"/>
      <sheetName val="Summary.1"/>
      <sheetName val="Bill 4 Summary"/>
      <sheetName val="sort2"/>
      <sheetName val="DAFTAR HARGA SATUAN MATERIAL"/>
      <sheetName val="dm-e"/>
      <sheetName val="komponen"/>
      <sheetName val="Summary per costtype1"/>
      <sheetName val="custom check"/>
      <sheetName val="Settings"/>
      <sheetName val="COA"/>
      <sheetName val="APRON TAHAP I"/>
      <sheetName val="ANALISA BARU 40 M"/>
      <sheetName val="THPDMoi  (2)"/>
      <sheetName val="dongia (2)"/>
      <sheetName val="ANL"/>
      <sheetName val="abcdef"/>
      <sheetName val="RAPI"/>
      <sheetName val="Scd_RAB"/>
      <sheetName val="Breakdown"/>
      <sheetName val="Progres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SAP"/>
      <sheetName val="DHS Alat"/>
      <sheetName val="Margin"/>
      <sheetName val="DHS Bahan Material"/>
      <sheetName val="DHS Upah"/>
      <sheetName val="Analisa Harga Satuan"/>
      <sheetName val="Rekap Addendum"/>
      <sheetName val="Ahs_1"/>
      <sheetName val="Ahs_2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내역"/>
      <sheetName val="TOSHIBA-Structure"/>
      <sheetName val="DETAIL "/>
      <sheetName val="DTCT"/>
      <sheetName val="XL4Poppy"/>
      <sheetName val="MTO REV_0"/>
      <sheetName val="代価一覧"/>
      <sheetName val="EU一覧"/>
      <sheetName val="LIST"/>
      <sheetName val="QMCT"/>
      <sheetName val="ANALYSER"/>
      <sheetName val="fitoutconfcentre"/>
      <sheetName val="IPC 08"/>
      <sheetName val="IPC 14"/>
      <sheetName val="IPC 10"/>
      <sheetName val="MTP"/>
      <sheetName val="MTP1"/>
      <sheetName val="GOC-KO IN"/>
      <sheetName val="Quo. 1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Sheet2"/>
      <sheetName val="Buy vs. Lease Car"/>
      <sheetName val="電気設備表"/>
      <sheetName val="見積書"/>
      <sheetName val="General"/>
      <sheetName val=""/>
      <sheetName val="1. KC XUONG SAN XUAT"/>
      <sheetName val="Pt"/>
      <sheetName val="Bu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Alat B"/>
      <sheetName val="Bahan B"/>
      <sheetName val="Upah B"/>
      <sheetName val="HARSAT (DC)"/>
      <sheetName val="ESC"/>
      <sheetName val="BAHAN (2)"/>
      <sheetName val="AN-PRE (2)"/>
      <sheetName val="STR. HOTEL"/>
      <sheetName val="ARS apartment"/>
      <sheetName val="PENJUMLAHAN AKHIR"/>
      <sheetName val="Analisa ME"/>
      <sheetName val="Analisa -Baku"/>
      <sheetName val="Rekap dpb 11"/>
      <sheetName val="TJ1Q47"/>
      <sheetName val="Agregat Halus &amp; Kasar"/>
      <sheetName val="MC-1"/>
      <sheetName val="chitiet"/>
      <sheetName val="AC_C"/>
      <sheetName val="harga bahan"/>
      <sheetName val="Isolasi Luar Dalam"/>
      <sheetName val="Isolasi Luar"/>
      <sheetName val="Markup"/>
      <sheetName val="HARGA MATERIAL"/>
      <sheetName val="Cover (sh 1)"/>
      <sheetName val="Units"/>
      <sheetName val="Instructions"/>
      <sheetName val="Option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Close June 10"/>
      <sheetName val="rab me (fisik)"/>
      <sheetName val="rab me (by owner) "/>
      <sheetName val="Phan tich"/>
      <sheetName val="Master"/>
      <sheetName val="electrical"/>
      <sheetName val="AUTOMATIC SELECT"/>
      <sheetName val="TinhGiaNC"/>
      <sheetName val="Thiet Bi"/>
      <sheetName val="He so"/>
      <sheetName val="Hệ số và tỷ giá"/>
      <sheetName val="BAO GIA"/>
      <sheetName val="CPC (phuc vu tinh cost)"/>
      <sheetName val="Chi phi gian tiep"/>
      <sheetName val="Tong DT"/>
      <sheetName val="phan tic chi tiet"/>
      <sheetName val="phan tich don gia"/>
      <sheetName val="경비2내역"/>
      <sheetName val="TTVanChuyen"/>
      <sheetName val="개산공사비"/>
      <sheetName val="실행철강하도"/>
      <sheetName val="BQ(M)"/>
      <sheetName val="Priced BOQ"/>
      <sheetName val="An-Sipil(ADA KODE)"/>
      <sheetName val="URA E450"/>
      <sheetName val="Planner"/>
      <sheetName val="Bank"/>
      <sheetName val="Bunga"/>
      <sheetName val="Mark-up"/>
      <sheetName val="ANALISA SM"/>
      <sheetName val="eq_data"/>
      <sheetName val="대비표"/>
      <sheetName val="Steel-Twr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Ptvt"/>
      <sheetName val="CFA"/>
      <sheetName val="Tong hop vat tu"/>
      <sheetName val="Phan tich ca may"/>
      <sheetName val="Chenh lech ca may"/>
      <sheetName val="Chenh lech vat tu"/>
      <sheetName val="TLg CN&amp;Laixe"/>
      <sheetName val="TLg CN&amp;Laixe (2)"/>
      <sheetName val="TLg Laitau"/>
      <sheetName val="TLg Laitau (2)"/>
      <sheetName val="beamschedule"/>
      <sheetName val="RC-BEAM"/>
      <sheetName val="Kiem-Toan"/>
      <sheetName val="TSCK"/>
      <sheetName val="变量单"/>
      <sheetName val="Total"/>
      <sheetName val="KC-moi"/>
      <sheetName val="Cessie"/>
      <sheetName val="Du_lieu"/>
      <sheetName val="Grand Rekap"/>
      <sheetName val="IT"/>
      <sheetName val="Listrik"/>
      <sheetName val="Noodles (assumptions)"/>
      <sheetName val="PEB"/>
      <sheetName val="国債 "/>
      <sheetName val="GTTBA"/>
      <sheetName val="Buy_vs__Lease_Car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D_BOARD"/>
      <sheetName val="Alat_B"/>
      <sheetName val="Bahan_B"/>
      <sheetName val="Upah_B"/>
      <sheetName val="HARSAT_(DC)"/>
      <sheetName val="BAHAN_(2)"/>
      <sheetName val="AN-PRE_(2)"/>
      <sheetName val="STR__HOTEL"/>
      <sheetName val="ARS_apartment"/>
      <sheetName val="PENJUMLAHAN_AKHIR"/>
      <sheetName val="Analisa_ME"/>
      <sheetName val="Analisa_-Baku"/>
      <sheetName val="Rekap_dpb_11"/>
      <sheetName val="Agregat_Halus_&amp;_Kasar"/>
      <sheetName val="harga_bahan"/>
      <sheetName val="Isolasi_Luar_Dalam"/>
      <sheetName val="Isolasi_Luar"/>
      <sheetName val="HARGA_MATERIAL"/>
      <sheetName val="Cover_(sh_1)"/>
      <sheetName val="Phase_I_-Over_flow"/>
      <sheetName val="Phase_I"/>
      <sheetName val="Phase_I_I"/>
      <sheetName val="Clean_room_-_Return"/>
      <sheetName val="Clean_room_-_Supply"/>
      <sheetName val="Close_June_10"/>
      <sheetName val="rab_me_(fisik)"/>
      <sheetName val="rab_me_(by_owner)_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Cacth Basin1"/>
      <sheetName val="Sat Bah &amp; Up"/>
      <sheetName val="C-LOAD(L-FACTORY.)"/>
      <sheetName val="div71"/>
      <sheetName val="div3"/>
      <sheetName val="U.P List"/>
      <sheetName val="BQ-Tenis"/>
      <sheetName val="Prelim"/>
      <sheetName val="HRG BAHAN &amp; UPAH okk"/>
      <sheetName val="Analis Kusen okk"/>
      <sheetName val="List Harga"/>
      <sheetName val="VO I"/>
      <sheetName val="4-Basic Price"/>
      <sheetName val="REKAP ARSITEKTUR"/>
      <sheetName val="Traf&amp;Genst"/>
      <sheetName val="MATERIALS"/>
      <sheetName val="REKAPAN Base B"/>
      <sheetName val="Material-mr"/>
      <sheetName val="Cut-Off"/>
      <sheetName val="Market"/>
      <sheetName val="SECURITY"/>
      <sheetName val="Telephone"/>
      <sheetName val="S System"/>
      <sheetName val="TS-Pelak"/>
      <sheetName val="Anls"/>
      <sheetName val="NP"/>
      <sheetName val="Perm. Test"/>
      <sheetName val="UPAHBAHAN"/>
      <sheetName val="Soil factor"/>
      <sheetName val="Pricing-2"/>
      <sheetName val="div4"/>
      <sheetName val="RCN-KRJ"/>
      <sheetName val="Sur_Tawar"/>
      <sheetName val="DaftarHarga"/>
      <sheetName val="Analisa Hrg Sat 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SAT-DAS"/>
      <sheetName val="Wiw"/>
      <sheetName val="PO2"/>
      <sheetName val="HUTANG-lapangan"/>
      <sheetName val="Vibro_Roller"/>
      <sheetName val="H_Dasar"/>
      <sheetName val="Analisa pemkot"/>
      <sheetName val="daf_H_sat"/>
      <sheetName val="rab_analisa"/>
      <sheetName val="DSHD DH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ANALISA_SM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Mẫu (ko xóa)"/>
      <sheetName val="Gia"/>
      <sheetName val="BG"/>
      <sheetName val="8521"/>
      <sheetName val="計算条件"/>
      <sheetName val="BOQ.X1"/>
      <sheetName val="물량표"/>
      <sheetName val="4.2.1 Đo bóc KL OLK-06"/>
      <sheetName val="4.1.1 CHI TIET OLK-06"/>
      <sheetName val="4 CĂN"/>
      <sheetName val="5.2.1 Đo bóc KL OLK-10"/>
      <sheetName val="현장별"/>
      <sheetName val="CHITIET VL-NC-TT1p"/>
      <sheetName val="F4-F7"/>
      <sheetName val="물량표S"/>
      <sheetName val="Vat lieu Canh"/>
      <sheetName val="Div26 - Elect"/>
      <sheetName val="74"/>
      <sheetName val="PARA "/>
      <sheetName val="기성내역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1_0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Phan_tho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Bang_gia_2011_10_124"/>
      <sheetName val="4_canh4"/>
      <sheetName val="Land_Dev't__Ph-14"/>
      <sheetName val="Don_gia_chi_tiet4"/>
      <sheetName val="Cover_(x)4"/>
      <sheetName val="Cor_Apt4"/>
      <sheetName val="KL_chốt_LV4"/>
      <sheetName val="Du_toan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D)_Cabling_Installation4"/>
      <sheetName val="Hoja_34"/>
      <sheetName val="TONGKE3p_4"/>
      <sheetName val="Le_MERIDIEN4"/>
      <sheetName val="UNITED_PHARMA4"/>
      <sheetName val="Chiết_tính_BS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Summary_tb4"/>
      <sheetName val="KJ_20024"/>
      <sheetName val="A+Supl_4"/>
      <sheetName val="Pressure_Gage_Form4"/>
      <sheetName val="Main_Package4"/>
      <sheetName val="D4_-_PLB4"/>
      <sheetName val="general_requirements4"/>
      <sheetName val="1_Requisition(E)4"/>
      <sheetName val="Rebar_FL_28_add74"/>
      <sheetName val="Ｎｏ_134"/>
      <sheetName val="KET_CAU_CT54"/>
      <sheetName val="Finishes_applied4"/>
      <sheetName val="Room_matrix4"/>
      <sheetName val="Đơn_giá_khoán4"/>
      <sheetName val="Define_finishing4"/>
      <sheetName val="MAIN_SUM4"/>
      <sheetName val="Civil_Works4"/>
      <sheetName val="Area_Cal4"/>
      <sheetName val="Calculation_UNC4"/>
      <sheetName val="Analisa_Gundih4"/>
      <sheetName val="TO_OFF4"/>
      <sheetName val="an_mek4"/>
      <sheetName val="upah_bahan4"/>
      <sheetName val="REKAP_C&amp;D4"/>
      <sheetName val="Blok_C_Elektrikal4"/>
      <sheetName val="D_&amp;_W_sizes4"/>
      <sheetName val="rekap_str_ars4"/>
      <sheetName val="Cat_4"/>
      <sheetName val="Analisa___2_4"/>
      <sheetName val="Summary_14"/>
      <sheetName val="Bill_4_Summary4"/>
      <sheetName val="DAFTAR_HARGA_SATUAN_MATERIAL4"/>
      <sheetName val="Summary_per_costtype14"/>
      <sheetName val="custom_check4"/>
      <sheetName val="APRON_TAHAP_I4"/>
      <sheetName val="ANALISA_BARU_40_M4"/>
      <sheetName val="THPDMoi__(2)4"/>
      <sheetName val="dongia_(2)4"/>
      <sheetName val="TLSKIN_LWR4"/>
      <sheetName val="DHS_Alat4"/>
      <sheetName val="DHS_Bahan_Material4"/>
      <sheetName val="DHS_Upah4"/>
      <sheetName val="Analisa_Harga_Satuan4"/>
      <sheetName val="Rekap_Addendum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DETAIL_2"/>
      <sheetName val="MTO_REV_07"/>
      <sheetName val="GOC-KO_IN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Phase_I_-Over_flow1"/>
      <sheetName val="Phase_I1"/>
      <sheetName val="Phase_I_I1"/>
      <sheetName val="Clean_room_-_Return1"/>
      <sheetName val="Clean_room_-_Supply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riced_BOQ1"/>
      <sheetName val="Tong_DT1"/>
      <sheetName val="phan_tic_chi_tiet1"/>
      <sheetName val="phan_tich_don_gia1"/>
      <sheetName val="Close_June_101"/>
      <sheetName val="rab_me_(fisik)1"/>
      <sheetName val="rab_me_(by_owner)_1"/>
      <sheetName val="Phan_tich1"/>
      <sheetName val="AUTOMATIC_SELECT1"/>
      <sheetName val="Hệ_số_và_tỷ_giá1"/>
      <sheetName val="BAO_GIA1"/>
      <sheetName val="CPC_(phuc_vu_tinh_cost)1"/>
      <sheetName val="Chi_phi_gian_tiep1"/>
      <sheetName val="He_so1"/>
      <sheetName val="1__KC_XUONG_SAN_XUAT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Grand_Rekap"/>
      <sheetName val="Noodles_(assumptions)"/>
      <sheetName val="国債_"/>
      <sheetName val="DSHD_DH"/>
      <sheetName val="Cacth_Basin1"/>
      <sheetName val="Sat_Bah_&amp;_Up"/>
      <sheetName val="C-LOAD(L-FACTORY_)"/>
      <sheetName val="U_P_List"/>
      <sheetName val="HRG_BAHAN_&amp;_UPAH_okk"/>
      <sheetName val="Analis_Kusen_okk"/>
      <sheetName val="List_Harga"/>
      <sheetName val="VO_I"/>
      <sheetName val="4-Basic_Price"/>
      <sheetName val="REKAP_ARSITEKTUR"/>
      <sheetName val="REKAPAN_Base_B"/>
      <sheetName val="S_System"/>
      <sheetName val="Perm__Test"/>
      <sheetName val="Soil_factor"/>
      <sheetName val="Analisa_Hrg_Sat_"/>
      <sheetName val="Perbandingan_Pay_Item_(3)"/>
      <sheetName val="CASH_WILAYAH"/>
      <sheetName val="hutang-lapangan_"/>
      <sheetName val="Analisa_pemkot"/>
      <sheetName val="Mẫu_(ko_xóa)"/>
      <sheetName val="BOQ_X1"/>
      <sheetName val="4_2_1_Đo_bóc_KL_OLK-06"/>
      <sheetName val="4_1_1_CHI_TIET_OLK-06"/>
      <sheetName val="4_CĂN"/>
      <sheetName val="5_2_1_Đo_bóc_KL_OLK-10"/>
      <sheetName val="CHITIET_VL-NC-TT1p"/>
      <sheetName val="Chi phi van chuyen"/>
      <sheetName val="Tro giup"/>
      <sheetName val="Gia giao VL den HT"/>
      <sheetName val="Gia VL den HT"/>
      <sheetName val="Main Feeder"/>
      <sheetName val="PIPES"/>
      <sheetName val="ABB_Trans"/>
      <sheetName val="Capacitor"/>
      <sheetName val="Input_Data-1"/>
      <sheetName val="PE Wire"/>
      <sheetName val="XLPE_Cable"/>
      <sheetName val="0"/>
      <sheetName val="Dầm 1"/>
      <sheetName val="Cọc nhồi"/>
      <sheetName val="Phân tích xây tô miền Bắc-GD6"/>
      <sheetName val="Main_Feeder"/>
      <sheetName val="Chi_phi_van_chuyen"/>
      <sheetName val="Tro_giup"/>
      <sheetName val="Gia_giao_VL_den_HT"/>
      <sheetName val="Gia_VL_den_HT"/>
      <sheetName val="GIAVLIEU"/>
      <sheetName val="000000"/>
      <sheetName val="Building Summary"/>
      <sheetName val="　×22_ELECTRICAL"/>
      <sheetName val="×23_MECHANICAL"/>
      <sheetName val="cost plan"/>
      <sheetName val="Rate (refer vn prj)"/>
      <sheetName val="lamp4ae"/>
      <sheetName val="Har Sat"/>
      <sheetName val="Binder "/>
      <sheetName val="daf isi (xref)"/>
      <sheetName val="I-ME"/>
      <sheetName val="Dafmat"/>
      <sheetName val="BQ ARS"/>
      <sheetName val="BQ-Str"/>
      <sheetName val="Estimate"/>
      <sheetName val="har-sat"/>
      <sheetName val="TerbiL"/>
      <sheetName val="Resume"/>
      <sheetName val="Sumber Daya"/>
      <sheetName val="DATA CABLE"/>
      <sheetName val="Bill-2"/>
      <sheetName val="Bgt_Jun-05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dasar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RKP"/>
      <sheetName val="daftarbhn"/>
      <sheetName val="NYATDOK"/>
      <sheetName val="Master 1.0"/>
      <sheetName val="맨홀수량산출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rap rinci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NG HOP VL-NC"/>
      <sheetName val="DONGIA"/>
      <sheetName val="CHITIET VL-NC"/>
      <sheetName val="OFFICE 2 LT"/>
      <sheetName val="Deviation BOQ &amp; ORG brand name"/>
      <sheetName val="Labor &amp; SUB"/>
      <sheetName val="conc-mix"/>
      <sheetName val="BACK"/>
      <sheetName val="spesifikasi"/>
      <sheetName val="sudut"/>
      <sheetName val="GVL§CT"/>
      <sheetName val="ES STG"/>
      <sheetName val="Basic Price"/>
      <sheetName val="Mob"/>
      <sheetName val="D7"/>
      <sheetName val="Analisa Harga"/>
      <sheetName val=" Harga Satuan"/>
      <sheetName val="L Staff"/>
      <sheetName val="BahanUpah"/>
      <sheetName val="Account"/>
      <sheetName val="Phân tích xây tô miền Bắc-VLmua"/>
      <sheetName val="Phân tích xây tô miền Bắc-Khoan"/>
      <sheetName val="Breakdown (B)"/>
      <sheetName val="An Arsitektur"/>
      <sheetName val="An Struktur"/>
      <sheetName val="r_tank"/>
      <sheetName val="anal_hs"/>
      <sheetName val="lap-bulan"/>
      <sheetName val="Lap-Minggu"/>
      <sheetName val="Profil"/>
      <sheetName val="K725"/>
      <sheetName val="L4"/>
      <sheetName val="K33H"/>
      <sheetName val="K621"/>
      <sheetName val="K819"/>
      <sheetName val="K331"/>
      <sheetName val="Galian 1"/>
      <sheetName val="Risiko"/>
      <sheetName val="Tindak Lanjut"/>
      <sheetName val="BQ STR"/>
      <sheetName val="HSP"/>
      <sheetName val="SUMBER"/>
      <sheetName val="Brd Unit Rate"/>
      <sheetName val="REKAP PORSI 13,5"/>
      <sheetName val="terbilang"/>
      <sheetName val="Informasi"/>
      <sheetName val="rekap ok"/>
      <sheetName val="Perhitungan RAB"/>
      <sheetName val="nc-m"/>
      <sheetName val="M+MC"/>
      <sheetName val="CV"/>
      <sheetName val="ANALISA-HST"/>
      <sheetName val="pivot2"/>
      <sheetName val="pivot1"/>
      <sheetName val="Rek-Analisa"/>
      <sheetName val="ANA-C"/>
      <sheetName val="PNT"/>
      <sheetName val="hsp-STR-ARS"/>
      <sheetName val="B3A - TOWER A"/>
      <sheetName val="FAB별"/>
      <sheetName val="總表"/>
      <sheetName val="Cash2"/>
      <sheetName val="Z"/>
      <sheetName val="#3E1_GCR"/>
      <sheetName val="May"/>
      <sheetName val="NC"/>
      <sheetName val="Vat lieu"/>
      <sheetName val="vua"/>
      <sheetName val="sat.pekerjaan"/>
      <sheetName val="NAMES"/>
      <sheetName val="D.1.5"/>
      <sheetName val="D.2.2"/>
      <sheetName val="Resume-Analisa"/>
      <sheetName val="H-BHN"/>
      <sheetName val="A-BANTU"/>
      <sheetName val="PROTECTION "/>
      <sheetName val="ocean voyage"/>
      <sheetName val="HRG.BHN."/>
      <sheetName val="rp"/>
      <sheetName val="6PILE  (돌출)"/>
      <sheetName val="T"/>
      <sheetName val="ESTI."/>
      <sheetName val="Sheet3"/>
      <sheetName val="bang tien luong"/>
      <sheetName val="Thoat nuoc"/>
      <sheetName val="CFA (ME)"/>
      <sheetName val="MEP Building"/>
      <sheetName val="Tai trong"/>
      <sheetName val="Gioi thieu"/>
      <sheetName val="Tohoptaitrong"/>
      <sheetName val="Gia VL"/>
      <sheetName val="DELETE_Rate"/>
      <sheetName val="Qty_pile"/>
      <sheetName val="Steel_slab"/>
      <sheetName val="Steel_tank"/>
      <sheetName val="Steel_wall"/>
      <sheetName val="STAFFSCHED "/>
      <sheetName val="Takeoff"/>
      <sheetName val="전기"/>
      <sheetName val="DGG"/>
      <sheetName val="PRE (E)"/>
      <sheetName val="PHG"/>
      <sheetName val="Bill5"/>
      <sheetName val="THCT"/>
      <sheetName val="THDZ0,4"/>
      <sheetName val="TH DZ35"/>
      <sheetName val="Control"/>
      <sheetName val="1.8.CleanRM"/>
      <sheetName val="Project Data"/>
      <sheetName val="M Budget(A2)"/>
      <sheetName val="Material of Quantities"/>
      <sheetName val="BKL"/>
      <sheetName val="GZ.TP"/>
      <sheetName val="GZ.VT"/>
      <sheetName val="1.1 BOQ "/>
      <sheetName val="SOURCE"/>
      <sheetName val="SILICATE"/>
      <sheetName val="Gia thanh chuoi su"/>
      <sheetName val="Tiep dia"/>
      <sheetName val="Don gia vung III-Can Tho"/>
      <sheetName val="토공"/>
      <sheetName val="Eq. Mobilization"/>
      <sheetName val="COC THU"/>
      <sheetName val="COC DAI TRA"/>
      <sheetName val="KC KHOI NHA NDTS"/>
      <sheetName val="HT KHOI NHA NDTS"/>
      <sheetName val="DTICH"/>
      <sheetName val="Cốt thép"/>
      <sheetName val="Civil"/>
      <sheetName val="대비"/>
      <sheetName val="Thuc thanh"/>
      <sheetName val="KHDTCC"/>
      <sheetName val="Tai khoan"/>
      <sheetName val="DL"/>
      <sheetName val="TOA DO PANEL"/>
      <sheetName val="SV-supporting info"/>
      <sheetName val="PHAN NGAM"/>
      <sheetName val="RANGKUM"/>
      <sheetName val="EDTL"/>
      <sheetName val="SDMTA"/>
      <sheetName val="Cash Flow bulanan"/>
      <sheetName val="HS-1"/>
      <sheetName val="Hrg Sat"/>
      <sheetName val="basic_price"/>
      <sheetName val="SPM"/>
      <sheetName val="OwnEq"/>
      <sheetName val="Sumber_Daya"/>
      <sheetName val="HARGA_SATUAN_DASAR"/>
      <sheetName val="Urai___Guide_Post"/>
      <sheetName val="Urai_Galian_Tanah"/>
      <sheetName val="BQ_OE"/>
      <sheetName val="RAB_JALUR_TEMILING_"/>
      <sheetName val="Agg_Halus_&amp;_Kasar"/>
      <sheetName val="Analisa_SNI_STANDART_"/>
      <sheetName val="Analisa_Fave"/>
      <sheetName val="Harsat_Bahan"/>
      <sheetName val="Harsat_Subkon"/>
      <sheetName val="UNIT PRICE"/>
      <sheetName val="area Depok"/>
      <sheetName val="besi"/>
      <sheetName val="EXISTING"/>
      <sheetName val="VV-REV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5-Peralatan"/>
      <sheetName val="RFP003"/>
      <sheetName val="3-DIV4"/>
      <sheetName val="DHT"/>
      <sheetName val="Satuan Pek."/>
      <sheetName val="Analisa D&amp;W"/>
      <sheetName val="D3.1"/>
      <sheetName val="Hrg.Sat"/>
      <sheetName val="BOQ_Aula"/>
      <sheetName val="Bill of Qty MEP"/>
      <sheetName val="L-Mechanical"/>
      <sheetName val="Olah"/>
      <sheetName val="DHS"/>
      <sheetName val="BQ (by owner)"/>
      <sheetName val="Hsatbahan"/>
      <sheetName val="Urugan Pasir"/>
      <sheetName val="bahan 2004"/>
      <sheetName val="prime coal"/>
      <sheetName val="PBS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IPL_SCHEDULE"/>
      <sheetName val="DAF-7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INDIGINEOUS ITEMS "/>
      <sheetName val="gen"/>
      <sheetName val="Input sheet"/>
      <sheetName val="valve-20k"/>
      <sheetName val="Measure 1306"/>
      <sheetName val="Phan tich DG"/>
      <sheetName val="Chung"/>
      <sheetName val="cPanel"/>
      <sheetName val="GC"/>
      <sheetName val="HG_Info"/>
      <sheetName val="Mác"/>
      <sheetName val="QC"/>
      <sheetName val="CO"/>
      <sheetName val="Data "/>
      <sheetName val="IS_Sum_CM"/>
      <sheetName val="gia vt"/>
      <sheetName val="1.BILL MOI THAU CAN THUONG"/>
      <sheetName val="KINH PHI TONG HOP"/>
      <sheetName val="TEN HANG MUC "/>
      <sheetName val="Tong du toan"/>
      <sheetName val="Manhole"/>
      <sheetName val="standards"/>
      <sheetName val="analysis"/>
      <sheetName val="Ref.4-3 Basic Rate India"/>
      <sheetName val="BDC List"/>
      <sheetName val="hsp_STR_ARS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Kontrak awal"/>
      <sheetName val="Check List LBP"/>
      <sheetName val="Basis"/>
      <sheetName val="arab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#REF!#REF!-E"/>
      <sheetName val="Manual"/>
      <sheetName val="BQ29"/>
      <sheetName val="CFS3"/>
      <sheetName val="01.C.NHOI"/>
      <sheetName val="DATA.KC"/>
      <sheetName val="02.T.VAY"/>
      <sheetName val="금융"/>
      <sheetName val="유림골조"/>
      <sheetName val="Schedule S-Curve Revision#3"/>
      <sheetName val="TONGKE-HT"/>
      <sheetName val="CHITIET VL-NC-TT -1p"/>
      <sheetName val="lam-moi"/>
      <sheetName val="t-h HA THE"/>
      <sheetName val="barchart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Dự thầu"/>
      <sheetName val="Chênh lệch máy thi công"/>
      <sheetName val="Chênh lệch nhân công"/>
      <sheetName val="Chênh lệch vật liệu"/>
      <sheetName val="profit_Const8"/>
      <sheetName val="FORM_X_COST8"/>
      <sheetName val="H_Satuan8"/>
      <sheetName val="EST__SERVICEHEATEXCHANGER-ATD8"/>
      <sheetName val="Cover_Daf-28"/>
      <sheetName val="Civil_Costs8"/>
      <sheetName val="Fill_this_out_first___14"/>
      <sheetName val="Balok_Slab6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berat6"/>
      <sheetName val="Analisa___Upah6"/>
      <sheetName val="HRG_BHN6"/>
      <sheetName val="Arc_Analysis6"/>
      <sheetName val="An_Str6"/>
      <sheetName val="DAFTAR_HARGA6"/>
      <sheetName val="Bill_sipil6"/>
      <sheetName val="Analisa__Baku6"/>
      <sheetName val="Rekap_Direct_Cost6"/>
      <sheetName val="REF_ONLY6"/>
      <sheetName val="BQ_ME6"/>
      <sheetName val="data_RSUD_KIS6"/>
      <sheetName val="BQ_Stdr6"/>
      <sheetName val="inp_data6"/>
      <sheetName val="Unit_Rate6"/>
      <sheetName val="analisa_Str6"/>
      <sheetName val="Daftar_Upah6"/>
      <sheetName val="Steel_Pipe6"/>
      <sheetName val="External_PVC,_PPR,_HDPE6"/>
      <sheetName val="Internal_PVC,_PPR,_HDPE6"/>
      <sheetName val="GI_Sheet6"/>
      <sheetName val="Harga_Satuan6"/>
      <sheetName val="Daf_16"/>
      <sheetName val="Total_Load_List6"/>
      <sheetName val="Currency_Rate6"/>
      <sheetName val="Summary_Sheets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Bill_5_Summary6"/>
      <sheetName val="Bill_36"/>
      <sheetName val="ANALISA_SNI'13_6"/>
      <sheetName val="dATA_pc6"/>
      <sheetName val="Kolom_TG_26"/>
      <sheetName val="DETAIL_BALOK6"/>
      <sheetName val="DETAIL_KOLOM6"/>
      <sheetName val="2__MVAC_R16"/>
      <sheetName val="BQ_F6"/>
      <sheetName val="Harga_Bahan_&amp;_Upah_6"/>
      <sheetName val="Budget_Code6"/>
      <sheetName val="Tong_hop6"/>
      <sheetName val="analisa_SNI5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material_5"/>
      <sheetName val="Cover_CKE5"/>
      <sheetName val="Summary_Mech_5"/>
      <sheetName val="Mech__BQ5"/>
      <sheetName val="P_APRIL_20165"/>
      <sheetName val="Qttn_Report5"/>
      <sheetName val="MTO_REV_08"/>
      <sheetName val="ANALISA_PEK_UMUM5"/>
      <sheetName val="daftar_material5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D2_45"/>
      <sheetName val="D4_3_(TE)5"/>
      <sheetName val="D5_3_(TF)_5"/>
      <sheetName val="D8_3_(TJ)5"/>
      <sheetName val="Analisa_RAP5"/>
      <sheetName val="Sch_Tender5"/>
      <sheetName val="Analisa_RAB5"/>
      <sheetName val="Rekap_RAP5"/>
      <sheetName val="hg_sat_25"/>
      <sheetName val="hg_sat_BM5"/>
      <sheetName val="DATA_WP5"/>
      <sheetName val="Lt__1_(A)5"/>
      <sheetName val="Lab_A_(FKU)5"/>
      <sheetName val="TE_TS_FA_LAN_MATV5"/>
      <sheetName val="Smry_Wk_(P_I)5"/>
      <sheetName val="1_Requisition(E)5"/>
      <sheetName val="Pre_5"/>
      <sheetName val="RAB_AR&amp;STR5"/>
      <sheetName val="TONGKE3p_5"/>
      <sheetName val="TH_kinh_phi5"/>
      <sheetName val="KLDT_DIEN5"/>
      <sheetName val="Dinh_muc_CP_KTCB_khac5"/>
      <sheetName val="CSA_Works5"/>
      <sheetName val="Unt_rate5"/>
      <sheetName val="Cover_(x)5"/>
      <sheetName val="Cor_Apt5"/>
      <sheetName val="Don_gia_chi_tiet5"/>
      <sheetName val="KL_chốt_LV5"/>
      <sheetName val="Du_toan5"/>
      <sheetName val="Elemental_Breakdown+20%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1_05"/>
      <sheetName val="Phan_tho5"/>
      <sheetName val="NC_NEW5"/>
      <sheetName val="Hoja_35"/>
      <sheetName val="TB_NẶNG5"/>
      <sheetName val="BAO_CHE5"/>
      <sheetName val="TỔNG_HỢP5"/>
      <sheetName val="AN_TOAN5"/>
      <sheetName val="Cong_tac_tam5"/>
      <sheetName val="TB_CHONG_DO_(GG_chen)5"/>
      <sheetName val="Main_Package5"/>
      <sheetName val="D4_-_PLB5"/>
      <sheetName val="Customer_list5"/>
      <sheetName val="general_requirements5"/>
      <sheetName val="KJ_20025"/>
      <sheetName val="Bahan_5"/>
      <sheetName val="A+Supl_5"/>
      <sheetName val="Pressure_Gage_Form5"/>
      <sheetName val="1_1_Barrette_pile5"/>
      <sheetName val="Bang_gia_2011_10_125"/>
      <sheetName val="4_canh5"/>
      <sheetName val="Land_Dev't__Ph-15"/>
      <sheetName val="harga_bahan_M&amp;E5"/>
      <sheetName val="SAT_EL5"/>
      <sheetName val="bahan_SNI5"/>
      <sheetName val="Harsat_Upah5"/>
      <sheetName val="DAFTAR_BESI_KANAL_C_SIKU5"/>
      <sheetName val="ANALISA_HARGA_ALAT5"/>
      <sheetName val="ANAL_MATERIAL+ANGKUT5"/>
      <sheetName val="Urai__Resap_pengikat5"/>
      <sheetName val="Bill_Of_Quantity5"/>
      <sheetName val="Chiết_tính_BS5"/>
      <sheetName val="Summary_tb5"/>
      <sheetName val="Rebar_FL_28_add75"/>
      <sheetName val="Đơn_giá_khoán5"/>
      <sheetName val="D)_Cabling_Installation5"/>
      <sheetName val="Ｎｏ_135"/>
      <sheetName val="Le_MERIDIEN5"/>
      <sheetName val="UNITED_PHARMA5"/>
      <sheetName val="Finishes_applied5"/>
      <sheetName val="Room_matrix5"/>
      <sheetName val="KET_CAU_CT55"/>
      <sheetName val="Quo__13"/>
      <sheetName val="D_&amp;_W_sizes5"/>
      <sheetName val="rekap_str_ars5"/>
      <sheetName val="Summary_15"/>
      <sheetName val="Bill_4_Summary5"/>
      <sheetName val="DAFTAR_HARGA_SATUAN_MATERIAL5"/>
      <sheetName val="an_mek5"/>
      <sheetName val="upah_bahan5"/>
      <sheetName val="REKAP_C&amp;D5"/>
      <sheetName val="Blok_C_Elektrikal5"/>
      <sheetName val="TLSKIN_LWR5"/>
      <sheetName val="Analisa_Gundih5"/>
      <sheetName val="TO_OFF5"/>
      <sheetName val="Analisa___2_5"/>
      <sheetName val="Civil_Works5"/>
      <sheetName val="Define_finishing5"/>
      <sheetName val="MAIN_SUM5"/>
      <sheetName val="Area_Cal5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Summary_per_costtype15"/>
      <sheetName val="Cat_5"/>
      <sheetName val="custom_check5"/>
      <sheetName val="Phase_I_-Over_flow2"/>
      <sheetName val="Phase_I2"/>
      <sheetName val="Phase_I_I2"/>
      <sheetName val="Clean_room_-_Return2"/>
      <sheetName val="Clean_room_-_Supply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Analisa_Harga_Satuan5"/>
      <sheetName val="Rekap_Addendum5"/>
      <sheetName val="MTO_REV_09"/>
      <sheetName val="IPC_083"/>
      <sheetName val="IPC_143"/>
      <sheetName val="IPC_103"/>
      <sheetName val="GOC-KO_IN3"/>
      <sheetName val="DETAIL_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AHS_ME_2"/>
      <sheetName val="REKAP_TOT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D_BOARD2"/>
      <sheetName val="Alat_B2"/>
      <sheetName val="Bahan_B2"/>
      <sheetName val="Upah_B2"/>
      <sheetName val="HARSAT_(DC)2"/>
      <sheetName val="BAHAN_(2)2"/>
      <sheetName val="AN-PRE_(2)2"/>
      <sheetName val="STR__HOTEL2"/>
      <sheetName val="ARS_apartment2"/>
      <sheetName val="PENJUMLAHAN_AKHIR2"/>
      <sheetName val="Analisa_ME2"/>
      <sheetName val="Analisa_-Baku2"/>
      <sheetName val="Rekap_dpb_112"/>
      <sheetName val="Agregat_Halus_&amp;_Kasar2"/>
      <sheetName val="harga_bahan2"/>
      <sheetName val="Isolasi_Luar_Dalam2"/>
      <sheetName val="Isolasi_Luar2"/>
      <sheetName val="HARGA_MATERIAL2"/>
      <sheetName val="Cover_(sh_1)2"/>
      <sheetName val="rab_me_(fisik)2"/>
      <sheetName val="rab_me_(by_owner)_2"/>
      <sheetName val="An-Sipil(ADA_KODE)2"/>
      <sheetName val="URA_E4502"/>
      <sheetName val="ANALISA_SM2"/>
      <sheetName val="Thiet_Bi3"/>
      <sheetName val="Buy_vs__Lease_Car2"/>
      <sheetName val="Close_June_102"/>
      <sheetName val="Phan_tich2"/>
      <sheetName val="AUTOMATIC_SELECT2"/>
      <sheetName val="He_so2"/>
      <sheetName val="1__KC_XUONG_SAN_XUAT2"/>
      <sheetName val="Tong_DT2"/>
      <sheetName val="phan_tic_chi_tiet2"/>
      <sheetName val="phan_tich_don_gia2"/>
      <sheetName val="Priced_BOQ2"/>
      <sheetName val="U_P_List1"/>
      <sheetName val="Hệ_số_và_tỷ_giá2"/>
      <sheetName val="BAO_GIA2"/>
      <sheetName val="CPC_(phuc_vu_tinh_cost)2"/>
      <sheetName val="Chi_phi_gian_tiep2"/>
      <sheetName val="May_TC2"/>
      <sheetName val="Nhan_cong2"/>
      <sheetName val="DM_ChiPhi2"/>
      <sheetName val="4,_Prelim2"/>
      <sheetName val="Tong_hop_vat_tu1"/>
      <sheetName val="Phan_tich_ca_may1"/>
      <sheetName val="Chenh_lech_ca_may1"/>
      <sheetName val="Chenh_lech_vat_tu1"/>
      <sheetName val="TLg_CN&amp;Laixe1"/>
      <sheetName val="TLg_CN&amp;Laixe_(2)1"/>
      <sheetName val="TLg_Laitau1"/>
      <sheetName val="TLg_Laitau_(2)1"/>
      <sheetName val="Grand_Rekap1"/>
      <sheetName val="Noodles_(assumptions)1"/>
      <sheetName val="国債_1"/>
      <sheetName val="Cacth_Basin11"/>
      <sheetName val="Sat_Bah_&amp;_Up1"/>
      <sheetName val="HRG_BAHAN_&amp;_UPAH_okk1"/>
      <sheetName val="Analis_Kusen_okk1"/>
      <sheetName val="List_Harga1"/>
      <sheetName val="VO_I1"/>
      <sheetName val="4-Basic_Price1"/>
      <sheetName val="REKAP_ARSITEKTUR1"/>
      <sheetName val="REKAPAN_Base_B1"/>
      <sheetName val="S_System1"/>
      <sheetName val="Perm__Test1"/>
      <sheetName val="Soil_factor1"/>
      <sheetName val="Analisa_Hrg_Sat_1"/>
      <sheetName val="Perbandingan_Pay_Item_(3)1"/>
      <sheetName val="CASH_WILAYAH1"/>
      <sheetName val="hutang-lapangan_1"/>
      <sheetName val="Analisa_pemkot1"/>
      <sheetName val="C-LOAD(L-FACTORY_)1"/>
      <sheetName val="DSHD_DH1"/>
      <sheetName val="Mẫu_(ko_xóa)1"/>
      <sheetName val="Building_Summary"/>
      <sheetName val="Chi_phi_van_chuyen1"/>
      <sheetName val="Tro_giup1"/>
      <sheetName val="Gia_giao_VL_den_HT1"/>
      <sheetName val="Gia_VL_den_HT1"/>
      <sheetName val="BOQ_X11"/>
      <sheetName val="4_2_1_Đo_bóc_KL_OLK-061"/>
      <sheetName val="4_1_1_CHI_TIET_OLK-061"/>
      <sheetName val="4_CĂN1"/>
      <sheetName val="5_2_1_Đo_bóc_KL_OLK-101"/>
      <sheetName val="Har_Sat"/>
      <sheetName val="Binder_"/>
      <sheetName val="daf_isi_(xref)"/>
      <sheetName val="BQ_ARS"/>
      <sheetName val="Sumber_Daya1"/>
      <sheetName val="DATA_CABLE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rap_rinci"/>
      <sheetName val="ANALIS_2"/>
      <sheetName val="ANALIS_1"/>
      <sheetName val="Public_Area"/>
      <sheetName val="BOQ_CBM1"/>
      <sheetName val="TONG_HOP_VL-NC"/>
      <sheetName val="CHITIET_VL-NC"/>
      <sheetName val="OFFICE_2_LT"/>
      <sheetName val="CHITIET_VL-NC-TT1p1"/>
      <sheetName val="Main_Feeder1"/>
      <sheetName val="PE_Wire"/>
      <sheetName val="Labor_&amp;_SUB"/>
      <sheetName val="ES_STG"/>
      <sheetName val="Analisa_Harga"/>
      <sheetName val="_Harga_Satuan"/>
      <sheetName val="L_Staff"/>
      <sheetName val="cost_plan"/>
      <sheetName val="Rate_(refer_vn_prj)"/>
      <sheetName val="Dầm_1"/>
      <sheetName val="Cọc_nhồi"/>
      <sheetName val="PARA_"/>
      <sheetName val="Phân_tích_xây_tô_miền_Bắc-GD6"/>
      <sheetName val="Vat_lieu_Canh"/>
      <sheetName val="Div26_-_Elect"/>
      <sheetName val="Deviation_BOQ_&amp;_ORG_brand_name"/>
      <sheetName val="B3A_-_TOWER_A"/>
      <sheetName val="An_Arsitektur"/>
      <sheetName val="An_Struktur"/>
      <sheetName val="Galian_1"/>
      <sheetName val="Tindak_Lanjut"/>
      <sheetName val="BQ_STR"/>
      <sheetName val="Brd_Unit_Rate"/>
      <sheetName val="REKAP_PORSI_13,5"/>
      <sheetName val="rekap_ok"/>
      <sheetName val="Perhitungan_RAB"/>
      <sheetName val="Breakdown_(B)"/>
      <sheetName val="6PILE__(돌출)"/>
      <sheetName val="Phân_tích_xây_tô_miền_Bắc-VLmua"/>
      <sheetName val="Phân_tích_xây_tô_miền_Bắc-Khoan"/>
      <sheetName val="Vat_lieu"/>
      <sheetName val="sat_pekerjaan"/>
      <sheetName val="D_1_5"/>
      <sheetName val="D_2_2"/>
      <sheetName val="PROTECTION_"/>
      <sheetName val="ocean_voyage"/>
      <sheetName val="HRG_BHN_"/>
      <sheetName val="ESTI_"/>
      <sheetName val="CFA_(ME)"/>
      <sheetName val="MEP_Building"/>
      <sheetName val="Tai_trong"/>
      <sheetName val="Gioi_thieu"/>
      <sheetName val="Gia_VL"/>
      <sheetName val="bang_tien_luong"/>
      <sheetName val="STAFFSCHED_"/>
      <sheetName val="1_8_CleanRM"/>
      <sheetName val="Project_Data"/>
      <sheetName val="M_Budget(A2)"/>
      <sheetName val="Material_of_Quantities"/>
      <sheetName val="GZ_TP"/>
      <sheetName val="GZ_VT"/>
      <sheetName val="1_1_BOQ_"/>
      <sheetName val="TH_DZ35"/>
      <sheetName val="Thoat_nuoc"/>
      <sheetName val="PRE_(E)"/>
      <sheetName val="Gia_thanh_chuoi_su"/>
      <sheetName val="Tiep_dia"/>
      <sheetName val="Don_gia_vung_III-Can_Tho"/>
      <sheetName val="COC_THU"/>
      <sheetName val="COC_DAI_TRA"/>
      <sheetName val="KC_KHOI_NHA_NDTS"/>
      <sheetName val="HT_KHOI_NHA_NDTS"/>
      <sheetName val="Eq__Mobilization"/>
      <sheetName val="Thuc_thanh"/>
      <sheetName val="Tai_khoan"/>
      <sheetName val="Cash_Flow_bulanan"/>
      <sheetName val="Hrg_Sat"/>
      <sheetName val="UNIT_PRICE"/>
      <sheetName val="area_Depok"/>
      <sheetName val="RESUME_(2)"/>
      <sheetName val="Rekap_Bill"/>
      <sheetName val="Daf_Alat"/>
      <sheetName val="Jdw_Alat"/>
      <sheetName val="S_Penawar"/>
      <sheetName val="Executive_Summary"/>
      <sheetName val="Satuan_Pek_"/>
      <sheetName val="Analisa_D&amp;W"/>
      <sheetName val="D3_1"/>
      <sheetName val="Hrg_Sat1"/>
      <sheetName val="Bill_of_Qty_MEP"/>
      <sheetName val="BQ_(by_owner)"/>
      <sheetName val="Urugan_Pasir"/>
      <sheetName val="bahan_2004"/>
      <sheetName val="prime_coal"/>
      <sheetName val="Spec_ME"/>
      <sheetName val="MONITORING_PENGADAAN"/>
      <sheetName val="Pemakaian_besi"/>
      <sheetName val="INDIGINEOUS_ITEMS_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TONG_HOP_VL-NC1"/>
      <sheetName val="CHITIET_VL-NC1"/>
      <sheetName val="OFFICE_2_LT1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Tindak_Lanjut1"/>
      <sheetName val="BQ_STR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Hrg_Sat2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D3_1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BANGTRA"/>
      <sheetName val="CD"/>
      <sheetName val="ChiTietDZ"/>
      <sheetName val="VuaBT"/>
      <sheetName val="THONG KE CAU KIEN"/>
      <sheetName val="THVT"/>
      <sheetName val="D_MUC"/>
      <sheetName val="hinhhoc"/>
      <sheetName val="TEN CONG TRINH"/>
      <sheetName val="XLR_NoRangeSheet"/>
      <sheetName val="Anals.1"/>
      <sheetName val="WP"/>
      <sheetName val="BL"/>
      <sheetName val="Analisa Baku STR ARS"/>
      <sheetName val="Rekap Prelim"/>
      <sheetName val="Rekap Direct Cost Lama"/>
      <sheetName val="MT0"/>
      <sheetName val="ANALISA - PGRKAN"/>
      <sheetName val="Référentiel"/>
      <sheetName val="Harga Jasa dan Material"/>
      <sheetName val="data_val"/>
      <sheetName val="data_ee_&lt;nra(2)"/>
      <sheetName val="Disposals"/>
      <sheetName val="BASIC-PRICE"/>
      <sheetName val="DEV_MAR"/>
      <sheetName val="tr-28202"/>
      <sheetName val="DT SPK"/>
      <sheetName val="TPr1"/>
      <sheetName val="FS"/>
      <sheetName val="TPI"/>
      <sheetName val="RAPP"/>
      <sheetName val="Upah &amp; Bahan"/>
      <sheetName val="Rekap Gab"/>
      <sheetName val="3_RAPI"/>
      <sheetName val="cash Lap"/>
      <sheetName val="PH"/>
      <sheetName val="Master COA"/>
      <sheetName val="SEPTEMBER"/>
      <sheetName val="RAB (I)"/>
      <sheetName val="chitimc"/>
      <sheetName val="LKVL-CK-HT-GD1"/>
      <sheetName val="gtrinh"/>
      <sheetName val="phuluc1"/>
      <sheetName val="giathanh1"/>
      <sheetName val="TH VL, NC, DDHT Thanhphuoc"/>
      <sheetName val="thao-go"/>
      <sheetName val="DON GIA"/>
      <sheetName val="DG"/>
      <sheetName val="dtxl"/>
      <sheetName val="TONG HOP VL-NC TT"/>
      <sheetName val="TNHCHINH"/>
      <sheetName val="TH XL"/>
      <sheetName val="D7(1)"/>
      <sheetName val="5-ALAT(1)"/>
      <sheetName val="BS"/>
      <sheetName val="2"/>
      <sheetName val="6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Page1"/>
      <sheetName val="BBM-03"/>
      <sheetName val="FORM01"/>
      <sheetName val="Basic_Information"/>
      <sheetName val="ODC Indonesia"/>
      <sheetName val="Har-sat-das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HRG-PIP2-OKE"/>
      <sheetName val="1.Neo_pbersih-lap"/>
      <sheetName val="Variables"/>
      <sheetName val="Appx"/>
      <sheetName val="Maps"/>
      <sheetName val="rek det 1-3"/>
      <sheetName val="ALOKASI"/>
      <sheetName val="FLAF&amp;PARTSI"/>
      <sheetName val="Reservoir"/>
      <sheetName val="HB"/>
      <sheetName val="bqusrp"/>
      <sheetName val="coverusrp"/>
      <sheetName val="SITE"/>
      <sheetName val="escond"/>
      <sheetName val="Benchmark"/>
      <sheetName val="Schedules"/>
      <sheetName val="Painting"/>
      <sheetName val="DANHMUC"/>
      <sheetName val="Eng_Hrs"/>
      <sheetName val="Sch"/>
      <sheetName val="SP17"/>
      <sheetName val="NC-CM"/>
      <sheetName val="11.1(10)"/>
      <sheetName val="HASAT DASAR"/>
      <sheetName val="TAB"/>
      <sheetName val="DH"/>
      <sheetName val="27+741(1x12)"/>
      <sheetName val="Parameter"/>
      <sheetName val="Data NCB 04"/>
      <sheetName val="BOQ B. STRUKTUR ARSITEKTUR"/>
      <sheetName val="Particular Sch"/>
      <sheetName val="REKAP ANALISA"/>
      <sheetName val="B_7"/>
      <sheetName val="B_6"/>
      <sheetName val="Prod-1"/>
      <sheetName val="Block A-FlrBm(Conc&amp;Fwk)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RAB01"/>
      <sheetName val="SUM-SEC 3"/>
      <sheetName val="QUO"/>
      <sheetName val="ctdg"/>
      <sheetName val="CTG1"/>
      <sheetName val="SUM(3)"/>
      <sheetName val="Cot"/>
      <sheetName val="Cp&gt;10-Ln&lt;10"/>
      <sheetName val="Ln&lt;20"/>
      <sheetName val="EIRR&gt;1&lt;1"/>
      <sheetName val="EIRR&gt; 2"/>
      <sheetName val="EIRR&lt;2"/>
      <sheetName val="vlieu"/>
      <sheetName val="Bill 02 INF"/>
      <sheetName val="Don gia Tay Ninh"/>
      <sheetName val="NOTE"/>
      <sheetName val="01_C_NHOI"/>
      <sheetName val="DATA_KC"/>
      <sheetName val="02_T_VAY"/>
      <sheetName val="Measure_1306"/>
      <sheetName val="Phan_tich_DG"/>
      <sheetName val="DuToanChiTiet"/>
      <sheetName val="Cst Pkg-Eden"/>
      <sheetName val="기안"/>
      <sheetName val="VC"/>
      <sheetName val="Tiepdia"/>
      <sheetName val="CHITIET VL-NC-TT-3p"/>
      <sheetName val="TDTKP1"/>
      <sheetName val="KPVC-BD "/>
      <sheetName val="VCV-BE-TONG"/>
      <sheetName val="Matls"/>
      <sheetName val="Labor"/>
      <sheetName val="공사개요"/>
      <sheetName val="Ricons - phát sinh (Fecon)"/>
      <sheetName val="TÍNH TOÁN KHỐI LƯỢNG P6"/>
      <sheetName val="차액보증"/>
      <sheetName val="T K"/>
      <sheetName val="Structure building"/>
      <sheetName val="QSUM1"/>
      <sheetName val="DGchitiet "/>
      <sheetName val="CP HMC"/>
      <sheetName val="Tong hop DT XDCT"/>
      <sheetName val="TH_CPTB"/>
      <sheetName val="CP Khac cuoc VC"/>
      <sheetName val="Chi phi khac 4.3KH-CP"/>
      <sheetName val="예총"/>
      <sheetName val="tuong"/>
      <sheetName val="tonghop"/>
      <sheetName val="DATA2"/>
      <sheetName val="NC + VT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Final Certificate"/>
      <sheetName val="CANDOI"/>
      <sheetName val="MATK"/>
      <sheetName val="NHATKY"/>
      <sheetName val="CTPS"/>
      <sheetName val="MAT-S$"/>
      <sheetName val="Index_HVAC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P-tanah"/>
      <sheetName val="DAS-SAT"/>
      <sheetName val="HARGA BAHAN BAKU"/>
      <sheetName val="MAIN GATE HOUSE"/>
      <sheetName val="설계내역서"/>
      <sheetName val="THONG SO KICH THUOC"/>
      <sheetName val="Rates"/>
      <sheetName val="CTEMCOST"/>
      <sheetName val="Quote(3)"/>
      <sheetName val="갑지(추정)"/>
      <sheetName val="HT - SEMI SHOPHOUSE"/>
      <sheetName val="HT - SEMI TTTM"/>
      <sheetName val="HT - SEMI VAN PHONG"/>
      <sheetName val="HT - PHAN THAN - BASE 2"/>
      <sheetName val="HT - PHAN THAN - BASE 1"/>
      <sheetName val="Bù giá CM"/>
      <sheetName val="MD"/>
      <sheetName val="PIPE-03E"/>
      <sheetName val="dg-VTu"/>
      <sheetName val="DonGia chetao"/>
      <sheetName val="DonGia VatTuLK"/>
      <sheetName val="B234MuCot"/>
      <sheetName val="Mong"/>
      <sheetName val="cao do"/>
      <sheetName val="평3"/>
      <sheetName val="PEDESB"/>
      <sheetName val="proj"/>
      <sheetName val="Structure"/>
      <sheetName val="ADJ 2011"/>
      <sheetName val="ATEA"/>
      <sheetName val="BillTemplate"/>
      <sheetName val="2.주요계수총괄"/>
      <sheetName val="建物概要"/>
      <sheetName val="Balance"/>
      <sheetName val="내역서(갑지)"/>
      <sheetName val="Roofer"/>
      <sheetName val="M 67"/>
      <sheetName val="Chiet tinh dz22"/>
      <sheetName val="Vat tu XD"/>
      <sheetName val="Ans_Kom_Precast"/>
      <sheetName val="C2_HARGA_MAT_CFIA"/>
      <sheetName val="DATA__PENAWARAN"/>
      <sheetName val="Ref_4-3_Basic_Rate_India"/>
      <sheetName val="BDC_List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1_Neo_pbersih-lap"/>
      <sheetName val="RAB_(I)"/>
      <sheetName val="Input_sheet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Paul base sheet "/>
      <sheetName val="administrasi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Natural Account Chart"/>
      <sheetName val="rab-str-TAHAP.1-PC"/>
      <sheetName val="UPAH-2"/>
      <sheetName val="BQ.AC.FAN"/>
      <sheetName val="eqp-rek"/>
      <sheetName val="duct"/>
      <sheetName val="RAB-3"/>
      <sheetName val="B - Norelec"/>
      <sheetName val="Harga S Dasar"/>
      <sheetName val="1.2 +1.6"/>
      <sheetName val="D2"/>
      <sheetName val="D3"/>
      <sheetName val="D6"/>
      <sheetName val="HSBahan"/>
      <sheetName val="RT13526 CPI"/>
      <sheetName val="D.UPH&amp;PEK"/>
      <sheetName val="Bill_Qua"/>
      <sheetName val="Hrg-Das"/>
      <sheetName val="Anal-1"/>
      <sheetName val="C"/>
      <sheetName val="I"/>
      <sheetName val="J"/>
      <sheetName val="bilangan"/>
      <sheetName val="H Satuan Dasar"/>
      <sheetName val="Analisa Teknik"/>
      <sheetName val="UPH,BHN,ALT"/>
      <sheetName val="curve s"/>
      <sheetName val="Harsat Rek"/>
      <sheetName val="H.BAHAN"/>
      <sheetName val="earth"/>
      <sheetName val="concrete&amp;fw"/>
      <sheetName val="massonry"/>
      <sheetName val="sdm"/>
      <sheetName val="Cashflow_ref"/>
      <sheetName val="HDS"/>
      <sheetName val="MET"/>
      <sheetName val="Kosong"/>
      <sheetName val="INPUT HARIAN"/>
      <sheetName val="COST-PERSON-J.O."/>
      <sheetName val="RENTAL1"/>
      <sheetName val="Manpower"/>
      <sheetName val="Equipt,Tools&amp;Cons"/>
      <sheetName val="PRICE-COMP"/>
      <sheetName val="Analisa Upah _ Bahan Plum"/>
      <sheetName val="lkalibrasi BENENAIN"/>
      <sheetName val="An_Konstruksi"/>
      <sheetName val="Daftar Borongan Tenaga"/>
      <sheetName val="Struktur Atas"/>
      <sheetName val="Persiap"/>
      <sheetName val="civil-work"/>
      <sheetName val="Found 150 kv w pile"/>
      <sheetName val="Found 500 w pile"/>
      <sheetName val="Uraian"/>
      <sheetName val="R_SM_KIN"/>
      <sheetName val="Upah revisi"/>
      <sheetName val="H_Satu`n"/>
      <sheetName val="analisa harsat"/>
      <sheetName val="THKP957"/>
      <sheetName val="Tính giá NC"/>
      <sheetName val="Đầu vào"/>
      <sheetName val="Tiên lượng"/>
      <sheetName val="SL cước"/>
      <sheetName val="DATA.SA"/>
      <sheetName val="BTCT"/>
      <sheetName val="BechLab"/>
      <sheetName val="음료실행"/>
      <sheetName val="SC"/>
      <sheetName val="264"/>
      <sheetName val="DLDTLN"/>
      <sheetName val="Sum of MEP- IBIS"/>
      <sheetName val="FD"/>
      <sheetName val="GI"/>
      <sheetName val="EE (3)"/>
      <sheetName val="PAVEMENT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Btra"/>
      <sheetName val="CTG (GIAM)"/>
      <sheetName val="ABUT수량-A1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S N"/>
      <sheetName val="PumpSpec"/>
      <sheetName val="주관사업"/>
      <sheetName val="Sheet4"/>
      <sheetName val="csb(11-12,0820)"/>
      <sheetName val="LABTOTAL"/>
      <sheetName val="EXRATE"/>
      <sheetName val="JPN Salary(NET)"/>
      <sheetName val="1월"/>
      <sheetName val="Main"/>
      <sheetName val="TH MTC"/>
      <sheetName val="DMCV"/>
      <sheetName val="MTO REV.2(ARMOR)"/>
      <sheetName val="WC rate"/>
      <sheetName val="CBR"/>
      <sheetName val="DK-TT"/>
      <sheetName val="Civil_B1"/>
      <sheetName val="Utilities"/>
      <sheetName val="Civil_B4"/>
      <sheetName val="cot_xa"/>
      <sheetName val="P"/>
      <sheetName val="Alpha"/>
      <sheetName val="DG-TNHC-85"/>
      <sheetName val="chart"/>
      <sheetName val="Dinh nghia"/>
      <sheetName val="Dinh Muc VT"/>
      <sheetName val="Tien Luong"/>
      <sheetName val="DATE"/>
      <sheetName val="SUMMARY "/>
      <sheetName val="Project-A"/>
      <sheetName val="MBS Accounts_Casino"/>
      <sheetName val="Akun"/>
      <sheetName val="Atur Laporan"/>
      <sheetName val="Jurnal"/>
      <sheetName val="ENG-101"/>
      <sheetName val="REQDELTA"/>
      <sheetName val="TEKNIS"/>
      <sheetName val="RM-034"/>
      <sheetName val="telp"/>
      <sheetName val="trans"/>
      <sheetName val="DAF.HRG"/>
      <sheetName val="M.Pekerjaan"/>
      <sheetName val="Anl-Alat"/>
      <sheetName val="DivVII"/>
      <sheetName val="ANALISA (2)"/>
      <sheetName val="ana_str"/>
      <sheetName val="Harga Bahan &amp; Upah"/>
      <sheetName val="Lembar 1_2_2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ITB COST"/>
      <sheetName val="97 사업추정(WEKI)"/>
      <sheetName val="Analisa HSP"/>
      <sheetName val="Calca"/>
      <sheetName val="Indirect"/>
      <sheetName val="Rekap (2)"/>
      <sheetName val="Analisa Transport"/>
      <sheetName val="electrical Work Price List (2)"/>
      <sheetName val="ANALISA CABLE"/>
      <sheetName val="Cur"/>
      <sheetName val="C.16"/>
      <sheetName val="C.19"/>
      <sheetName val="C.21"/>
      <sheetName val="C.23"/>
      <sheetName val="C.25"/>
      <sheetName val="C.7"/>
      <sheetName val="C.9"/>
      <sheetName val="Criteria"/>
      <sheetName val="S"/>
      <sheetName val="U"/>
      <sheetName val="BUL"/>
      <sheetName val="Rambu"/>
      <sheetName val="anal rab"/>
      <sheetName val="22"/>
      <sheetName val="Asumsi"/>
      <sheetName val="RAB "/>
      <sheetName val="UPAH DAN BAHAN"/>
      <sheetName val="RAW MATERIALS "/>
      <sheetName val="Jurnal Transaksi"/>
      <sheetName val="Kode"/>
      <sheetName val="Hst_mat"/>
      <sheetName val="PENERIMAAN"/>
      <sheetName val="BQ-1"/>
      <sheetName val="RPP01 6"/>
      <sheetName val="pricelist"/>
      <sheetName val="Hargasatuan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Hrg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HRG DSR APP"/>
      <sheetName val="Hrgdsrupah"/>
      <sheetName val="HSBU ANA"/>
      <sheetName val="CashIn"/>
      <sheetName val="LMKC 1"/>
      <sheetName val="LMKC 3"/>
      <sheetName val="Lmkc 4"/>
      <sheetName val="Neraca"/>
      <sheetName val="rkapk_cashflow_2014"/>
      <sheetName val="LMKC 6-wip"/>
      <sheetName val="Pek tanah"/>
      <sheetName val="Sheet1 (3)"/>
      <sheetName val="Satuan Dasar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Harsat Pekerjaan"/>
      <sheetName val="analisa tambahan "/>
      <sheetName val="mc"/>
      <sheetName val="AHSP"/>
      <sheetName val="Harga satuan bahan&amp;upah"/>
      <sheetName val="ANALISA  ALAT LOKASI"/>
      <sheetName val="Anal "/>
      <sheetName val="Daft Harga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8LT 12"/>
      <sheetName val="MATERIAL ANALISA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5-ALAT(Berat)"/>
      <sheetName val="Prices"/>
      <sheetName val="Inputdata"/>
      <sheetName val="Anal. K"/>
      <sheetName val="Har.Sat"/>
      <sheetName val="Anal.E"/>
      <sheetName val="HARGA&amp;UPAH"/>
      <sheetName val="TENAGA"/>
      <sheetName val="ANALISA ALAT"/>
      <sheetName val="Step-by-step"/>
      <sheetName val="category"/>
      <sheetName val="Analisa -Ba_x0010__x0000_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OwningCost"/>
      <sheetName val="AnalAdjust"/>
      <sheetName val="Caratula"/>
      <sheetName val="II.3 HSD"/>
      <sheetName val="ANHASZZ"/>
      <sheetName val="RAB FIX"/>
      <sheetName val="Data-Masukan"/>
      <sheetName val="Strategic Map"/>
      <sheetName val="divI"/>
      <sheetName val="divII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Lamp BAP"/>
      <sheetName val="Mobilisasi"/>
      <sheetName val="read_me"/>
      <sheetName val="Biaya alat"/>
      <sheetName val="Ana. PU"/>
      <sheetName val="HB "/>
      <sheetName val="Sat_Bahu"/>
      <sheetName val="prk-sutt"/>
      <sheetName val="Kamus"/>
      <sheetName val="RISK_table"/>
      <sheetName val="PE-List"/>
      <sheetName val="UshDeb00"/>
      <sheetName val="B.T"/>
      <sheetName val="SATUAN"/>
      <sheetName val="DANA"/>
      <sheetName val="HARGA SAT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extern"/>
      <sheetName val="Aggr"/>
      <sheetName val="S.BAHAN"/>
      <sheetName val="S.UPAH"/>
      <sheetName val="RAB.1"/>
      <sheetName val="RAB.2"/>
      <sheetName val="RAB.4"/>
      <sheetName val="RAB.5"/>
      <sheetName val="RAB.6"/>
      <sheetName val="ANALISA SOFT"/>
      <sheetName val="bobot"/>
      <sheetName val="dft-harga"/>
      <sheetName val="Tabels"/>
      <sheetName val="Data Base"/>
      <sheetName val="LAP. MINGG"/>
      <sheetName val="an"/>
      <sheetName val="Project Sheet"/>
      <sheetName val="crude.SLAB RE-bar"/>
      <sheetName val="CRUDE RE-bar"/>
      <sheetName val="Pnwrn"/>
      <sheetName val="UPAH DAN BAHAN@"/>
      <sheetName val="EQUIP LIST"/>
      <sheetName val="Electrikal"/>
      <sheetName val="Elektronik"/>
      <sheetName val="Fire Fighting"/>
      <sheetName val="Item Kompensasi"/>
      <sheetName val="Bill 3 Summary"/>
      <sheetName val="AHS_Kusen"/>
      <sheetName val="Rincian"/>
      <sheetName val="UnitRate22"/>
      <sheetName val="Analisa  (2)"/>
      <sheetName val="ATBL"/>
      <sheetName val="MUTASI BANK 2"/>
      <sheetName val="Sipil"/>
      <sheetName val="Rekap Vol Prog."/>
      <sheetName val="Memb Schd"/>
      <sheetName val="Form-04B"/>
      <sheetName val="MAT&amp;LABOR"/>
      <sheetName val="DGVL_BUCL"/>
      <sheetName val="Analisa -Ba_x0010_"/>
      <sheetName val="Ctiết thép496 "/>
      <sheetName val="Floor"/>
      <sheetName val="2.CHI PHI CONG DOAN"/>
      <sheetName val="Bill 6-Ket cau (TTra28-02)"/>
      <sheetName val="Bill 7-Chong tham"/>
      <sheetName val="Bill 8-Chong moi"/>
      <sheetName val="Cau tao cot dai"/>
      <sheetName val="Cước VC + ĐM CP Tư vấn"/>
      <sheetName val="TTTram"/>
      <sheetName val="Infrastructure"/>
      <sheetName val="Architecture"/>
      <sheetName val="Steel structure"/>
      <sheetName val="Project Brief"/>
      <sheetName val="CLAUSE"/>
      <sheetName val="CashFlows"/>
      <sheetName val="1.Air"/>
      <sheetName val="9.Cable&amp; Paint"/>
      <sheetName val="4.Compressor."/>
      <sheetName val="2.Fans"/>
      <sheetName val="5.5.Fire FT"/>
      <sheetName val="7.5 Insulation"/>
      <sheetName val="9.2.Item"/>
      <sheetName val="35.Machine &amp; Tank"/>
      <sheetName val="Material Qty"/>
      <sheetName val="3.Pumps &amp; Control Panel"/>
      <sheetName val="5.Sanytary&amp;Kitchen"/>
      <sheetName val="8.SGP Pipe"/>
      <sheetName val="unit price list"/>
      <sheetName val="m doc"/>
      <sheetName val="01814Y"/>
      <sheetName val="가열로SW"/>
      <sheetName val="7.Copper Pipe"/>
      <sheetName val="2.5.Ducts"/>
      <sheetName val="8.5.PVC Pipe"/>
      <sheetName val="6.Valves"/>
      <sheetName val="DDH-PKD 10-15"/>
      <sheetName val="BBG-PKD 1-16"/>
      <sheetName val="Bill 01- prelim"/>
      <sheetName val="pp1p"/>
      <sheetName val="CT bê tông"/>
      <sheetName val="CT trát. láng. sơn bả"/>
      <sheetName val="CT Ván khuôn, cốt thép"/>
      <sheetName val="영동(D)"/>
      <sheetName val="DLC DIEN AP"/>
      <sheetName val="SL dau tien"/>
      <sheetName val="HSKVUC"/>
      <sheetName val="siteconfig_old"/>
      <sheetName val="Columns"/>
      <sheetName val="3.1. CFA"/>
      <sheetName val="Index_MEP"/>
      <sheetName val="PIPE-HOT"/>
      <sheetName val="Backup"/>
      <sheetName val="Bảng tính khoản vay"/>
      <sheetName val="ChitietKL"/>
      <sheetName val="BOQ SHOWROOM"/>
      <sheetName val="BOQ BPTC  SHOWROOM"/>
      <sheetName val="BOQ KS Golf"/>
      <sheetName val="BOQ BPTC Khach san"/>
      <sheetName val="BOQ BPTC "/>
      <sheetName val="ChiTietVT"/>
      <sheetName val="VatTu (Thuc Te 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0">
          <cell r="AI40">
            <v>0</v>
          </cell>
        </row>
        <row r="46">
          <cell r="AI46">
            <v>0</v>
          </cell>
        </row>
        <row r="47">
          <cell r="AI47">
            <v>0</v>
          </cell>
        </row>
        <row r="51">
          <cell r="AI51">
            <v>0</v>
          </cell>
        </row>
        <row r="52">
          <cell r="AI52">
            <v>0</v>
          </cell>
        </row>
        <row r="59">
          <cell r="AI59">
            <v>0</v>
          </cell>
        </row>
        <row r="60">
          <cell r="AI60">
            <v>0</v>
          </cell>
        </row>
        <row r="87">
          <cell r="AI87">
            <v>0</v>
          </cell>
        </row>
        <row r="88">
          <cell r="AI88">
            <v>0</v>
          </cell>
        </row>
        <row r="94">
          <cell r="AI94">
            <v>0</v>
          </cell>
        </row>
        <row r="95">
          <cell r="AI95">
            <v>0</v>
          </cell>
        </row>
        <row r="103">
          <cell r="AI103">
            <v>0</v>
          </cell>
        </row>
        <row r="104">
          <cell r="AI104">
            <v>0</v>
          </cell>
        </row>
        <row r="112">
          <cell r="AI112">
            <v>0</v>
          </cell>
        </row>
        <row r="113">
          <cell r="AI113">
            <v>0</v>
          </cell>
        </row>
        <row r="121">
          <cell r="AI121">
            <v>0</v>
          </cell>
        </row>
        <row r="122">
          <cell r="AI122">
            <v>0</v>
          </cell>
        </row>
        <row r="128">
          <cell r="AI128">
            <v>0</v>
          </cell>
        </row>
        <row r="129">
          <cell r="AI129">
            <v>0</v>
          </cell>
        </row>
        <row r="137">
          <cell r="AI137">
            <v>0</v>
          </cell>
        </row>
        <row r="138">
          <cell r="AI138">
            <v>0</v>
          </cell>
        </row>
        <row r="139">
          <cell r="AI139">
            <v>0</v>
          </cell>
        </row>
        <row r="140">
          <cell r="AI14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1">
          <cell r="R1">
            <v>1.1032381499999999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1">
          <cell r="R1">
            <v>1.1032381499999999</v>
          </cell>
        </row>
      </sheetData>
      <sheetData sheetId="285">
        <row r="1">
          <cell r="R1">
            <v>1.1032381499999999</v>
          </cell>
        </row>
      </sheetData>
      <sheetData sheetId="286">
        <row r="1">
          <cell r="R1">
            <v>1.1032381499999999</v>
          </cell>
        </row>
      </sheetData>
      <sheetData sheetId="287">
        <row r="1">
          <cell r="R1">
            <v>1.1032381499999999</v>
          </cell>
        </row>
      </sheetData>
      <sheetData sheetId="288">
        <row r="1">
          <cell r="R1">
            <v>1.1032381499999999</v>
          </cell>
        </row>
      </sheetData>
      <sheetData sheetId="289">
        <row r="1">
          <cell r="R1">
            <v>1.1032381499999999</v>
          </cell>
        </row>
      </sheetData>
      <sheetData sheetId="290">
        <row r="1">
          <cell r="R1">
            <v>1.1032381499999999</v>
          </cell>
        </row>
      </sheetData>
      <sheetData sheetId="291">
        <row r="1">
          <cell r="R1">
            <v>1.1032381499999999</v>
          </cell>
        </row>
      </sheetData>
      <sheetData sheetId="292">
        <row r="1">
          <cell r="R1">
            <v>1.1032381499999999</v>
          </cell>
        </row>
      </sheetData>
      <sheetData sheetId="293">
        <row r="1">
          <cell r="R1">
            <v>1.1032381499999999</v>
          </cell>
        </row>
      </sheetData>
      <sheetData sheetId="294">
        <row r="1">
          <cell r="R1">
            <v>1.1032381499999999</v>
          </cell>
        </row>
      </sheetData>
      <sheetData sheetId="295">
        <row r="1">
          <cell r="R1">
            <v>1.1032381499999999</v>
          </cell>
        </row>
      </sheetData>
      <sheetData sheetId="296">
        <row r="1">
          <cell r="R1">
            <v>1.1032381499999999</v>
          </cell>
        </row>
      </sheetData>
      <sheetData sheetId="297" refreshError="1"/>
      <sheetData sheetId="298">
        <row r="1">
          <cell r="R1">
            <v>1.1032381499999999</v>
          </cell>
        </row>
      </sheetData>
      <sheetData sheetId="299">
        <row r="1">
          <cell r="R1">
            <v>1.1032381499999999</v>
          </cell>
        </row>
      </sheetData>
      <sheetData sheetId="300">
        <row r="1">
          <cell r="R1">
            <v>1.1032381499999999</v>
          </cell>
        </row>
      </sheetData>
      <sheetData sheetId="301">
        <row r="1">
          <cell r="R1">
            <v>1.1032381499999999</v>
          </cell>
        </row>
      </sheetData>
      <sheetData sheetId="302">
        <row r="1">
          <cell r="R1">
            <v>1.1032381499999999</v>
          </cell>
        </row>
      </sheetData>
      <sheetData sheetId="303">
        <row r="1">
          <cell r="R1">
            <v>1.1032381499999999</v>
          </cell>
        </row>
      </sheetData>
      <sheetData sheetId="304">
        <row r="1">
          <cell r="R1">
            <v>1.1032381499999999</v>
          </cell>
        </row>
      </sheetData>
      <sheetData sheetId="305">
        <row r="1">
          <cell r="R1">
            <v>1.1032381499999999</v>
          </cell>
        </row>
      </sheetData>
      <sheetData sheetId="306">
        <row r="1">
          <cell r="R1">
            <v>1.1032381499999999</v>
          </cell>
        </row>
      </sheetData>
      <sheetData sheetId="307">
        <row r="1">
          <cell r="R1">
            <v>1.1032381499999999</v>
          </cell>
        </row>
      </sheetData>
      <sheetData sheetId="308">
        <row r="1">
          <cell r="R1">
            <v>1.1032381499999999</v>
          </cell>
        </row>
      </sheetData>
      <sheetData sheetId="309">
        <row r="1">
          <cell r="R1">
            <v>1.1032381499999999</v>
          </cell>
        </row>
      </sheetData>
      <sheetData sheetId="310">
        <row r="1">
          <cell r="R1">
            <v>1.1032381499999999</v>
          </cell>
        </row>
      </sheetData>
      <sheetData sheetId="311">
        <row r="1">
          <cell r="R1">
            <v>1.1032381499999999</v>
          </cell>
        </row>
      </sheetData>
      <sheetData sheetId="312">
        <row r="1">
          <cell r="R1">
            <v>1.1032381499999999</v>
          </cell>
        </row>
      </sheetData>
      <sheetData sheetId="313">
        <row r="1">
          <cell r="R1">
            <v>1.1032381499999999</v>
          </cell>
        </row>
      </sheetData>
      <sheetData sheetId="314">
        <row r="1">
          <cell r="R1">
            <v>1.1032381499999999</v>
          </cell>
        </row>
      </sheetData>
      <sheetData sheetId="315">
        <row r="1">
          <cell r="R1">
            <v>1.1032381499999999</v>
          </cell>
        </row>
      </sheetData>
      <sheetData sheetId="316">
        <row r="1">
          <cell r="R1">
            <v>1.1032381499999999</v>
          </cell>
        </row>
      </sheetData>
      <sheetData sheetId="317">
        <row r="1">
          <cell r="R1">
            <v>1.1032381499999999</v>
          </cell>
        </row>
      </sheetData>
      <sheetData sheetId="318">
        <row r="1">
          <cell r="R1">
            <v>1.1032381499999999</v>
          </cell>
        </row>
      </sheetData>
      <sheetData sheetId="319">
        <row r="1">
          <cell r="R1">
            <v>1.1032381499999999</v>
          </cell>
        </row>
      </sheetData>
      <sheetData sheetId="320">
        <row r="1">
          <cell r="R1">
            <v>1.1032381499999999</v>
          </cell>
        </row>
      </sheetData>
      <sheetData sheetId="321">
        <row r="1">
          <cell r="R1">
            <v>1.1032381499999999</v>
          </cell>
        </row>
      </sheetData>
      <sheetData sheetId="322">
        <row r="1">
          <cell r="R1">
            <v>1.1032381499999999</v>
          </cell>
        </row>
      </sheetData>
      <sheetData sheetId="323">
        <row r="1">
          <cell r="R1">
            <v>1.1032381499999999</v>
          </cell>
        </row>
      </sheetData>
      <sheetData sheetId="324">
        <row r="1">
          <cell r="R1">
            <v>1.1032381499999999</v>
          </cell>
        </row>
      </sheetData>
      <sheetData sheetId="325">
        <row r="1">
          <cell r="R1">
            <v>1.1032381499999999</v>
          </cell>
        </row>
      </sheetData>
      <sheetData sheetId="326">
        <row r="1">
          <cell r="R1">
            <v>1.1032381499999999</v>
          </cell>
        </row>
      </sheetData>
      <sheetData sheetId="327">
        <row r="1">
          <cell r="R1">
            <v>1.1032381499999999</v>
          </cell>
        </row>
      </sheetData>
      <sheetData sheetId="328">
        <row r="1">
          <cell r="R1">
            <v>1.1032381499999999</v>
          </cell>
        </row>
      </sheetData>
      <sheetData sheetId="329">
        <row r="1">
          <cell r="R1">
            <v>1.1032381499999999</v>
          </cell>
        </row>
      </sheetData>
      <sheetData sheetId="330">
        <row r="1">
          <cell r="R1">
            <v>1.1032381499999999</v>
          </cell>
        </row>
      </sheetData>
      <sheetData sheetId="331">
        <row r="1">
          <cell r="R1">
            <v>1.1032381499999999</v>
          </cell>
        </row>
      </sheetData>
      <sheetData sheetId="332">
        <row r="1">
          <cell r="R1">
            <v>1.1032381499999999</v>
          </cell>
        </row>
      </sheetData>
      <sheetData sheetId="333">
        <row r="1">
          <cell r="R1">
            <v>1.1032381499999999</v>
          </cell>
        </row>
      </sheetData>
      <sheetData sheetId="334">
        <row r="1">
          <cell r="R1">
            <v>1.1032381499999999</v>
          </cell>
        </row>
      </sheetData>
      <sheetData sheetId="335">
        <row r="1">
          <cell r="R1">
            <v>1.1032381499999999</v>
          </cell>
        </row>
      </sheetData>
      <sheetData sheetId="336">
        <row r="1">
          <cell r="R1">
            <v>1.1032381499999999</v>
          </cell>
        </row>
      </sheetData>
      <sheetData sheetId="337">
        <row r="1">
          <cell r="R1">
            <v>1.1032381499999999</v>
          </cell>
        </row>
      </sheetData>
      <sheetData sheetId="338">
        <row r="1">
          <cell r="R1">
            <v>1.1032381499999999</v>
          </cell>
        </row>
      </sheetData>
      <sheetData sheetId="339">
        <row r="1">
          <cell r="R1">
            <v>1.1032381499999999</v>
          </cell>
        </row>
      </sheetData>
      <sheetData sheetId="340">
        <row r="1">
          <cell r="R1">
            <v>1.1032381499999999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>
        <row r="1">
          <cell r="R1">
            <v>1.1032381499999999</v>
          </cell>
        </row>
      </sheetData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1">
          <cell r="R1">
            <v>1.1032381499999999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>
        <row r="1">
          <cell r="R1">
            <v>1.1032381499999999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>
        <row r="1">
          <cell r="R1">
            <v>1.1032381499999999</v>
          </cell>
        </row>
      </sheetData>
      <sheetData sheetId="544">
        <row r="1">
          <cell r="R1">
            <v>1.1032381499999999</v>
          </cell>
        </row>
      </sheetData>
      <sheetData sheetId="545">
        <row r="1">
          <cell r="R1">
            <v>1.1032381499999999</v>
          </cell>
        </row>
      </sheetData>
      <sheetData sheetId="546">
        <row r="1">
          <cell r="R1">
            <v>1.1032381499999999</v>
          </cell>
        </row>
      </sheetData>
      <sheetData sheetId="547">
        <row r="1">
          <cell r="R1">
            <v>1.1032381499999999</v>
          </cell>
        </row>
      </sheetData>
      <sheetData sheetId="548">
        <row r="1">
          <cell r="R1">
            <v>1.1032381499999999</v>
          </cell>
        </row>
      </sheetData>
      <sheetData sheetId="549">
        <row r="1">
          <cell r="R1">
            <v>1.1032381499999999</v>
          </cell>
        </row>
      </sheetData>
      <sheetData sheetId="550">
        <row r="1">
          <cell r="R1">
            <v>1.1032381499999999</v>
          </cell>
        </row>
      </sheetData>
      <sheetData sheetId="551">
        <row r="1">
          <cell r="R1">
            <v>1.1032381499999999</v>
          </cell>
        </row>
      </sheetData>
      <sheetData sheetId="552">
        <row r="1">
          <cell r="R1">
            <v>1.1032381499999999</v>
          </cell>
        </row>
      </sheetData>
      <sheetData sheetId="553">
        <row r="1">
          <cell r="R1">
            <v>1.1032381499999999</v>
          </cell>
        </row>
      </sheetData>
      <sheetData sheetId="554">
        <row r="1">
          <cell r="R1">
            <v>1.1032381499999999</v>
          </cell>
        </row>
      </sheetData>
      <sheetData sheetId="555">
        <row r="1">
          <cell r="R1">
            <v>1.1032381499999999</v>
          </cell>
        </row>
      </sheetData>
      <sheetData sheetId="556">
        <row r="1">
          <cell r="R1">
            <v>1.1032381499999999</v>
          </cell>
        </row>
      </sheetData>
      <sheetData sheetId="557">
        <row r="1">
          <cell r="R1">
            <v>1.1032381499999999</v>
          </cell>
        </row>
      </sheetData>
      <sheetData sheetId="558">
        <row r="1">
          <cell r="R1">
            <v>1.1032381499999999</v>
          </cell>
        </row>
      </sheetData>
      <sheetData sheetId="559">
        <row r="1">
          <cell r="R1">
            <v>1.1032381499999999</v>
          </cell>
        </row>
      </sheetData>
      <sheetData sheetId="560">
        <row r="1">
          <cell r="R1">
            <v>1.1032381499999999</v>
          </cell>
        </row>
      </sheetData>
      <sheetData sheetId="561">
        <row r="1">
          <cell r="R1">
            <v>1.1032381499999999</v>
          </cell>
        </row>
      </sheetData>
      <sheetData sheetId="562">
        <row r="1">
          <cell r="R1">
            <v>1.1032381499999999</v>
          </cell>
        </row>
      </sheetData>
      <sheetData sheetId="563">
        <row r="1">
          <cell r="R1">
            <v>1.1032381499999999</v>
          </cell>
        </row>
      </sheetData>
      <sheetData sheetId="564">
        <row r="1">
          <cell r="R1">
            <v>1.1032381499999999</v>
          </cell>
        </row>
      </sheetData>
      <sheetData sheetId="565">
        <row r="1">
          <cell r="R1">
            <v>1.1032381499999999</v>
          </cell>
        </row>
      </sheetData>
      <sheetData sheetId="566">
        <row r="1">
          <cell r="R1">
            <v>1.1032381499999999</v>
          </cell>
        </row>
      </sheetData>
      <sheetData sheetId="567">
        <row r="1">
          <cell r="R1">
            <v>1.1032381499999999</v>
          </cell>
        </row>
      </sheetData>
      <sheetData sheetId="568">
        <row r="1">
          <cell r="R1">
            <v>1.1032381499999999</v>
          </cell>
        </row>
      </sheetData>
      <sheetData sheetId="569">
        <row r="1">
          <cell r="R1">
            <v>1.1032381499999999</v>
          </cell>
        </row>
      </sheetData>
      <sheetData sheetId="570">
        <row r="1">
          <cell r="R1">
            <v>1.1032381499999999</v>
          </cell>
        </row>
      </sheetData>
      <sheetData sheetId="571">
        <row r="1">
          <cell r="R1">
            <v>1.1032381499999999</v>
          </cell>
        </row>
      </sheetData>
      <sheetData sheetId="572">
        <row r="1">
          <cell r="R1">
            <v>1.1032381499999999</v>
          </cell>
        </row>
      </sheetData>
      <sheetData sheetId="573">
        <row r="1">
          <cell r="R1">
            <v>1.1032381499999999</v>
          </cell>
        </row>
      </sheetData>
      <sheetData sheetId="574">
        <row r="1">
          <cell r="R1">
            <v>1.1032381499999999</v>
          </cell>
        </row>
      </sheetData>
      <sheetData sheetId="575">
        <row r="1">
          <cell r="R1">
            <v>1.1032381499999999</v>
          </cell>
        </row>
      </sheetData>
      <sheetData sheetId="576">
        <row r="1">
          <cell r="R1">
            <v>1.1032381499999999</v>
          </cell>
        </row>
      </sheetData>
      <sheetData sheetId="577">
        <row r="1">
          <cell r="R1">
            <v>1.1032381499999999</v>
          </cell>
        </row>
      </sheetData>
      <sheetData sheetId="578">
        <row r="1">
          <cell r="R1">
            <v>1.1032381499999999</v>
          </cell>
        </row>
      </sheetData>
      <sheetData sheetId="579">
        <row r="1">
          <cell r="R1">
            <v>1.1032381499999999</v>
          </cell>
        </row>
      </sheetData>
      <sheetData sheetId="580">
        <row r="1">
          <cell r="R1">
            <v>1.1032381499999999</v>
          </cell>
        </row>
      </sheetData>
      <sheetData sheetId="581">
        <row r="1">
          <cell r="R1">
            <v>1.1032381499999999</v>
          </cell>
        </row>
      </sheetData>
      <sheetData sheetId="582">
        <row r="1">
          <cell r="R1">
            <v>1.1032381499999999</v>
          </cell>
        </row>
      </sheetData>
      <sheetData sheetId="583">
        <row r="1">
          <cell r="R1">
            <v>1.1032381499999999</v>
          </cell>
        </row>
      </sheetData>
      <sheetData sheetId="584">
        <row r="1">
          <cell r="R1">
            <v>1.1032381499999999</v>
          </cell>
        </row>
      </sheetData>
      <sheetData sheetId="585">
        <row r="1">
          <cell r="R1">
            <v>1.1032381499999999</v>
          </cell>
        </row>
      </sheetData>
      <sheetData sheetId="586">
        <row r="1">
          <cell r="R1">
            <v>1.1032381499999999</v>
          </cell>
        </row>
      </sheetData>
      <sheetData sheetId="587">
        <row r="1">
          <cell r="R1">
            <v>1.1032381499999999</v>
          </cell>
        </row>
      </sheetData>
      <sheetData sheetId="588">
        <row r="1">
          <cell r="R1">
            <v>1.1032381499999999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>
        <row r="1">
          <cell r="R1">
            <v>1.1032381499999999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>
        <row r="1">
          <cell r="R1">
            <v>1.1032381499999999</v>
          </cell>
        </row>
      </sheetData>
      <sheetData sheetId="693">
        <row r="1">
          <cell r="R1">
            <v>1.1032381499999999</v>
          </cell>
        </row>
      </sheetData>
      <sheetData sheetId="694">
        <row r="1">
          <cell r="R1">
            <v>1.1032381499999999</v>
          </cell>
        </row>
      </sheetData>
      <sheetData sheetId="695">
        <row r="1">
          <cell r="R1">
            <v>1.1032381499999999</v>
          </cell>
        </row>
      </sheetData>
      <sheetData sheetId="696">
        <row r="1">
          <cell r="R1">
            <v>1.1032381499999999</v>
          </cell>
        </row>
      </sheetData>
      <sheetData sheetId="697">
        <row r="1">
          <cell r="R1">
            <v>1.1032381499999999</v>
          </cell>
        </row>
      </sheetData>
      <sheetData sheetId="698">
        <row r="1">
          <cell r="R1">
            <v>1.1032381499999999</v>
          </cell>
        </row>
      </sheetData>
      <sheetData sheetId="699">
        <row r="1">
          <cell r="R1">
            <v>1.1032381499999999</v>
          </cell>
        </row>
      </sheetData>
      <sheetData sheetId="700">
        <row r="1">
          <cell r="R1">
            <v>1.1032381499999999</v>
          </cell>
        </row>
      </sheetData>
      <sheetData sheetId="701">
        <row r="1">
          <cell r="R1">
            <v>1.1032381499999999</v>
          </cell>
        </row>
      </sheetData>
      <sheetData sheetId="702">
        <row r="1">
          <cell r="R1">
            <v>1.1032381499999999</v>
          </cell>
        </row>
      </sheetData>
      <sheetData sheetId="703">
        <row r="1">
          <cell r="R1">
            <v>1.1032381499999999</v>
          </cell>
        </row>
      </sheetData>
      <sheetData sheetId="704">
        <row r="1">
          <cell r="R1">
            <v>1.1032381499999999</v>
          </cell>
        </row>
      </sheetData>
      <sheetData sheetId="705">
        <row r="1">
          <cell r="R1">
            <v>1.1032381499999999</v>
          </cell>
        </row>
      </sheetData>
      <sheetData sheetId="706">
        <row r="1">
          <cell r="R1">
            <v>1.1032381499999999</v>
          </cell>
        </row>
      </sheetData>
      <sheetData sheetId="707">
        <row r="1">
          <cell r="R1">
            <v>1.1032381499999999</v>
          </cell>
        </row>
      </sheetData>
      <sheetData sheetId="708">
        <row r="1">
          <cell r="R1">
            <v>1.1032381499999999</v>
          </cell>
        </row>
      </sheetData>
      <sheetData sheetId="709">
        <row r="1">
          <cell r="R1">
            <v>1.1032381499999999</v>
          </cell>
        </row>
      </sheetData>
      <sheetData sheetId="710">
        <row r="1">
          <cell r="R1">
            <v>1.1032381499999999</v>
          </cell>
        </row>
      </sheetData>
      <sheetData sheetId="711">
        <row r="1">
          <cell r="R1">
            <v>1.1032381499999999</v>
          </cell>
        </row>
      </sheetData>
      <sheetData sheetId="712">
        <row r="1">
          <cell r="R1">
            <v>1.1032381499999999</v>
          </cell>
        </row>
      </sheetData>
      <sheetData sheetId="713">
        <row r="1">
          <cell r="R1">
            <v>1.1032381499999999</v>
          </cell>
        </row>
      </sheetData>
      <sheetData sheetId="714">
        <row r="1">
          <cell r="R1">
            <v>1.1032381499999999</v>
          </cell>
        </row>
      </sheetData>
      <sheetData sheetId="715">
        <row r="1">
          <cell r="R1">
            <v>1.1032381499999999</v>
          </cell>
        </row>
      </sheetData>
      <sheetData sheetId="716">
        <row r="1">
          <cell r="R1">
            <v>1.1032381499999999</v>
          </cell>
        </row>
      </sheetData>
      <sheetData sheetId="717">
        <row r="1">
          <cell r="R1">
            <v>1.1032381499999999</v>
          </cell>
        </row>
      </sheetData>
      <sheetData sheetId="718">
        <row r="1">
          <cell r="R1">
            <v>1.1032381499999999</v>
          </cell>
        </row>
      </sheetData>
      <sheetData sheetId="719">
        <row r="1">
          <cell r="R1">
            <v>1.1032381499999999</v>
          </cell>
        </row>
      </sheetData>
      <sheetData sheetId="720">
        <row r="1">
          <cell r="R1">
            <v>1.1032381499999999</v>
          </cell>
        </row>
      </sheetData>
      <sheetData sheetId="721">
        <row r="1">
          <cell r="R1">
            <v>1.1032381499999999</v>
          </cell>
        </row>
      </sheetData>
      <sheetData sheetId="722">
        <row r="1">
          <cell r="R1">
            <v>1.1032381499999999</v>
          </cell>
        </row>
      </sheetData>
      <sheetData sheetId="723">
        <row r="1">
          <cell r="R1">
            <v>1.1032381499999999</v>
          </cell>
        </row>
      </sheetData>
      <sheetData sheetId="724">
        <row r="1">
          <cell r="R1">
            <v>1.1032381499999999</v>
          </cell>
        </row>
      </sheetData>
      <sheetData sheetId="725">
        <row r="1">
          <cell r="R1">
            <v>1.1032381499999999</v>
          </cell>
        </row>
      </sheetData>
      <sheetData sheetId="726">
        <row r="1">
          <cell r="R1">
            <v>1.1032381499999999</v>
          </cell>
        </row>
      </sheetData>
      <sheetData sheetId="727">
        <row r="1">
          <cell r="R1">
            <v>1.1032381499999999</v>
          </cell>
        </row>
      </sheetData>
      <sheetData sheetId="728">
        <row r="1">
          <cell r="R1">
            <v>1.1032381499999999</v>
          </cell>
        </row>
      </sheetData>
      <sheetData sheetId="729">
        <row r="1">
          <cell r="R1">
            <v>1.1032381499999999</v>
          </cell>
        </row>
      </sheetData>
      <sheetData sheetId="730">
        <row r="1">
          <cell r="R1">
            <v>1.1032381499999999</v>
          </cell>
        </row>
      </sheetData>
      <sheetData sheetId="731">
        <row r="1">
          <cell r="R1">
            <v>1.1032381499999999</v>
          </cell>
        </row>
      </sheetData>
      <sheetData sheetId="732">
        <row r="1">
          <cell r="R1">
            <v>1.1032381499999999</v>
          </cell>
        </row>
      </sheetData>
      <sheetData sheetId="733">
        <row r="1">
          <cell r="R1">
            <v>1.1032381499999999</v>
          </cell>
        </row>
      </sheetData>
      <sheetData sheetId="734">
        <row r="1">
          <cell r="R1">
            <v>1.1032381499999999</v>
          </cell>
        </row>
      </sheetData>
      <sheetData sheetId="735">
        <row r="1">
          <cell r="R1">
            <v>1.1032381499999999</v>
          </cell>
        </row>
      </sheetData>
      <sheetData sheetId="736">
        <row r="1">
          <cell r="R1">
            <v>1.1032381499999999</v>
          </cell>
        </row>
      </sheetData>
      <sheetData sheetId="737">
        <row r="1">
          <cell r="R1">
            <v>1.1032381499999999</v>
          </cell>
        </row>
      </sheetData>
      <sheetData sheetId="738">
        <row r="1">
          <cell r="R1">
            <v>1.1032381499999999</v>
          </cell>
        </row>
      </sheetData>
      <sheetData sheetId="739">
        <row r="1">
          <cell r="R1">
            <v>1.1032381499999999</v>
          </cell>
        </row>
      </sheetData>
      <sheetData sheetId="740">
        <row r="1">
          <cell r="R1">
            <v>1.1032381499999999</v>
          </cell>
        </row>
      </sheetData>
      <sheetData sheetId="741">
        <row r="1">
          <cell r="R1">
            <v>1.1032381499999999</v>
          </cell>
        </row>
      </sheetData>
      <sheetData sheetId="742">
        <row r="1">
          <cell r="R1">
            <v>1.1032381499999999</v>
          </cell>
        </row>
      </sheetData>
      <sheetData sheetId="743">
        <row r="1">
          <cell r="R1">
            <v>1.1032381499999999</v>
          </cell>
        </row>
      </sheetData>
      <sheetData sheetId="744">
        <row r="1">
          <cell r="R1">
            <v>1.1032381499999999</v>
          </cell>
        </row>
      </sheetData>
      <sheetData sheetId="745">
        <row r="1">
          <cell r="R1">
            <v>1.1032381499999999</v>
          </cell>
        </row>
      </sheetData>
      <sheetData sheetId="746">
        <row r="1">
          <cell r="R1">
            <v>1.1032381499999999</v>
          </cell>
        </row>
      </sheetData>
      <sheetData sheetId="747">
        <row r="1">
          <cell r="R1">
            <v>1.1032381499999999</v>
          </cell>
        </row>
      </sheetData>
      <sheetData sheetId="748">
        <row r="1">
          <cell r="R1">
            <v>1.1032381499999999</v>
          </cell>
        </row>
      </sheetData>
      <sheetData sheetId="749">
        <row r="1">
          <cell r="R1">
            <v>1.1032381499999999</v>
          </cell>
        </row>
      </sheetData>
      <sheetData sheetId="750">
        <row r="1">
          <cell r="R1">
            <v>1.1032381499999999</v>
          </cell>
        </row>
      </sheetData>
      <sheetData sheetId="751">
        <row r="1">
          <cell r="R1">
            <v>1.1032381499999999</v>
          </cell>
        </row>
      </sheetData>
      <sheetData sheetId="752">
        <row r="1">
          <cell r="R1">
            <v>1.1032381499999999</v>
          </cell>
        </row>
      </sheetData>
      <sheetData sheetId="753">
        <row r="1">
          <cell r="R1">
            <v>1.1032381499999999</v>
          </cell>
        </row>
      </sheetData>
      <sheetData sheetId="754">
        <row r="1">
          <cell r="R1">
            <v>1.1032381499999999</v>
          </cell>
        </row>
      </sheetData>
      <sheetData sheetId="755">
        <row r="1">
          <cell r="R1">
            <v>1.1032381499999999</v>
          </cell>
        </row>
      </sheetData>
      <sheetData sheetId="756">
        <row r="1">
          <cell r="R1">
            <v>1.1032381499999999</v>
          </cell>
        </row>
      </sheetData>
      <sheetData sheetId="757">
        <row r="1">
          <cell r="R1">
            <v>1.1032381499999999</v>
          </cell>
        </row>
      </sheetData>
      <sheetData sheetId="758">
        <row r="1">
          <cell r="R1">
            <v>1.1032381499999999</v>
          </cell>
        </row>
      </sheetData>
      <sheetData sheetId="759">
        <row r="1">
          <cell r="R1">
            <v>1.1032381499999999</v>
          </cell>
        </row>
      </sheetData>
      <sheetData sheetId="760">
        <row r="1">
          <cell r="R1">
            <v>1.1032381499999999</v>
          </cell>
        </row>
      </sheetData>
      <sheetData sheetId="761">
        <row r="1">
          <cell r="R1">
            <v>1.1032381499999999</v>
          </cell>
        </row>
      </sheetData>
      <sheetData sheetId="762">
        <row r="1">
          <cell r="R1">
            <v>1.1032381499999999</v>
          </cell>
        </row>
      </sheetData>
      <sheetData sheetId="763">
        <row r="1">
          <cell r="R1">
            <v>1.1032381499999999</v>
          </cell>
        </row>
      </sheetData>
      <sheetData sheetId="764">
        <row r="1">
          <cell r="R1">
            <v>1.1032381499999999</v>
          </cell>
        </row>
      </sheetData>
      <sheetData sheetId="765">
        <row r="1">
          <cell r="R1">
            <v>1.1032381499999999</v>
          </cell>
        </row>
      </sheetData>
      <sheetData sheetId="766">
        <row r="1">
          <cell r="R1">
            <v>1.1032381499999999</v>
          </cell>
        </row>
      </sheetData>
      <sheetData sheetId="767">
        <row r="1">
          <cell r="R1">
            <v>1.1032381499999999</v>
          </cell>
        </row>
      </sheetData>
      <sheetData sheetId="768">
        <row r="1">
          <cell r="R1">
            <v>1.1032381499999999</v>
          </cell>
        </row>
      </sheetData>
      <sheetData sheetId="769">
        <row r="1">
          <cell r="R1">
            <v>1.1032381499999999</v>
          </cell>
        </row>
      </sheetData>
      <sheetData sheetId="770">
        <row r="1">
          <cell r="R1">
            <v>1.1032381499999999</v>
          </cell>
        </row>
      </sheetData>
      <sheetData sheetId="771">
        <row r="1">
          <cell r="R1">
            <v>1.1032381499999999</v>
          </cell>
        </row>
      </sheetData>
      <sheetData sheetId="772">
        <row r="1">
          <cell r="R1">
            <v>1.1032381499999999</v>
          </cell>
        </row>
      </sheetData>
      <sheetData sheetId="773">
        <row r="1">
          <cell r="R1">
            <v>1.1032381499999999</v>
          </cell>
        </row>
      </sheetData>
      <sheetData sheetId="774">
        <row r="1">
          <cell r="R1">
            <v>1.1032381499999999</v>
          </cell>
        </row>
      </sheetData>
      <sheetData sheetId="775">
        <row r="1">
          <cell r="R1">
            <v>1.1032381499999999</v>
          </cell>
        </row>
      </sheetData>
      <sheetData sheetId="776">
        <row r="1">
          <cell r="R1">
            <v>1.1032381499999999</v>
          </cell>
        </row>
      </sheetData>
      <sheetData sheetId="777">
        <row r="1">
          <cell r="R1">
            <v>1.1032381499999999</v>
          </cell>
        </row>
      </sheetData>
      <sheetData sheetId="778">
        <row r="1">
          <cell r="R1">
            <v>1.1032381499999999</v>
          </cell>
        </row>
      </sheetData>
      <sheetData sheetId="779">
        <row r="1">
          <cell r="R1">
            <v>1.1032381499999999</v>
          </cell>
        </row>
      </sheetData>
      <sheetData sheetId="780">
        <row r="1">
          <cell r="R1">
            <v>1.1032381499999999</v>
          </cell>
        </row>
      </sheetData>
      <sheetData sheetId="781">
        <row r="1">
          <cell r="R1">
            <v>1.1032381499999999</v>
          </cell>
        </row>
      </sheetData>
      <sheetData sheetId="782">
        <row r="1">
          <cell r="R1">
            <v>1.1032381499999999</v>
          </cell>
        </row>
      </sheetData>
      <sheetData sheetId="783">
        <row r="1">
          <cell r="R1">
            <v>1.1032381499999999</v>
          </cell>
        </row>
      </sheetData>
      <sheetData sheetId="784">
        <row r="1">
          <cell r="R1">
            <v>1.1032381499999999</v>
          </cell>
        </row>
      </sheetData>
      <sheetData sheetId="785">
        <row r="1">
          <cell r="R1">
            <v>1.1032381499999999</v>
          </cell>
        </row>
      </sheetData>
      <sheetData sheetId="786">
        <row r="1">
          <cell r="R1">
            <v>1.1032381499999999</v>
          </cell>
        </row>
      </sheetData>
      <sheetData sheetId="787">
        <row r="1">
          <cell r="R1">
            <v>1.1032381499999999</v>
          </cell>
        </row>
      </sheetData>
      <sheetData sheetId="788">
        <row r="1">
          <cell r="R1">
            <v>1.1032381499999999</v>
          </cell>
        </row>
      </sheetData>
      <sheetData sheetId="789">
        <row r="1">
          <cell r="R1">
            <v>1.1032381499999999</v>
          </cell>
        </row>
      </sheetData>
      <sheetData sheetId="790">
        <row r="1">
          <cell r="R1">
            <v>1.1032381499999999</v>
          </cell>
        </row>
      </sheetData>
      <sheetData sheetId="791">
        <row r="1">
          <cell r="R1">
            <v>1.1032381499999999</v>
          </cell>
        </row>
      </sheetData>
      <sheetData sheetId="792">
        <row r="1">
          <cell r="R1">
            <v>1.1032381499999999</v>
          </cell>
        </row>
      </sheetData>
      <sheetData sheetId="793">
        <row r="1">
          <cell r="R1">
            <v>1.1032381499999999</v>
          </cell>
        </row>
      </sheetData>
      <sheetData sheetId="794">
        <row r="1">
          <cell r="R1">
            <v>1.1032381499999999</v>
          </cell>
        </row>
      </sheetData>
      <sheetData sheetId="795">
        <row r="1">
          <cell r="R1">
            <v>1.1032381499999999</v>
          </cell>
        </row>
      </sheetData>
      <sheetData sheetId="796">
        <row r="1">
          <cell r="R1">
            <v>1.1032381499999999</v>
          </cell>
        </row>
      </sheetData>
      <sheetData sheetId="797">
        <row r="1">
          <cell r="R1">
            <v>1.1032381499999999</v>
          </cell>
        </row>
      </sheetData>
      <sheetData sheetId="798">
        <row r="1">
          <cell r="R1">
            <v>1.1032381499999999</v>
          </cell>
        </row>
      </sheetData>
      <sheetData sheetId="799">
        <row r="1">
          <cell r="R1">
            <v>1.1032381499999999</v>
          </cell>
        </row>
      </sheetData>
      <sheetData sheetId="800">
        <row r="1">
          <cell r="R1">
            <v>1.1032381499999999</v>
          </cell>
        </row>
      </sheetData>
      <sheetData sheetId="801">
        <row r="1">
          <cell r="R1">
            <v>1.1032381499999999</v>
          </cell>
        </row>
      </sheetData>
      <sheetData sheetId="802">
        <row r="1">
          <cell r="R1">
            <v>1.1032381499999999</v>
          </cell>
        </row>
      </sheetData>
      <sheetData sheetId="803">
        <row r="1">
          <cell r="R1">
            <v>1.1032381499999999</v>
          </cell>
        </row>
      </sheetData>
      <sheetData sheetId="804">
        <row r="1">
          <cell r="R1">
            <v>1.1032381499999999</v>
          </cell>
        </row>
      </sheetData>
      <sheetData sheetId="805">
        <row r="1">
          <cell r="R1">
            <v>1.1032381499999999</v>
          </cell>
        </row>
      </sheetData>
      <sheetData sheetId="806">
        <row r="1">
          <cell r="R1">
            <v>1.1032381499999999</v>
          </cell>
        </row>
      </sheetData>
      <sheetData sheetId="807">
        <row r="1">
          <cell r="R1">
            <v>1.1032381499999999</v>
          </cell>
        </row>
      </sheetData>
      <sheetData sheetId="808">
        <row r="1">
          <cell r="R1">
            <v>1.1032381499999999</v>
          </cell>
        </row>
      </sheetData>
      <sheetData sheetId="809">
        <row r="1">
          <cell r="R1">
            <v>1.1032381499999999</v>
          </cell>
        </row>
      </sheetData>
      <sheetData sheetId="810">
        <row r="1">
          <cell r="R1">
            <v>1.1032381499999999</v>
          </cell>
        </row>
      </sheetData>
      <sheetData sheetId="811">
        <row r="1">
          <cell r="R1">
            <v>1.1032381499999999</v>
          </cell>
        </row>
      </sheetData>
      <sheetData sheetId="812">
        <row r="1">
          <cell r="R1">
            <v>1.1032381499999999</v>
          </cell>
        </row>
      </sheetData>
      <sheetData sheetId="813">
        <row r="1">
          <cell r="R1">
            <v>1.1032381499999999</v>
          </cell>
        </row>
      </sheetData>
      <sheetData sheetId="814">
        <row r="1">
          <cell r="R1">
            <v>1.1032381499999999</v>
          </cell>
        </row>
      </sheetData>
      <sheetData sheetId="815">
        <row r="1">
          <cell r="R1">
            <v>1.1032381499999999</v>
          </cell>
        </row>
      </sheetData>
      <sheetData sheetId="816">
        <row r="1">
          <cell r="R1">
            <v>1.1032381499999999</v>
          </cell>
        </row>
      </sheetData>
      <sheetData sheetId="817">
        <row r="1">
          <cell r="R1">
            <v>1.1032381499999999</v>
          </cell>
        </row>
      </sheetData>
      <sheetData sheetId="818">
        <row r="1">
          <cell r="R1">
            <v>1.1032381499999999</v>
          </cell>
        </row>
      </sheetData>
      <sheetData sheetId="819">
        <row r="1">
          <cell r="R1">
            <v>1.1032381499999999</v>
          </cell>
        </row>
      </sheetData>
      <sheetData sheetId="820">
        <row r="1">
          <cell r="R1">
            <v>1.1032381499999999</v>
          </cell>
        </row>
      </sheetData>
      <sheetData sheetId="821">
        <row r="1">
          <cell r="R1">
            <v>1.1032381499999999</v>
          </cell>
        </row>
      </sheetData>
      <sheetData sheetId="822">
        <row r="1">
          <cell r="R1">
            <v>1.1032381499999999</v>
          </cell>
        </row>
      </sheetData>
      <sheetData sheetId="823">
        <row r="1">
          <cell r="R1">
            <v>1.1032381499999999</v>
          </cell>
        </row>
      </sheetData>
      <sheetData sheetId="824">
        <row r="1">
          <cell r="R1">
            <v>1.1032381499999999</v>
          </cell>
        </row>
      </sheetData>
      <sheetData sheetId="825">
        <row r="1">
          <cell r="R1">
            <v>1.1032381499999999</v>
          </cell>
        </row>
      </sheetData>
      <sheetData sheetId="826">
        <row r="1">
          <cell r="R1">
            <v>1.1032381499999999</v>
          </cell>
        </row>
      </sheetData>
      <sheetData sheetId="827">
        <row r="1">
          <cell r="R1">
            <v>1.1032381499999999</v>
          </cell>
        </row>
      </sheetData>
      <sheetData sheetId="828">
        <row r="1">
          <cell r="R1">
            <v>1.1032381499999999</v>
          </cell>
        </row>
      </sheetData>
      <sheetData sheetId="829">
        <row r="1">
          <cell r="R1">
            <v>1.1032381499999999</v>
          </cell>
        </row>
      </sheetData>
      <sheetData sheetId="830">
        <row r="1">
          <cell r="R1">
            <v>1.1032381499999999</v>
          </cell>
        </row>
      </sheetData>
      <sheetData sheetId="831">
        <row r="1">
          <cell r="R1">
            <v>1.1032381499999999</v>
          </cell>
        </row>
      </sheetData>
      <sheetData sheetId="832">
        <row r="1">
          <cell r="R1">
            <v>1.1032381499999999</v>
          </cell>
        </row>
      </sheetData>
      <sheetData sheetId="833">
        <row r="1">
          <cell r="R1">
            <v>1.1032381499999999</v>
          </cell>
        </row>
      </sheetData>
      <sheetData sheetId="834">
        <row r="1">
          <cell r="R1">
            <v>1.1032381499999999</v>
          </cell>
        </row>
      </sheetData>
      <sheetData sheetId="835">
        <row r="1">
          <cell r="R1">
            <v>1.1032381499999999</v>
          </cell>
        </row>
      </sheetData>
      <sheetData sheetId="836">
        <row r="1">
          <cell r="R1">
            <v>1.1032381499999999</v>
          </cell>
        </row>
      </sheetData>
      <sheetData sheetId="837">
        <row r="1">
          <cell r="R1">
            <v>1.1032381499999999</v>
          </cell>
        </row>
      </sheetData>
      <sheetData sheetId="838">
        <row r="1">
          <cell r="R1">
            <v>1.1032381499999999</v>
          </cell>
        </row>
      </sheetData>
      <sheetData sheetId="839">
        <row r="1">
          <cell r="R1">
            <v>1.1032381499999999</v>
          </cell>
        </row>
      </sheetData>
      <sheetData sheetId="840">
        <row r="1">
          <cell r="R1">
            <v>1.1032381499999999</v>
          </cell>
        </row>
      </sheetData>
      <sheetData sheetId="841">
        <row r="1">
          <cell r="R1">
            <v>1.1032381499999999</v>
          </cell>
        </row>
      </sheetData>
      <sheetData sheetId="842">
        <row r="1">
          <cell r="R1">
            <v>1.1032381499999999</v>
          </cell>
        </row>
      </sheetData>
      <sheetData sheetId="843">
        <row r="1">
          <cell r="R1">
            <v>1.1032381499999999</v>
          </cell>
        </row>
      </sheetData>
      <sheetData sheetId="844">
        <row r="1">
          <cell r="R1">
            <v>1.1032381499999999</v>
          </cell>
        </row>
      </sheetData>
      <sheetData sheetId="845">
        <row r="1">
          <cell r="R1">
            <v>1.1032381499999999</v>
          </cell>
        </row>
      </sheetData>
      <sheetData sheetId="846">
        <row r="1">
          <cell r="R1">
            <v>1.1032381499999999</v>
          </cell>
        </row>
      </sheetData>
      <sheetData sheetId="847">
        <row r="1">
          <cell r="R1">
            <v>1.1032381499999999</v>
          </cell>
        </row>
      </sheetData>
      <sheetData sheetId="848">
        <row r="1">
          <cell r="R1">
            <v>1.1032381499999999</v>
          </cell>
        </row>
      </sheetData>
      <sheetData sheetId="849">
        <row r="1">
          <cell r="R1">
            <v>1.1032381499999999</v>
          </cell>
        </row>
      </sheetData>
      <sheetData sheetId="850">
        <row r="1">
          <cell r="R1">
            <v>1.1032381499999999</v>
          </cell>
        </row>
      </sheetData>
      <sheetData sheetId="851">
        <row r="1">
          <cell r="R1">
            <v>1.1032381499999999</v>
          </cell>
        </row>
      </sheetData>
      <sheetData sheetId="852">
        <row r="1">
          <cell r="R1">
            <v>1.1032381499999999</v>
          </cell>
        </row>
      </sheetData>
      <sheetData sheetId="853">
        <row r="1">
          <cell r="R1">
            <v>1.1032381499999999</v>
          </cell>
        </row>
      </sheetData>
      <sheetData sheetId="854">
        <row r="1">
          <cell r="R1">
            <v>1.1032381499999999</v>
          </cell>
        </row>
      </sheetData>
      <sheetData sheetId="855">
        <row r="1">
          <cell r="R1">
            <v>1.1032381499999999</v>
          </cell>
        </row>
      </sheetData>
      <sheetData sheetId="856">
        <row r="1">
          <cell r="R1">
            <v>1.1032381499999999</v>
          </cell>
        </row>
      </sheetData>
      <sheetData sheetId="857">
        <row r="1">
          <cell r="R1">
            <v>1.1032381499999999</v>
          </cell>
        </row>
      </sheetData>
      <sheetData sheetId="858">
        <row r="1">
          <cell r="R1">
            <v>1.1032381499999999</v>
          </cell>
        </row>
      </sheetData>
      <sheetData sheetId="859">
        <row r="1">
          <cell r="R1">
            <v>1.1032381499999999</v>
          </cell>
        </row>
      </sheetData>
      <sheetData sheetId="860">
        <row r="1">
          <cell r="R1">
            <v>1.1032381499999999</v>
          </cell>
        </row>
      </sheetData>
      <sheetData sheetId="861">
        <row r="1">
          <cell r="R1">
            <v>1.1032381499999999</v>
          </cell>
        </row>
      </sheetData>
      <sheetData sheetId="862">
        <row r="1">
          <cell r="R1">
            <v>1.1032381499999999</v>
          </cell>
        </row>
      </sheetData>
      <sheetData sheetId="863">
        <row r="1">
          <cell r="R1">
            <v>1.1032381499999999</v>
          </cell>
        </row>
      </sheetData>
      <sheetData sheetId="864">
        <row r="1">
          <cell r="R1">
            <v>1.1032381499999999</v>
          </cell>
        </row>
      </sheetData>
      <sheetData sheetId="865">
        <row r="1">
          <cell r="R1">
            <v>1.1032381499999999</v>
          </cell>
        </row>
      </sheetData>
      <sheetData sheetId="866">
        <row r="1">
          <cell r="R1">
            <v>1.1032381499999999</v>
          </cell>
        </row>
      </sheetData>
      <sheetData sheetId="867">
        <row r="1">
          <cell r="R1">
            <v>1.1032381499999999</v>
          </cell>
        </row>
      </sheetData>
      <sheetData sheetId="868">
        <row r="1">
          <cell r="R1">
            <v>1.1032381499999999</v>
          </cell>
        </row>
      </sheetData>
      <sheetData sheetId="869">
        <row r="1">
          <cell r="R1">
            <v>1.1032381499999999</v>
          </cell>
        </row>
      </sheetData>
      <sheetData sheetId="870">
        <row r="1">
          <cell r="R1">
            <v>1.1032381499999999</v>
          </cell>
        </row>
      </sheetData>
      <sheetData sheetId="871">
        <row r="1">
          <cell r="R1">
            <v>1.1032381499999999</v>
          </cell>
        </row>
      </sheetData>
      <sheetData sheetId="872">
        <row r="1">
          <cell r="R1">
            <v>1.1032381499999999</v>
          </cell>
        </row>
      </sheetData>
      <sheetData sheetId="873">
        <row r="1">
          <cell r="R1">
            <v>1.1032381499999999</v>
          </cell>
        </row>
      </sheetData>
      <sheetData sheetId="874">
        <row r="1">
          <cell r="R1">
            <v>1.1032381499999999</v>
          </cell>
        </row>
      </sheetData>
      <sheetData sheetId="875">
        <row r="1">
          <cell r="R1">
            <v>1.1032381499999999</v>
          </cell>
        </row>
      </sheetData>
      <sheetData sheetId="876">
        <row r="1">
          <cell r="R1">
            <v>1.1032381499999999</v>
          </cell>
        </row>
      </sheetData>
      <sheetData sheetId="877">
        <row r="1">
          <cell r="R1">
            <v>1.1032381499999999</v>
          </cell>
        </row>
      </sheetData>
      <sheetData sheetId="878">
        <row r="1">
          <cell r="R1">
            <v>1.1032381499999999</v>
          </cell>
        </row>
      </sheetData>
      <sheetData sheetId="879">
        <row r="1">
          <cell r="R1">
            <v>1.1032381499999999</v>
          </cell>
        </row>
      </sheetData>
      <sheetData sheetId="880">
        <row r="1">
          <cell r="R1">
            <v>1.1032381499999999</v>
          </cell>
        </row>
      </sheetData>
      <sheetData sheetId="881">
        <row r="1">
          <cell r="R1">
            <v>1.1032381499999999</v>
          </cell>
        </row>
      </sheetData>
      <sheetData sheetId="882">
        <row r="1">
          <cell r="R1">
            <v>1.1032381499999999</v>
          </cell>
        </row>
      </sheetData>
      <sheetData sheetId="883">
        <row r="1">
          <cell r="R1">
            <v>1.1032381499999999</v>
          </cell>
        </row>
      </sheetData>
      <sheetData sheetId="884">
        <row r="1">
          <cell r="R1">
            <v>1.1032381499999999</v>
          </cell>
        </row>
      </sheetData>
      <sheetData sheetId="885">
        <row r="1">
          <cell r="R1">
            <v>1.1032381499999999</v>
          </cell>
        </row>
      </sheetData>
      <sheetData sheetId="886">
        <row r="1">
          <cell r="R1">
            <v>1.1032381499999999</v>
          </cell>
        </row>
      </sheetData>
      <sheetData sheetId="887">
        <row r="1">
          <cell r="R1">
            <v>1.1032381499999999</v>
          </cell>
        </row>
      </sheetData>
      <sheetData sheetId="888">
        <row r="1">
          <cell r="R1">
            <v>1.1032381499999999</v>
          </cell>
        </row>
      </sheetData>
      <sheetData sheetId="889">
        <row r="1">
          <cell r="R1">
            <v>1.1032381499999999</v>
          </cell>
        </row>
      </sheetData>
      <sheetData sheetId="890">
        <row r="1">
          <cell r="R1">
            <v>1.1032381499999999</v>
          </cell>
        </row>
      </sheetData>
      <sheetData sheetId="891">
        <row r="1">
          <cell r="R1">
            <v>1.1032381499999999</v>
          </cell>
        </row>
      </sheetData>
      <sheetData sheetId="892">
        <row r="1">
          <cell r="R1">
            <v>1.1032381499999999</v>
          </cell>
        </row>
      </sheetData>
      <sheetData sheetId="893">
        <row r="1">
          <cell r="R1">
            <v>1.1032381499999999</v>
          </cell>
        </row>
      </sheetData>
      <sheetData sheetId="894">
        <row r="1">
          <cell r="R1">
            <v>1.1032381499999999</v>
          </cell>
        </row>
      </sheetData>
      <sheetData sheetId="895">
        <row r="1">
          <cell r="R1">
            <v>1.1032381499999999</v>
          </cell>
        </row>
      </sheetData>
      <sheetData sheetId="896">
        <row r="1">
          <cell r="R1">
            <v>1.1032381499999999</v>
          </cell>
        </row>
      </sheetData>
      <sheetData sheetId="897">
        <row r="1">
          <cell r="R1">
            <v>1.1032381499999999</v>
          </cell>
        </row>
      </sheetData>
      <sheetData sheetId="898">
        <row r="1">
          <cell r="R1">
            <v>1.1032381499999999</v>
          </cell>
        </row>
      </sheetData>
      <sheetData sheetId="899">
        <row r="1">
          <cell r="R1">
            <v>1.1032381499999999</v>
          </cell>
        </row>
      </sheetData>
      <sheetData sheetId="900">
        <row r="1">
          <cell r="R1">
            <v>1.1032381499999999</v>
          </cell>
        </row>
      </sheetData>
      <sheetData sheetId="901">
        <row r="1">
          <cell r="R1">
            <v>1.1032381499999999</v>
          </cell>
        </row>
      </sheetData>
      <sheetData sheetId="902">
        <row r="1">
          <cell r="R1">
            <v>1.1032381499999999</v>
          </cell>
        </row>
      </sheetData>
      <sheetData sheetId="903">
        <row r="1">
          <cell r="R1">
            <v>1.1032381499999999</v>
          </cell>
        </row>
      </sheetData>
      <sheetData sheetId="904">
        <row r="1">
          <cell r="R1">
            <v>1.1032381499999999</v>
          </cell>
        </row>
      </sheetData>
      <sheetData sheetId="905">
        <row r="1">
          <cell r="R1">
            <v>1.1032381499999999</v>
          </cell>
        </row>
      </sheetData>
      <sheetData sheetId="906">
        <row r="1">
          <cell r="R1">
            <v>1.1032381499999999</v>
          </cell>
        </row>
      </sheetData>
      <sheetData sheetId="907">
        <row r="1">
          <cell r="R1">
            <v>1.1032381499999999</v>
          </cell>
        </row>
      </sheetData>
      <sheetData sheetId="908">
        <row r="1">
          <cell r="R1">
            <v>1.1032381499999999</v>
          </cell>
        </row>
      </sheetData>
      <sheetData sheetId="909">
        <row r="1">
          <cell r="R1">
            <v>1.1032381499999999</v>
          </cell>
        </row>
      </sheetData>
      <sheetData sheetId="910">
        <row r="1">
          <cell r="R1">
            <v>1.1032381499999999</v>
          </cell>
        </row>
      </sheetData>
      <sheetData sheetId="911">
        <row r="1">
          <cell r="R1">
            <v>1.1032381499999999</v>
          </cell>
        </row>
      </sheetData>
      <sheetData sheetId="912">
        <row r="1">
          <cell r="R1">
            <v>1.1032381499999999</v>
          </cell>
        </row>
      </sheetData>
      <sheetData sheetId="913">
        <row r="1">
          <cell r="R1">
            <v>1.1032381499999999</v>
          </cell>
        </row>
      </sheetData>
      <sheetData sheetId="914">
        <row r="1">
          <cell r="R1">
            <v>1.1032381499999999</v>
          </cell>
        </row>
      </sheetData>
      <sheetData sheetId="915">
        <row r="1">
          <cell r="R1">
            <v>1.1032381499999999</v>
          </cell>
        </row>
      </sheetData>
      <sheetData sheetId="916">
        <row r="1">
          <cell r="R1">
            <v>1.1032381499999999</v>
          </cell>
        </row>
      </sheetData>
      <sheetData sheetId="917">
        <row r="1">
          <cell r="R1">
            <v>1.1032381499999999</v>
          </cell>
        </row>
      </sheetData>
      <sheetData sheetId="918">
        <row r="1">
          <cell r="R1">
            <v>1.1032381499999999</v>
          </cell>
        </row>
      </sheetData>
      <sheetData sheetId="919">
        <row r="1">
          <cell r="R1">
            <v>1.1032381499999999</v>
          </cell>
        </row>
      </sheetData>
      <sheetData sheetId="920">
        <row r="1">
          <cell r="R1">
            <v>1.1032381499999999</v>
          </cell>
        </row>
      </sheetData>
      <sheetData sheetId="921">
        <row r="1">
          <cell r="R1">
            <v>1.1032381499999999</v>
          </cell>
        </row>
      </sheetData>
      <sheetData sheetId="922">
        <row r="1">
          <cell r="R1">
            <v>1.1032381499999999</v>
          </cell>
        </row>
      </sheetData>
      <sheetData sheetId="923">
        <row r="1">
          <cell r="R1">
            <v>1.1032381499999999</v>
          </cell>
        </row>
      </sheetData>
      <sheetData sheetId="924">
        <row r="1">
          <cell r="R1">
            <v>1.1032381499999999</v>
          </cell>
        </row>
      </sheetData>
      <sheetData sheetId="925">
        <row r="1">
          <cell r="R1">
            <v>1.1032381499999999</v>
          </cell>
        </row>
      </sheetData>
      <sheetData sheetId="926">
        <row r="1">
          <cell r="R1">
            <v>1.1032381499999999</v>
          </cell>
        </row>
      </sheetData>
      <sheetData sheetId="927">
        <row r="1">
          <cell r="R1">
            <v>1.1032381499999999</v>
          </cell>
        </row>
      </sheetData>
      <sheetData sheetId="928">
        <row r="1">
          <cell r="R1">
            <v>1.1032381499999999</v>
          </cell>
        </row>
      </sheetData>
      <sheetData sheetId="929">
        <row r="1">
          <cell r="R1">
            <v>1.1032381499999999</v>
          </cell>
        </row>
      </sheetData>
      <sheetData sheetId="930">
        <row r="1">
          <cell r="R1">
            <v>1.1032381499999999</v>
          </cell>
        </row>
      </sheetData>
      <sheetData sheetId="931">
        <row r="1">
          <cell r="R1">
            <v>1.1032381499999999</v>
          </cell>
        </row>
      </sheetData>
      <sheetData sheetId="932">
        <row r="1">
          <cell r="R1">
            <v>1.1032381499999999</v>
          </cell>
        </row>
      </sheetData>
      <sheetData sheetId="933">
        <row r="1">
          <cell r="R1">
            <v>1.1032381499999999</v>
          </cell>
        </row>
      </sheetData>
      <sheetData sheetId="934">
        <row r="1">
          <cell r="R1">
            <v>1.1032381499999999</v>
          </cell>
        </row>
      </sheetData>
      <sheetData sheetId="935">
        <row r="1">
          <cell r="R1">
            <v>1.1032381499999999</v>
          </cell>
        </row>
      </sheetData>
      <sheetData sheetId="936">
        <row r="1">
          <cell r="R1">
            <v>1.1032381499999999</v>
          </cell>
        </row>
      </sheetData>
      <sheetData sheetId="937">
        <row r="1">
          <cell r="R1">
            <v>1.1032381499999999</v>
          </cell>
        </row>
      </sheetData>
      <sheetData sheetId="938">
        <row r="1">
          <cell r="R1">
            <v>1.1032381499999999</v>
          </cell>
        </row>
      </sheetData>
      <sheetData sheetId="939">
        <row r="1">
          <cell r="R1">
            <v>1.1032381499999999</v>
          </cell>
        </row>
      </sheetData>
      <sheetData sheetId="940">
        <row r="1">
          <cell r="R1">
            <v>1.1032381499999999</v>
          </cell>
        </row>
      </sheetData>
      <sheetData sheetId="941">
        <row r="1">
          <cell r="R1">
            <v>1.1032381499999999</v>
          </cell>
        </row>
      </sheetData>
      <sheetData sheetId="942">
        <row r="1">
          <cell r="R1">
            <v>1.1032381499999999</v>
          </cell>
        </row>
      </sheetData>
      <sheetData sheetId="943">
        <row r="1">
          <cell r="R1">
            <v>1.1032381499999999</v>
          </cell>
        </row>
      </sheetData>
      <sheetData sheetId="944">
        <row r="1">
          <cell r="R1">
            <v>1.1032381499999999</v>
          </cell>
        </row>
      </sheetData>
      <sheetData sheetId="945">
        <row r="1">
          <cell r="R1">
            <v>1.1032381499999999</v>
          </cell>
        </row>
      </sheetData>
      <sheetData sheetId="946">
        <row r="1">
          <cell r="R1">
            <v>1.1032381499999999</v>
          </cell>
        </row>
      </sheetData>
      <sheetData sheetId="947">
        <row r="1">
          <cell r="R1">
            <v>1.1032381499999999</v>
          </cell>
        </row>
      </sheetData>
      <sheetData sheetId="948">
        <row r="1">
          <cell r="R1">
            <v>1.1032381499999999</v>
          </cell>
        </row>
      </sheetData>
      <sheetData sheetId="949">
        <row r="1">
          <cell r="R1">
            <v>1.1032381499999999</v>
          </cell>
        </row>
      </sheetData>
      <sheetData sheetId="950">
        <row r="1">
          <cell r="R1">
            <v>1.1032381499999999</v>
          </cell>
        </row>
      </sheetData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R1">
            <v>1.1032381499999999</v>
          </cell>
        </row>
      </sheetData>
      <sheetData sheetId="963">
        <row r="1">
          <cell r="R1">
            <v>1.1032381499999999</v>
          </cell>
        </row>
      </sheetData>
      <sheetData sheetId="964">
        <row r="1">
          <cell r="R1">
            <v>1.1032381499999999</v>
          </cell>
        </row>
      </sheetData>
      <sheetData sheetId="965">
        <row r="1">
          <cell r="R1">
            <v>1.1032381499999999</v>
          </cell>
        </row>
      </sheetData>
      <sheetData sheetId="966">
        <row r="1">
          <cell r="R1">
            <v>1.1032381499999999</v>
          </cell>
        </row>
      </sheetData>
      <sheetData sheetId="967">
        <row r="1">
          <cell r="R1">
            <v>1.1032381499999999</v>
          </cell>
        </row>
      </sheetData>
      <sheetData sheetId="968">
        <row r="1">
          <cell r="R1">
            <v>1.1032381499999999</v>
          </cell>
        </row>
      </sheetData>
      <sheetData sheetId="969">
        <row r="1">
          <cell r="R1">
            <v>1.1032381499999999</v>
          </cell>
        </row>
      </sheetData>
      <sheetData sheetId="970">
        <row r="1">
          <cell r="R1">
            <v>1.1032381499999999</v>
          </cell>
        </row>
      </sheetData>
      <sheetData sheetId="971">
        <row r="1">
          <cell r="R1">
            <v>1.1032381499999999</v>
          </cell>
        </row>
      </sheetData>
      <sheetData sheetId="972">
        <row r="1">
          <cell r="R1">
            <v>1.1032381499999999</v>
          </cell>
        </row>
      </sheetData>
      <sheetData sheetId="973">
        <row r="1">
          <cell r="R1">
            <v>1.1032381499999999</v>
          </cell>
        </row>
      </sheetData>
      <sheetData sheetId="974">
        <row r="1">
          <cell r="R1">
            <v>1.1032381499999999</v>
          </cell>
        </row>
      </sheetData>
      <sheetData sheetId="975">
        <row r="1">
          <cell r="R1">
            <v>1.1032381499999999</v>
          </cell>
        </row>
      </sheetData>
      <sheetData sheetId="976">
        <row r="1">
          <cell r="R1">
            <v>1.1032381499999999</v>
          </cell>
        </row>
      </sheetData>
      <sheetData sheetId="977">
        <row r="1">
          <cell r="R1">
            <v>1.1032381499999999</v>
          </cell>
        </row>
      </sheetData>
      <sheetData sheetId="978">
        <row r="1">
          <cell r="R1">
            <v>1.1032381499999999</v>
          </cell>
        </row>
      </sheetData>
      <sheetData sheetId="979">
        <row r="1">
          <cell r="R1">
            <v>1.1032381499999999</v>
          </cell>
        </row>
      </sheetData>
      <sheetData sheetId="980">
        <row r="1">
          <cell r="R1">
            <v>1.1032381499999999</v>
          </cell>
        </row>
      </sheetData>
      <sheetData sheetId="981">
        <row r="1">
          <cell r="R1">
            <v>1.1032381499999999</v>
          </cell>
        </row>
      </sheetData>
      <sheetData sheetId="982">
        <row r="1">
          <cell r="R1">
            <v>1.1032381499999999</v>
          </cell>
        </row>
      </sheetData>
      <sheetData sheetId="983">
        <row r="1">
          <cell r="R1">
            <v>1.1032381499999999</v>
          </cell>
        </row>
      </sheetData>
      <sheetData sheetId="984">
        <row r="1">
          <cell r="R1">
            <v>1.1032381499999999</v>
          </cell>
        </row>
      </sheetData>
      <sheetData sheetId="985">
        <row r="1">
          <cell r="R1">
            <v>1.1032381499999999</v>
          </cell>
        </row>
      </sheetData>
      <sheetData sheetId="986">
        <row r="1">
          <cell r="R1">
            <v>1.1032381499999999</v>
          </cell>
        </row>
      </sheetData>
      <sheetData sheetId="987">
        <row r="1">
          <cell r="R1">
            <v>1.1032381499999999</v>
          </cell>
        </row>
      </sheetData>
      <sheetData sheetId="988">
        <row r="1">
          <cell r="R1">
            <v>1.1032381499999999</v>
          </cell>
        </row>
      </sheetData>
      <sheetData sheetId="989">
        <row r="1">
          <cell r="R1">
            <v>1.1032381499999999</v>
          </cell>
        </row>
      </sheetData>
      <sheetData sheetId="990">
        <row r="1">
          <cell r="R1">
            <v>1.1032381499999999</v>
          </cell>
        </row>
      </sheetData>
      <sheetData sheetId="991">
        <row r="1">
          <cell r="R1">
            <v>1.1032381499999999</v>
          </cell>
        </row>
      </sheetData>
      <sheetData sheetId="992">
        <row r="1">
          <cell r="R1">
            <v>1.1032381499999999</v>
          </cell>
        </row>
      </sheetData>
      <sheetData sheetId="993">
        <row r="1">
          <cell r="R1">
            <v>1.1032381499999999</v>
          </cell>
        </row>
      </sheetData>
      <sheetData sheetId="994">
        <row r="1">
          <cell r="R1">
            <v>1.1032381499999999</v>
          </cell>
        </row>
      </sheetData>
      <sheetData sheetId="995">
        <row r="1">
          <cell r="R1">
            <v>1.1032381499999999</v>
          </cell>
        </row>
      </sheetData>
      <sheetData sheetId="996">
        <row r="1">
          <cell r="R1">
            <v>1.1032381499999999</v>
          </cell>
        </row>
      </sheetData>
      <sheetData sheetId="997">
        <row r="1">
          <cell r="R1">
            <v>1.1032381499999999</v>
          </cell>
        </row>
      </sheetData>
      <sheetData sheetId="998">
        <row r="1">
          <cell r="R1">
            <v>1.1032381499999999</v>
          </cell>
        </row>
      </sheetData>
      <sheetData sheetId="999">
        <row r="1">
          <cell r="R1">
            <v>1.1032381499999999</v>
          </cell>
        </row>
      </sheetData>
      <sheetData sheetId="1000">
        <row r="1">
          <cell r="R1">
            <v>1.1032381499999999</v>
          </cell>
        </row>
      </sheetData>
      <sheetData sheetId="1001">
        <row r="1">
          <cell r="R1">
            <v>1.1032381499999999</v>
          </cell>
        </row>
      </sheetData>
      <sheetData sheetId="1002">
        <row r="1">
          <cell r="R1">
            <v>1.1032381499999999</v>
          </cell>
        </row>
      </sheetData>
      <sheetData sheetId="1003">
        <row r="1">
          <cell r="R1">
            <v>1.1032381499999999</v>
          </cell>
        </row>
      </sheetData>
      <sheetData sheetId="1004">
        <row r="1">
          <cell r="R1">
            <v>1.1032381499999999</v>
          </cell>
        </row>
      </sheetData>
      <sheetData sheetId="1005">
        <row r="1">
          <cell r="R1">
            <v>1.1032381499999999</v>
          </cell>
        </row>
      </sheetData>
      <sheetData sheetId="1006">
        <row r="1">
          <cell r="R1">
            <v>1.1032381499999999</v>
          </cell>
        </row>
      </sheetData>
      <sheetData sheetId="1007">
        <row r="1">
          <cell r="R1">
            <v>1.1032381499999999</v>
          </cell>
        </row>
      </sheetData>
      <sheetData sheetId="1008">
        <row r="1">
          <cell r="R1">
            <v>1.1032381499999999</v>
          </cell>
        </row>
      </sheetData>
      <sheetData sheetId="1009">
        <row r="1">
          <cell r="R1">
            <v>1.1032381499999999</v>
          </cell>
        </row>
      </sheetData>
      <sheetData sheetId="1010">
        <row r="1">
          <cell r="R1">
            <v>1.1032381499999999</v>
          </cell>
        </row>
      </sheetData>
      <sheetData sheetId="1011">
        <row r="1">
          <cell r="R1">
            <v>1.1032381499999999</v>
          </cell>
        </row>
      </sheetData>
      <sheetData sheetId="1012">
        <row r="1">
          <cell r="R1">
            <v>1.1032381499999999</v>
          </cell>
        </row>
      </sheetData>
      <sheetData sheetId="1013">
        <row r="1">
          <cell r="R1">
            <v>1.1032381499999999</v>
          </cell>
        </row>
      </sheetData>
      <sheetData sheetId="1014">
        <row r="1">
          <cell r="R1">
            <v>1.1032381499999999</v>
          </cell>
        </row>
      </sheetData>
      <sheetData sheetId="1015">
        <row r="1">
          <cell r="R1">
            <v>1.1032381499999999</v>
          </cell>
        </row>
      </sheetData>
      <sheetData sheetId="1016">
        <row r="1">
          <cell r="R1">
            <v>1.1032381499999999</v>
          </cell>
        </row>
      </sheetData>
      <sheetData sheetId="1017">
        <row r="1">
          <cell r="R1">
            <v>1.1032381499999999</v>
          </cell>
        </row>
      </sheetData>
      <sheetData sheetId="1018">
        <row r="1">
          <cell r="R1">
            <v>1.1032381499999999</v>
          </cell>
        </row>
      </sheetData>
      <sheetData sheetId="1019">
        <row r="1">
          <cell r="R1">
            <v>1.1032381499999999</v>
          </cell>
        </row>
      </sheetData>
      <sheetData sheetId="1020">
        <row r="1">
          <cell r="R1">
            <v>1.1032381499999999</v>
          </cell>
        </row>
      </sheetData>
      <sheetData sheetId="1021">
        <row r="1">
          <cell r="R1">
            <v>1.1032381499999999</v>
          </cell>
        </row>
      </sheetData>
      <sheetData sheetId="1022">
        <row r="1">
          <cell r="R1">
            <v>1.1032381499999999</v>
          </cell>
        </row>
      </sheetData>
      <sheetData sheetId="1023">
        <row r="1">
          <cell r="R1">
            <v>1.1032381499999999</v>
          </cell>
        </row>
      </sheetData>
      <sheetData sheetId="1024">
        <row r="1">
          <cell r="R1">
            <v>1.1032381499999999</v>
          </cell>
        </row>
      </sheetData>
      <sheetData sheetId="1025">
        <row r="1">
          <cell r="R1">
            <v>1.1032381499999999</v>
          </cell>
        </row>
      </sheetData>
      <sheetData sheetId="1026">
        <row r="1">
          <cell r="R1">
            <v>1.1032381499999999</v>
          </cell>
        </row>
      </sheetData>
      <sheetData sheetId="1027">
        <row r="1">
          <cell r="R1">
            <v>1.1032381499999999</v>
          </cell>
        </row>
      </sheetData>
      <sheetData sheetId="1028">
        <row r="1">
          <cell r="R1">
            <v>1.1032381499999999</v>
          </cell>
        </row>
      </sheetData>
      <sheetData sheetId="1029">
        <row r="1">
          <cell r="R1">
            <v>1.1032381499999999</v>
          </cell>
        </row>
      </sheetData>
      <sheetData sheetId="1030">
        <row r="1">
          <cell r="R1">
            <v>1.1032381499999999</v>
          </cell>
        </row>
      </sheetData>
      <sheetData sheetId="1031">
        <row r="1">
          <cell r="R1">
            <v>1.1032381499999999</v>
          </cell>
        </row>
      </sheetData>
      <sheetData sheetId="1032">
        <row r="1">
          <cell r="R1">
            <v>1.1032381499999999</v>
          </cell>
        </row>
      </sheetData>
      <sheetData sheetId="1033">
        <row r="1">
          <cell r="R1">
            <v>1.1032381499999999</v>
          </cell>
        </row>
      </sheetData>
      <sheetData sheetId="1034">
        <row r="1">
          <cell r="R1">
            <v>1.1032381499999999</v>
          </cell>
        </row>
      </sheetData>
      <sheetData sheetId="1035">
        <row r="1">
          <cell r="R1">
            <v>1.1032381499999999</v>
          </cell>
        </row>
      </sheetData>
      <sheetData sheetId="1036">
        <row r="1">
          <cell r="R1">
            <v>1.1032381499999999</v>
          </cell>
        </row>
      </sheetData>
      <sheetData sheetId="1037">
        <row r="1">
          <cell r="R1">
            <v>1.1032381499999999</v>
          </cell>
        </row>
      </sheetData>
      <sheetData sheetId="1038">
        <row r="1">
          <cell r="R1">
            <v>1.1032381499999999</v>
          </cell>
        </row>
      </sheetData>
      <sheetData sheetId="1039">
        <row r="1">
          <cell r="R1">
            <v>1.1032381499999999</v>
          </cell>
        </row>
      </sheetData>
      <sheetData sheetId="1040">
        <row r="1">
          <cell r="R1">
            <v>1.1032381499999999</v>
          </cell>
        </row>
      </sheetData>
      <sheetData sheetId="1041">
        <row r="1">
          <cell r="R1">
            <v>1.1032381499999999</v>
          </cell>
        </row>
      </sheetData>
      <sheetData sheetId="1042">
        <row r="1">
          <cell r="R1">
            <v>1.1032381499999999</v>
          </cell>
        </row>
      </sheetData>
      <sheetData sheetId="1043">
        <row r="1">
          <cell r="R1">
            <v>1.1032381499999999</v>
          </cell>
        </row>
      </sheetData>
      <sheetData sheetId="1044">
        <row r="1">
          <cell r="R1">
            <v>1.1032381499999999</v>
          </cell>
        </row>
      </sheetData>
      <sheetData sheetId="1045">
        <row r="1">
          <cell r="R1">
            <v>1.1032381499999999</v>
          </cell>
        </row>
      </sheetData>
      <sheetData sheetId="1046">
        <row r="1">
          <cell r="R1">
            <v>1.1032381499999999</v>
          </cell>
        </row>
      </sheetData>
      <sheetData sheetId="1047">
        <row r="1">
          <cell r="R1">
            <v>1.1032381499999999</v>
          </cell>
        </row>
      </sheetData>
      <sheetData sheetId="1048">
        <row r="1">
          <cell r="R1">
            <v>1.1032381499999999</v>
          </cell>
        </row>
      </sheetData>
      <sheetData sheetId="1049">
        <row r="1">
          <cell r="R1">
            <v>1.1032381499999999</v>
          </cell>
        </row>
      </sheetData>
      <sheetData sheetId="1050">
        <row r="1">
          <cell r="R1">
            <v>1.1032381499999999</v>
          </cell>
        </row>
      </sheetData>
      <sheetData sheetId="1051">
        <row r="1">
          <cell r="R1">
            <v>1.1032381499999999</v>
          </cell>
        </row>
      </sheetData>
      <sheetData sheetId="1052">
        <row r="1">
          <cell r="R1">
            <v>1.1032381499999999</v>
          </cell>
        </row>
      </sheetData>
      <sheetData sheetId="1053">
        <row r="1">
          <cell r="R1">
            <v>1.1032381499999999</v>
          </cell>
        </row>
      </sheetData>
      <sheetData sheetId="1054">
        <row r="1">
          <cell r="R1">
            <v>1.1032381499999999</v>
          </cell>
        </row>
      </sheetData>
      <sheetData sheetId="1055">
        <row r="1">
          <cell r="R1">
            <v>1.1032381499999999</v>
          </cell>
        </row>
      </sheetData>
      <sheetData sheetId="1056">
        <row r="1">
          <cell r="R1">
            <v>1.1032381499999999</v>
          </cell>
        </row>
      </sheetData>
      <sheetData sheetId="1057">
        <row r="1">
          <cell r="R1">
            <v>1.1032381499999999</v>
          </cell>
        </row>
      </sheetData>
      <sheetData sheetId="1058">
        <row r="1">
          <cell r="R1">
            <v>1.1032381499999999</v>
          </cell>
        </row>
      </sheetData>
      <sheetData sheetId="1059">
        <row r="1">
          <cell r="R1">
            <v>1.1032381499999999</v>
          </cell>
        </row>
      </sheetData>
      <sheetData sheetId="1060">
        <row r="1">
          <cell r="R1">
            <v>1.1032381499999999</v>
          </cell>
        </row>
      </sheetData>
      <sheetData sheetId="1061">
        <row r="1">
          <cell r="R1">
            <v>1.1032381499999999</v>
          </cell>
        </row>
      </sheetData>
      <sheetData sheetId="1062">
        <row r="1">
          <cell r="R1">
            <v>1.1032381499999999</v>
          </cell>
        </row>
      </sheetData>
      <sheetData sheetId="1063">
        <row r="1">
          <cell r="R1">
            <v>1.1032381499999999</v>
          </cell>
        </row>
      </sheetData>
      <sheetData sheetId="1064">
        <row r="1">
          <cell r="R1">
            <v>1.1032381499999999</v>
          </cell>
        </row>
      </sheetData>
      <sheetData sheetId="1065">
        <row r="1">
          <cell r="R1">
            <v>1.1032381499999999</v>
          </cell>
        </row>
      </sheetData>
      <sheetData sheetId="1066">
        <row r="1">
          <cell r="R1">
            <v>1.1032381499999999</v>
          </cell>
        </row>
      </sheetData>
      <sheetData sheetId="1067">
        <row r="1">
          <cell r="R1">
            <v>1.1032381499999999</v>
          </cell>
        </row>
      </sheetData>
      <sheetData sheetId="1068">
        <row r="1">
          <cell r="R1">
            <v>1.1032381499999999</v>
          </cell>
        </row>
      </sheetData>
      <sheetData sheetId="1069">
        <row r="1">
          <cell r="R1">
            <v>1.1032381499999999</v>
          </cell>
        </row>
      </sheetData>
      <sheetData sheetId="1070">
        <row r="1">
          <cell r="R1">
            <v>1.1032381499999999</v>
          </cell>
        </row>
      </sheetData>
      <sheetData sheetId="1071">
        <row r="1">
          <cell r="R1">
            <v>1.1032381499999999</v>
          </cell>
        </row>
      </sheetData>
      <sheetData sheetId="1072">
        <row r="1">
          <cell r="R1">
            <v>1.1032381499999999</v>
          </cell>
        </row>
      </sheetData>
      <sheetData sheetId="1073">
        <row r="1">
          <cell r="R1">
            <v>1.1032381499999999</v>
          </cell>
        </row>
      </sheetData>
      <sheetData sheetId="1074">
        <row r="1">
          <cell r="R1">
            <v>1.1032381499999999</v>
          </cell>
        </row>
      </sheetData>
      <sheetData sheetId="1075">
        <row r="1">
          <cell r="R1">
            <v>1.1032381499999999</v>
          </cell>
        </row>
      </sheetData>
      <sheetData sheetId="1076">
        <row r="1">
          <cell r="R1">
            <v>1.1032381499999999</v>
          </cell>
        </row>
      </sheetData>
      <sheetData sheetId="1077">
        <row r="1">
          <cell r="R1">
            <v>1.1032381499999999</v>
          </cell>
        </row>
      </sheetData>
      <sheetData sheetId="1078">
        <row r="1">
          <cell r="R1">
            <v>1.1032381499999999</v>
          </cell>
        </row>
      </sheetData>
      <sheetData sheetId="1079">
        <row r="1">
          <cell r="R1">
            <v>1.1032381499999999</v>
          </cell>
        </row>
      </sheetData>
      <sheetData sheetId="1080">
        <row r="1">
          <cell r="R1">
            <v>1.1032381499999999</v>
          </cell>
        </row>
      </sheetData>
      <sheetData sheetId="1081">
        <row r="1">
          <cell r="R1">
            <v>1.1032381499999999</v>
          </cell>
        </row>
      </sheetData>
      <sheetData sheetId="1082">
        <row r="1">
          <cell r="R1">
            <v>1.1032381499999999</v>
          </cell>
        </row>
      </sheetData>
      <sheetData sheetId="1083">
        <row r="1">
          <cell r="R1">
            <v>1.1032381499999999</v>
          </cell>
        </row>
      </sheetData>
      <sheetData sheetId="1084">
        <row r="1">
          <cell r="R1">
            <v>1.1032381499999999</v>
          </cell>
        </row>
      </sheetData>
      <sheetData sheetId="1085">
        <row r="1">
          <cell r="R1">
            <v>1.1032381499999999</v>
          </cell>
        </row>
      </sheetData>
      <sheetData sheetId="1086">
        <row r="1">
          <cell r="R1">
            <v>1.1032381499999999</v>
          </cell>
        </row>
      </sheetData>
      <sheetData sheetId="1087">
        <row r="1">
          <cell r="R1">
            <v>1.1032381499999999</v>
          </cell>
        </row>
      </sheetData>
      <sheetData sheetId="1088">
        <row r="1">
          <cell r="R1">
            <v>1.1032381499999999</v>
          </cell>
        </row>
      </sheetData>
      <sheetData sheetId="1089">
        <row r="1">
          <cell r="R1">
            <v>1.1032381499999999</v>
          </cell>
        </row>
      </sheetData>
      <sheetData sheetId="1090">
        <row r="1">
          <cell r="R1">
            <v>1.1032381499999999</v>
          </cell>
        </row>
      </sheetData>
      <sheetData sheetId="1091">
        <row r="1">
          <cell r="R1">
            <v>1.1032381499999999</v>
          </cell>
        </row>
      </sheetData>
      <sheetData sheetId="1092">
        <row r="1">
          <cell r="R1">
            <v>1.1032381499999999</v>
          </cell>
        </row>
      </sheetData>
      <sheetData sheetId="1093">
        <row r="1">
          <cell r="R1">
            <v>1.1032381499999999</v>
          </cell>
        </row>
      </sheetData>
      <sheetData sheetId="1094">
        <row r="1">
          <cell r="R1">
            <v>1.1032381499999999</v>
          </cell>
        </row>
      </sheetData>
      <sheetData sheetId="1095">
        <row r="1">
          <cell r="R1">
            <v>1.1032381499999999</v>
          </cell>
        </row>
      </sheetData>
      <sheetData sheetId="1096">
        <row r="1">
          <cell r="R1">
            <v>1.1032381499999999</v>
          </cell>
        </row>
      </sheetData>
      <sheetData sheetId="1097">
        <row r="1">
          <cell r="R1">
            <v>1.1032381499999999</v>
          </cell>
        </row>
      </sheetData>
      <sheetData sheetId="1098">
        <row r="1">
          <cell r="R1">
            <v>1.1032381499999999</v>
          </cell>
        </row>
      </sheetData>
      <sheetData sheetId="1099">
        <row r="1">
          <cell r="R1">
            <v>1.1032381499999999</v>
          </cell>
        </row>
      </sheetData>
      <sheetData sheetId="1100">
        <row r="1">
          <cell r="R1">
            <v>1.1032381499999999</v>
          </cell>
        </row>
      </sheetData>
      <sheetData sheetId="1101">
        <row r="1">
          <cell r="R1">
            <v>1.1032381499999999</v>
          </cell>
        </row>
      </sheetData>
      <sheetData sheetId="1102">
        <row r="1">
          <cell r="R1">
            <v>1.1032381499999999</v>
          </cell>
        </row>
      </sheetData>
      <sheetData sheetId="1103">
        <row r="1">
          <cell r="R1">
            <v>1.1032381499999999</v>
          </cell>
        </row>
      </sheetData>
      <sheetData sheetId="1104">
        <row r="1">
          <cell r="R1">
            <v>1.1032381499999999</v>
          </cell>
        </row>
      </sheetData>
      <sheetData sheetId="1105">
        <row r="1">
          <cell r="R1">
            <v>1.1032381499999999</v>
          </cell>
        </row>
      </sheetData>
      <sheetData sheetId="1106">
        <row r="1">
          <cell r="R1">
            <v>1.1032381499999999</v>
          </cell>
        </row>
      </sheetData>
      <sheetData sheetId="1107">
        <row r="1">
          <cell r="R1">
            <v>1.1032381499999999</v>
          </cell>
        </row>
      </sheetData>
      <sheetData sheetId="1108">
        <row r="1">
          <cell r="R1">
            <v>1.1032381499999999</v>
          </cell>
        </row>
      </sheetData>
      <sheetData sheetId="1109">
        <row r="1">
          <cell r="R1">
            <v>1.1032381499999999</v>
          </cell>
        </row>
      </sheetData>
      <sheetData sheetId="1110">
        <row r="1">
          <cell r="R1">
            <v>1.1032381499999999</v>
          </cell>
        </row>
      </sheetData>
      <sheetData sheetId="1111">
        <row r="1">
          <cell r="R1">
            <v>1.1032381499999999</v>
          </cell>
        </row>
      </sheetData>
      <sheetData sheetId="1112">
        <row r="1">
          <cell r="R1">
            <v>1.1032381499999999</v>
          </cell>
        </row>
      </sheetData>
      <sheetData sheetId="1113">
        <row r="1">
          <cell r="R1">
            <v>1.1032381499999999</v>
          </cell>
        </row>
      </sheetData>
      <sheetData sheetId="1114">
        <row r="1">
          <cell r="R1">
            <v>1.1032381499999999</v>
          </cell>
        </row>
      </sheetData>
      <sheetData sheetId="1115">
        <row r="1">
          <cell r="R1">
            <v>1.1032381499999999</v>
          </cell>
        </row>
      </sheetData>
      <sheetData sheetId="1116">
        <row r="1">
          <cell r="R1">
            <v>1.1032381499999999</v>
          </cell>
        </row>
      </sheetData>
      <sheetData sheetId="1117">
        <row r="1">
          <cell r="R1">
            <v>1.1032381499999999</v>
          </cell>
        </row>
      </sheetData>
      <sheetData sheetId="1118">
        <row r="1">
          <cell r="R1">
            <v>1.1032381499999999</v>
          </cell>
        </row>
      </sheetData>
      <sheetData sheetId="1119">
        <row r="1">
          <cell r="R1">
            <v>1.1032381499999999</v>
          </cell>
        </row>
      </sheetData>
      <sheetData sheetId="1120">
        <row r="1">
          <cell r="R1">
            <v>1.1032381499999999</v>
          </cell>
        </row>
      </sheetData>
      <sheetData sheetId="1121">
        <row r="1">
          <cell r="R1">
            <v>1.1032381499999999</v>
          </cell>
        </row>
      </sheetData>
      <sheetData sheetId="1122">
        <row r="1">
          <cell r="R1">
            <v>1.1032381499999999</v>
          </cell>
        </row>
      </sheetData>
      <sheetData sheetId="1123">
        <row r="1">
          <cell r="R1">
            <v>1.1032381499999999</v>
          </cell>
        </row>
      </sheetData>
      <sheetData sheetId="1124">
        <row r="1">
          <cell r="R1">
            <v>1.1032381499999999</v>
          </cell>
        </row>
      </sheetData>
      <sheetData sheetId="1125">
        <row r="1">
          <cell r="R1">
            <v>1.1032381499999999</v>
          </cell>
        </row>
      </sheetData>
      <sheetData sheetId="1126">
        <row r="1">
          <cell r="R1">
            <v>1.1032381499999999</v>
          </cell>
        </row>
      </sheetData>
      <sheetData sheetId="1127">
        <row r="1">
          <cell r="R1">
            <v>1.1032381499999999</v>
          </cell>
        </row>
      </sheetData>
      <sheetData sheetId="1128">
        <row r="1">
          <cell r="R1">
            <v>1.1032381499999999</v>
          </cell>
        </row>
      </sheetData>
      <sheetData sheetId="1129">
        <row r="1">
          <cell r="R1">
            <v>1.1032381499999999</v>
          </cell>
        </row>
      </sheetData>
      <sheetData sheetId="1130">
        <row r="1">
          <cell r="R1">
            <v>1.1032381499999999</v>
          </cell>
        </row>
      </sheetData>
      <sheetData sheetId="1131">
        <row r="1">
          <cell r="R1">
            <v>1.1032381499999999</v>
          </cell>
        </row>
      </sheetData>
      <sheetData sheetId="1132">
        <row r="1">
          <cell r="R1">
            <v>1.1032381499999999</v>
          </cell>
        </row>
      </sheetData>
      <sheetData sheetId="1133">
        <row r="1">
          <cell r="R1">
            <v>1.1032381499999999</v>
          </cell>
        </row>
      </sheetData>
      <sheetData sheetId="1134">
        <row r="1">
          <cell r="R1">
            <v>1.1032381499999999</v>
          </cell>
        </row>
      </sheetData>
      <sheetData sheetId="1135">
        <row r="1">
          <cell r="R1">
            <v>1.1032381499999999</v>
          </cell>
        </row>
      </sheetData>
      <sheetData sheetId="1136">
        <row r="1">
          <cell r="R1">
            <v>1.1032381499999999</v>
          </cell>
        </row>
      </sheetData>
      <sheetData sheetId="1137">
        <row r="1">
          <cell r="R1">
            <v>1.1032381499999999</v>
          </cell>
        </row>
      </sheetData>
      <sheetData sheetId="1138">
        <row r="1">
          <cell r="R1">
            <v>1.1032381499999999</v>
          </cell>
        </row>
      </sheetData>
      <sheetData sheetId="1139">
        <row r="1">
          <cell r="R1">
            <v>1.1032381499999999</v>
          </cell>
        </row>
      </sheetData>
      <sheetData sheetId="1140">
        <row r="1">
          <cell r="R1">
            <v>1.1032381499999999</v>
          </cell>
        </row>
      </sheetData>
      <sheetData sheetId="1141">
        <row r="1">
          <cell r="R1">
            <v>1.1032381499999999</v>
          </cell>
        </row>
      </sheetData>
      <sheetData sheetId="1142">
        <row r="1">
          <cell r="R1">
            <v>1.1032381499999999</v>
          </cell>
        </row>
      </sheetData>
      <sheetData sheetId="1143">
        <row r="1">
          <cell r="R1">
            <v>1.1032381499999999</v>
          </cell>
        </row>
      </sheetData>
      <sheetData sheetId="1144">
        <row r="1">
          <cell r="R1">
            <v>1.1032381499999999</v>
          </cell>
        </row>
      </sheetData>
      <sheetData sheetId="1145">
        <row r="1">
          <cell r="R1">
            <v>1.1032381499999999</v>
          </cell>
        </row>
      </sheetData>
      <sheetData sheetId="1146">
        <row r="1">
          <cell r="R1">
            <v>1.1032381499999999</v>
          </cell>
        </row>
      </sheetData>
      <sheetData sheetId="1147">
        <row r="1">
          <cell r="R1">
            <v>1.1032381499999999</v>
          </cell>
        </row>
      </sheetData>
      <sheetData sheetId="1148">
        <row r="1">
          <cell r="R1">
            <v>1.1032381499999999</v>
          </cell>
        </row>
      </sheetData>
      <sheetData sheetId="1149">
        <row r="1">
          <cell r="R1">
            <v>1.1032381499999999</v>
          </cell>
        </row>
      </sheetData>
      <sheetData sheetId="1150">
        <row r="1">
          <cell r="R1">
            <v>1.1032381499999999</v>
          </cell>
        </row>
      </sheetData>
      <sheetData sheetId="1151">
        <row r="1">
          <cell r="R1">
            <v>1.1032381499999999</v>
          </cell>
        </row>
      </sheetData>
      <sheetData sheetId="1152">
        <row r="1">
          <cell r="R1">
            <v>1.1032381499999999</v>
          </cell>
        </row>
      </sheetData>
      <sheetData sheetId="1153">
        <row r="1">
          <cell r="R1">
            <v>1.1032381499999999</v>
          </cell>
        </row>
      </sheetData>
      <sheetData sheetId="1154">
        <row r="1">
          <cell r="R1">
            <v>1.1032381499999999</v>
          </cell>
        </row>
      </sheetData>
      <sheetData sheetId="1155">
        <row r="1">
          <cell r="R1">
            <v>1.1032381499999999</v>
          </cell>
        </row>
      </sheetData>
      <sheetData sheetId="1156">
        <row r="1">
          <cell r="R1">
            <v>1.1032381499999999</v>
          </cell>
        </row>
      </sheetData>
      <sheetData sheetId="1157">
        <row r="1">
          <cell r="R1">
            <v>1.1032381499999999</v>
          </cell>
        </row>
      </sheetData>
      <sheetData sheetId="1158">
        <row r="1">
          <cell r="R1">
            <v>1.1032381499999999</v>
          </cell>
        </row>
      </sheetData>
      <sheetData sheetId="1159">
        <row r="1">
          <cell r="R1">
            <v>1.1032381499999999</v>
          </cell>
        </row>
      </sheetData>
      <sheetData sheetId="1160">
        <row r="1">
          <cell r="R1">
            <v>1.1032381499999999</v>
          </cell>
        </row>
      </sheetData>
      <sheetData sheetId="1161">
        <row r="1">
          <cell r="R1">
            <v>1.1032381499999999</v>
          </cell>
        </row>
      </sheetData>
      <sheetData sheetId="1162">
        <row r="1">
          <cell r="R1">
            <v>1.1032381499999999</v>
          </cell>
        </row>
      </sheetData>
      <sheetData sheetId="1163">
        <row r="1">
          <cell r="R1">
            <v>1.1032381499999999</v>
          </cell>
        </row>
      </sheetData>
      <sheetData sheetId="1164">
        <row r="1">
          <cell r="R1">
            <v>1.1032381499999999</v>
          </cell>
        </row>
      </sheetData>
      <sheetData sheetId="1165">
        <row r="1">
          <cell r="R1">
            <v>1.1032381499999999</v>
          </cell>
        </row>
      </sheetData>
      <sheetData sheetId="1166">
        <row r="1">
          <cell r="R1">
            <v>1.1032381499999999</v>
          </cell>
        </row>
      </sheetData>
      <sheetData sheetId="1167">
        <row r="1">
          <cell r="R1">
            <v>1.1032381499999999</v>
          </cell>
        </row>
      </sheetData>
      <sheetData sheetId="1168">
        <row r="1">
          <cell r="R1">
            <v>1.1032381499999999</v>
          </cell>
        </row>
      </sheetData>
      <sheetData sheetId="1169">
        <row r="1">
          <cell r="R1">
            <v>1.1032381499999999</v>
          </cell>
        </row>
      </sheetData>
      <sheetData sheetId="1170">
        <row r="1">
          <cell r="R1">
            <v>1.1032381499999999</v>
          </cell>
        </row>
      </sheetData>
      <sheetData sheetId="1171">
        <row r="1">
          <cell r="R1">
            <v>1.1032381499999999</v>
          </cell>
        </row>
      </sheetData>
      <sheetData sheetId="1172">
        <row r="1">
          <cell r="R1">
            <v>1.1032381499999999</v>
          </cell>
        </row>
      </sheetData>
      <sheetData sheetId="1173">
        <row r="1">
          <cell r="R1">
            <v>1.1032381499999999</v>
          </cell>
        </row>
      </sheetData>
      <sheetData sheetId="1174">
        <row r="1">
          <cell r="R1">
            <v>1.1032381499999999</v>
          </cell>
        </row>
      </sheetData>
      <sheetData sheetId="1175">
        <row r="1">
          <cell r="R1">
            <v>1.1032381499999999</v>
          </cell>
        </row>
      </sheetData>
      <sheetData sheetId="1176">
        <row r="1">
          <cell r="R1">
            <v>1.1032381499999999</v>
          </cell>
        </row>
      </sheetData>
      <sheetData sheetId="1177">
        <row r="1">
          <cell r="R1">
            <v>1.1032381499999999</v>
          </cell>
        </row>
      </sheetData>
      <sheetData sheetId="1178">
        <row r="1">
          <cell r="R1">
            <v>1.1032381499999999</v>
          </cell>
        </row>
      </sheetData>
      <sheetData sheetId="1179">
        <row r="1">
          <cell r="R1">
            <v>1.1032381499999999</v>
          </cell>
        </row>
      </sheetData>
      <sheetData sheetId="1180">
        <row r="1">
          <cell r="R1">
            <v>1.1032381499999999</v>
          </cell>
        </row>
      </sheetData>
      <sheetData sheetId="1181">
        <row r="1">
          <cell r="R1">
            <v>1.1032381499999999</v>
          </cell>
        </row>
      </sheetData>
      <sheetData sheetId="1182">
        <row r="1">
          <cell r="R1">
            <v>1.1032381499999999</v>
          </cell>
        </row>
      </sheetData>
      <sheetData sheetId="1183">
        <row r="1">
          <cell r="R1">
            <v>1.1032381499999999</v>
          </cell>
        </row>
      </sheetData>
      <sheetData sheetId="1184">
        <row r="1">
          <cell r="R1">
            <v>1.1032381499999999</v>
          </cell>
        </row>
      </sheetData>
      <sheetData sheetId="1185">
        <row r="1">
          <cell r="R1">
            <v>1.1032381499999999</v>
          </cell>
        </row>
      </sheetData>
      <sheetData sheetId="1186">
        <row r="1">
          <cell r="R1">
            <v>1.1032381499999999</v>
          </cell>
        </row>
      </sheetData>
      <sheetData sheetId="1187">
        <row r="1">
          <cell r="R1">
            <v>1.1032381499999999</v>
          </cell>
        </row>
      </sheetData>
      <sheetData sheetId="1188">
        <row r="1">
          <cell r="R1">
            <v>1.1032381499999999</v>
          </cell>
        </row>
      </sheetData>
      <sheetData sheetId="1189">
        <row r="1">
          <cell r="R1">
            <v>1.1032381499999999</v>
          </cell>
        </row>
      </sheetData>
      <sheetData sheetId="1190">
        <row r="1">
          <cell r="R1">
            <v>1.1032381499999999</v>
          </cell>
        </row>
      </sheetData>
      <sheetData sheetId="1191">
        <row r="1">
          <cell r="R1">
            <v>1.1032381499999999</v>
          </cell>
        </row>
      </sheetData>
      <sheetData sheetId="1192">
        <row r="1">
          <cell r="R1">
            <v>1.1032381499999999</v>
          </cell>
        </row>
      </sheetData>
      <sheetData sheetId="1193">
        <row r="1">
          <cell r="R1">
            <v>1.1032381499999999</v>
          </cell>
        </row>
      </sheetData>
      <sheetData sheetId="1194">
        <row r="1">
          <cell r="R1">
            <v>1.1032381499999999</v>
          </cell>
        </row>
      </sheetData>
      <sheetData sheetId="1195">
        <row r="1">
          <cell r="R1">
            <v>1.1032381499999999</v>
          </cell>
        </row>
      </sheetData>
      <sheetData sheetId="1196">
        <row r="1">
          <cell r="R1">
            <v>1.1032381499999999</v>
          </cell>
        </row>
      </sheetData>
      <sheetData sheetId="1197">
        <row r="1">
          <cell r="R1">
            <v>1.1032381499999999</v>
          </cell>
        </row>
      </sheetData>
      <sheetData sheetId="1198">
        <row r="1">
          <cell r="R1">
            <v>1.1032381499999999</v>
          </cell>
        </row>
      </sheetData>
      <sheetData sheetId="1199">
        <row r="1">
          <cell r="R1">
            <v>1.1032381499999999</v>
          </cell>
        </row>
      </sheetData>
      <sheetData sheetId="1200">
        <row r="1">
          <cell r="R1">
            <v>1.1032381499999999</v>
          </cell>
        </row>
      </sheetData>
      <sheetData sheetId="1201">
        <row r="1">
          <cell r="R1">
            <v>1.1032381499999999</v>
          </cell>
        </row>
      </sheetData>
      <sheetData sheetId="1202">
        <row r="1">
          <cell r="R1">
            <v>1.1032381499999999</v>
          </cell>
        </row>
      </sheetData>
      <sheetData sheetId="1203">
        <row r="1">
          <cell r="R1">
            <v>1.1032381499999999</v>
          </cell>
        </row>
      </sheetData>
      <sheetData sheetId="1204">
        <row r="1">
          <cell r="R1">
            <v>1.1032381499999999</v>
          </cell>
        </row>
      </sheetData>
      <sheetData sheetId="1205">
        <row r="1">
          <cell r="R1">
            <v>1.1032381499999999</v>
          </cell>
        </row>
      </sheetData>
      <sheetData sheetId="1206">
        <row r="1">
          <cell r="R1">
            <v>1.1032381499999999</v>
          </cell>
        </row>
      </sheetData>
      <sheetData sheetId="1207">
        <row r="1">
          <cell r="R1">
            <v>1.1032381499999999</v>
          </cell>
        </row>
      </sheetData>
      <sheetData sheetId="1208">
        <row r="1">
          <cell r="R1">
            <v>1.1032381499999999</v>
          </cell>
        </row>
      </sheetData>
      <sheetData sheetId="1209">
        <row r="1">
          <cell r="R1">
            <v>1.1032381499999999</v>
          </cell>
        </row>
      </sheetData>
      <sheetData sheetId="1210">
        <row r="1">
          <cell r="R1">
            <v>1.1032381499999999</v>
          </cell>
        </row>
      </sheetData>
      <sheetData sheetId="1211">
        <row r="1">
          <cell r="R1">
            <v>1.1032381499999999</v>
          </cell>
        </row>
      </sheetData>
      <sheetData sheetId="1212">
        <row r="1">
          <cell r="R1">
            <v>1.1032381499999999</v>
          </cell>
        </row>
      </sheetData>
      <sheetData sheetId="1213">
        <row r="1">
          <cell r="R1">
            <v>1.1032381499999999</v>
          </cell>
        </row>
      </sheetData>
      <sheetData sheetId="1214">
        <row r="1">
          <cell r="R1">
            <v>1.1032381499999999</v>
          </cell>
        </row>
      </sheetData>
      <sheetData sheetId="1215">
        <row r="1">
          <cell r="R1">
            <v>1.1032381499999999</v>
          </cell>
        </row>
      </sheetData>
      <sheetData sheetId="1216">
        <row r="1">
          <cell r="R1">
            <v>1.1032381499999999</v>
          </cell>
        </row>
      </sheetData>
      <sheetData sheetId="1217">
        <row r="1">
          <cell r="R1">
            <v>1.1032381499999999</v>
          </cell>
        </row>
      </sheetData>
      <sheetData sheetId="1218">
        <row r="1">
          <cell r="R1">
            <v>1.1032381499999999</v>
          </cell>
        </row>
      </sheetData>
      <sheetData sheetId="1219">
        <row r="1">
          <cell r="R1">
            <v>1.1032381499999999</v>
          </cell>
        </row>
      </sheetData>
      <sheetData sheetId="1220">
        <row r="1">
          <cell r="R1">
            <v>1.1032381499999999</v>
          </cell>
        </row>
      </sheetData>
      <sheetData sheetId="1221">
        <row r="1">
          <cell r="R1">
            <v>1.1032381499999999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>
        <row r="1">
          <cell r="R1">
            <v>1.1032381499999999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>
        <row r="1">
          <cell r="R1">
            <v>1.1032381499999999</v>
          </cell>
        </row>
      </sheetData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>
        <row r="1">
          <cell r="R1">
            <v>1.1032381499999999</v>
          </cell>
        </row>
      </sheetData>
      <sheetData sheetId="1314">
        <row r="1">
          <cell r="R1">
            <v>1.1032381499999999</v>
          </cell>
        </row>
      </sheetData>
      <sheetData sheetId="1315">
        <row r="1">
          <cell r="R1">
            <v>1.1032381499999999</v>
          </cell>
        </row>
      </sheetData>
      <sheetData sheetId="1316">
        <row r="1">
          <cell r="R1">
            <v>1.1032381499999999</v>
          </cell>
        </row>
      </sheetData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>
        <row r="1">
          <cell r="R1">
            <v>1.1032381499999999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>
        <row r="1">
          <cell r="R1">
            <v>1.1032381499999999</v>
          </cell>
        </row>
      </sheetData>
      <sheetData sheetId="1337">
        <row r="1">
          <cell r="R1">
            <v>1.1032381499999999</v>
          </cell>
        </row>
      </sheetData>
      <sheetData sheetId="1338">
        <row r="1">
          <cell r="R1">
            <v>1.1032381499999999</v>
          </cell>
        </row>
      </sheetData>
      <sheetData sheetId="1339">
        <row r="1">
          <cell r="R1">
            <v>1.1032381499999999</v>
          </cell>
        </row>
      </sheetData>
      <sheetData sheetId="1340">
        <row r="1">
          <cell r="R1">
            <v>1.1032381499999999</v>
          </cell>
        </row>
      </sheetData>
      <sheetData sheetId="1341">
        <row r="1">
          <cell r="R1">
            <v>1.1032381499999999</v>
          </cell>
        </row>
      </sheetData>
      <sheetData sheetId="1342">
        <row r="1">
          <cell r="R1">
            <v>1.1032381499999999</v>
          </cell>
        </row>
      </sheetData>
      <sheetData sheetId="1343">
        <row r="1">
          <cell r="R1">
            <v>1.1032381499999999</v>
          </cell>
        </row>
      </sheetData>
      <sheetData sheetId="1344">
        <row r="1">
          <cell r="R1">
            <v>1.1032381499999999</v>
          </cell>
        </row>
      </sheetData>
      <sheetData sheetId="1345">
        <row r="1">
          <cell r="R1">
            <v>1.1032381499999999</v>
          </cell>
        </row>
      </sheetData>
      <sheetData sheetId="1346">
        <row r="1">
          <cell r="R1">
            <v>1.1032381499999999</v>
          </cell>
        </row>
      </sheetData>
      <sheetData sheetId="1347">
        <row r="1">
          <cell r="R1">
            <v>1.1032381499999999</v>
          </cell>
        </row>
      </sheetData>
      <sheetData sheetId="1348">
        <row r="1">
          <cell r="R1">
            <v>1.1032381499999999</v>
          </cell>
        </row>
      </sheetData>
      <sheetData sheetId="1349">
        <row r="1">
          <cell r="R1">
            <v>1.1032381499999999</v>
          </cell>
        </row>
      </sheetData>
      <sheetData sheetId="1350">
        <row r="1">
          <cell r="R1">
            <v>1.1032381499999999</v>
          </cell>
        </row>
      </sheetData>
      <sheetData sheetId="1351">
        <row r="1">
          <cell r="R1">
            <v>1.1032381499999999</v>
          </cell>
        </row>
      </sheetData>
      <sheetData sheetId="1352">
        <row r="1">
          <cell r="R1">
            <v>1.1032381499999999</v>
          </cell>
        </row>
      </sheetData>
      <sheetData sheetId="1353">
        <row r="1">
          <cell r="R1">
            <v>1.1032381499999999</v>
          </cell>
        </row>
      </sheetData>
      <sheetData sheetId="1354">
        <row r="1">
          <cell r="R1">
            <v>1.1032381499999999</v>
          </cell>
        </row>
      </sheetData>
      <sheetData sheetId="1355">
        <row r="1">
          <cell r="R1">
            <v>1.1032381499999999</v>
          </cell>
        </row>
      </sheetData>
      <sheetData sheetId="1356">
        <row r="1">
          <cell r="R1">
            <v>1.1032381499999999</v>
          </cell>
        </row>
      </sheetData>
      <sheetData sheetId="1357">
        <row r="1">
          <cell r="R1">
            <v>1.1032381499999999</v>
          </cell>
        </row>
      </sheetData>
      <sheetData sheetId="1358">
        <row r="1">
          <cell r="R1">
            <v>1.1032381499999999</v>
          </cell>
        </row>
      </sheetData>
      <sheetData sheetId="1359">
        <row r="1">
          <cell r="R1">
            <v>1.1032381499999999</v>
          </cell>
        </row>
      </sheetData>
      <sheetData sheetId="1360">
        <row r="1">
          <cell r="R1">
            <v>1.1032381499999999</v>
          </cell>
        </row>
      </sheetData>
      <sheetData sheetId="1361">
        <row r="1">
          <cell r="R1">
            <v>1.1032381499999999</v>
          </cell>
        </row>
      </sheetData>
      <sheetData sheetId="1362">
        <row r="1">
          <cell r="R1">
            <v>1.1032381499999999</v>
          </cell>
        </row>
      </sheetData>
      <sheetData sheetId="1363">
        <row r="1">
          <cell r="R1">
            <v>1.1032381499999999</v>
          </cell>
        </row>
      </sheetData>
      <sheetData sheetId="1364">
        <row r="1">
          <cell r="R1">
            <v>1.1032381499999999</v>
          </cell>
        </row>
      </sheetData>
      <sheetData sheetId="1365">
        <row r="1">
          <cell r="R1">
            <v>1.1032381499999999</v>
          </cell>
        </row>
      </sheetData>
      <sheetData sheetId="1366">
        <row r="1">
          <cell r="R1">
            <v>1.1032381499999999</v>
          </cell>
        </row>
      </sheetData>
      <sheetData sheetId="1367">
        <row r="1">
          <cell r="R1">
            <v>1.1032381499999999</v>
          </cell>
        </row>
      </sheetData>
      <sheetData sheetId="1368">
        <row r="1">
          <cell r="R1">
            <v>1.1032381499999999</v>
          </cell>
        </row>
      </sheetData>
      <sheetData sheetId="1369">
        <row r="1">
          <cell r="R1">
            <v>1.1032381499999999</v>
          </cell>
        </row>
      </sheetData>
      <sheetData sheetId="1370">
        <row r="1">
          <cell r="R1">
            <v>1.1032381499999999</v>
          </cell>
        </row>
      </sheetData>
      <sheetData sheetId="1371">
        <row r="1">
          <cell r="R1">
            <v>1.1032381499999999</v>
          </cell>
        </row>
      </sheetData>
      <sheetData sheetId="1372">
        <row r="1">
          <cell r="R1">
            <v>1.1032381499999999</v>
          </cell>
        </row>
      </sheetData>
      <sheetData sheetId="1373">
        <row r="1">
          <cell r="R1">
            <v>1.1032381499999999</v>
          </cell>
        </row>
      </sheetData>
      <sheetData sheetId="1374">
        <row r="1">
          <cell r="R1">
            <v>1.1032381499999999</v>
          </cell>
        </row>
      </sheetData>
      <sheetData sheetId="1375">
        <row r="1">
          <cell r="R1">
            <v>1.1032381499999999</v>
          </cell>
        </row>
      </sheetData>
      <sheetData sheetId="1376">
        <row r="1">
          <cell r="R1">
            <v>1.1032381499999999</v>
          </cell>
        </row>
      </sheetData>
      <sheetData sheetId="1377">
        <row r="1">
          <cell r="R1">
            <v>1.1032381499999999</v>
          </cell>
        </row>
      </sheetData>
      <sheetData sheetId="1378">
        <row r="1">
          <cell r="R1">
            <v>1.1032381499999999</v>
          </cell>
        </row>
      </sheetData>
      <sheetData sheetId="1379">
        <row r="1">
          <cell r="R1">
            <v>1.1032381499999999</v>
          </cell>
        </row>
      </sheetData>
      <sheetData sheetId="1380">
        <row r="1">
          <cell r="R1">
            <v>1.1032381499999999</v>
          </cell>
        </row>
      </sheetData>
      <sheetData sheetId="1381">
        <row r="1">
          <cell r="R1">
            <v>1.1032381499999999</v>
          </cell>
        </row>
      </sheetData>
      <sheetData sheetId="1382">
        <row r="1">
          <cell r="R1">
            <v>1.1032381499999999</v>
          </cell>
        </row>
      </sheetData>
      <sheetData sheetId="1383">
        <row r="1">
          <cell r="R1">
            <v>1.1032381499999999</v>
          </cell>
        </row>
      </sheetData>
      <sheetData sheetId="1384">
        <row r="1">
          <cell r="R1">
            <v>1.1032381499999999</v>
          </cell>
        </row>
      </sheetData>
      <sheetData sheetId="1385">
        <row r="1">
          <cell r="R1">
            <v>1.1032381499999999</v>
          </cell>
        </row>
      </sheetData>
      <sheetData sheetId="1386">
        <row r="1">
          <cell r="R1">
            <v>1.1032381499999999</v>
          </cell>
        </row>
      </sheetData>
      <sheetData sheetId="1387">
        <row r="1">
          <cell r="R1">
            <v>1.1032381499999999</v>
          </cell>
        </row>
      </sheetData>
      <sheetData sheetId="1388">
        <row r="1">
          <cell r="R1">
            <v>1.1032381499999999</v>
          </cell>
        </row>
      </sheetData>
      <sheetData sheetId="1389">
        <row r="1">
          <cell r="R1">
            <v>1.1032381499999999</v>
          </cell>
        </row>
      </sheetData>
      <sheetData sheetId="1390">
        <row r="1">
          <cell r="R1">
            <v>1.1032381499999999</v>
          </cell>
        </row>
      </sheetData>
      <sheetData sheetId="1391">
        <row r="1">
          <cell r="R1">
            <v>1.1032381499999999</v>
          </cell>
        </row>
      </sheetData>
      <sheetData sheetId="1392">
        <row r="1">
          <cell r="R1">
            <v>1.1032381499999999</v>
          </cell>
        </row>
      </sheetData>
      <sheetData sheetId="1393">
        <row r="1">
          <cell r="R1">
            <v>1.1032381499999999</v>
          </cell>
        </row>
      </sheetData>
      <sheetData sheetId="1394">
        <row r="1">
          <cell r="R1">
            <v>1.1032381499999999</v>
          </cell>
        </row>
      </sheetData>
      <sheetData sheetId="1395">
        <row r="1">
          <cell r="R1">
            <v>1.1032381499999999</v>
          </cell>
        </row>
      </sheetData>
      <sheetData sheetId="1396">
        <row r="1">
          <cell r="R1">
            <v>1.1032381499999999</v>
          </cell>
        </row>
      </sheetData>
      <sheetData sheetId="1397">
        <row r="1">
          <cell r="R1">
            <v>1.1032381499999999</v>
          </cell>
        </row>
      </sheetData>
      <sheetData sheetId="1398">
        <row r="1">
          <cell r="R1">
            <v>1.1032381499999999</v>
          </cell>
        </row>
      </sheetData>
      <sheetData sheetId="1399">
        <row r="1">
          <cell r="R1">
            <v>1.1032381499999999</v>
          </cell>
        </row>
      </sheetData>
      <sheetData sheetId="1400">
        <row r="1">
          <cell r="R1">
            <v>1.1032381499999999</v>
          </cell>
        </row>
      </sheetData>
      <sheetData sheetId="1401">
        <row r="1">
          <cell r="R1">
            <v>1.1032381499999999</v>
          </cell>
        </row>
      </sheetData>
      <sheetData sheetId="1402">
        <row r="1">
          <cell r="R1">
            <v>1.1032381499999999</v>
          </cell>
        </row>
      </sheetData>
      <sheetData sheetId="1403">
        <row r="1">
          <cell r="R1">
            <v>1.1032381499999999</v>
          </cell>
        </row>
      </sheetData>
      <sheetData sheetId="1404">
        <row r="1">
          <cell r="R1">
            <v>1.1032381499999999</v>
          </cell>
        </row>
      </sheetData>
      <sheetData sheetId="1405">
        <row r="1">
          <cell r="R1">
            <v>1.1032381499999999</v>
          </cell>
        </row>
      </sheetData>
      <sheetData sheetId="1406">
        <row r="1">
          <cell r="R1">
            <v>1.1032381499999999</v>
          </cell>
        </row>
      </sheetData>
      <sheetData sheetId="1407">
        <row r="1">
          <cell r="R1">
            <v>1.1032381499999999</v>
          </cell>
        </row>
      </sheetData>
      <sheetData sheetId="1408">
        <row r="1">
          <cell r="R1">
            <v>1.1032381499999999</v>
          </cell>
        </row>
      </sheetData>
      <sheetData sheetId="1409">
        <row r="1">
          <cell r="R1">
            <v>1.1032381499999999</v>
          </cell>
        </row>
      </sheetData>
      <sheetData sheetId="1410">
        <row r="1">
          <cell r="R1">
            <v>1.1032381499999999</v>
          </cell>
        </row>
      </sheetData>
      <sheetData sheetId="1411">
        <row r="1">
          <cell r="R1">
            <v>1.1032381499999999</v>
          </cell>
        </row>
      </sheetData>
      <sheetData sheetId="1412">
        <row r="1">
          <cell r="R1">
            <v>1.1032381499999999</v>
          </cell>
        </row>
      </sheetData>
      <sheetData sheetId="1413">
        <row r="1">
          <cell r="R1">
            <v>1.1032381499999999</v>
          </cell>
        </row>
      </sheetData>
      <sheetData sheetId="1414">
        <row r="1">
          <cell r="R1">
            <v>1.1032381499999999</v>
          </cell>
        </row>
      </sheetData>
      <sheetData sheetId="1415">
        <row r="1">
          <cell r="R1">
            <v>1.1032381499999999</v>
          </cell>
        </row>
      </sheetData>
      <sheetData sheetId="1416">
        <row r="1">
          <cell r="R1">
            <v>1.1032381499999999</v>
          </cell>
        </row>
      </sheetData>
      <sheetData sheetId="1417">
        <row r="1">
          <cell r="R1">
            <v>1.1032381499999999</v>
          </cell>
        </row>
      </sheetData>
      <sheetData sheetId="1418">
        <row r="1">
          <cell r="R1">
            <v>1.1032381499999999</v>
          </cell>
        </row>
      </sheetData>
      <sheetData sheetId="1419">
        <row r="1">
          <cell r="R1">
            <v>1.1032381499999999</v>
          </cell>
        </row>
      </sheetData>
      <sheetData sheetId="1420">
        <row r="1">
          <cell r="R1">
            <v>1.1032381499999999</v>
          </cell>
        </row>
      </sheetData>
      <sheetData sheetId="1421">
        <row r="1">
          <cell r="R1">
            <v>1.1032381499999999</v>
          </cell>
        </row>
      </sheetData>
      <sheetData sheetId="1422">
        <row r="1">
          <cell r="R1">
            <v>1.1032381499999999</v>
          </cell>
        </row>
      </sheetData>
      <sheetData sheetId="1423">
        <row r="1">
          <cell r="R1">
            <v>1.1032381499999999</v>
          </cell>
        </row>
      </sheetData>
      <sheetData sheetId="1424">
        <row r="1">
          <cell r="R1">
            <v>1.1032381499999999</v>
          </cell>
        </row>
      </sheetData>
      <sheetData sheetId="1425">
        <row r="1">
          <cell r="R1">
            <v>1.1032381499999999</v>
          </cell>
        </row>
      </sheetData>
      <sheetData sheetId="1426">
        <row r="1">
          <cell r="R1">
            <v>1.1032381499999999</v>
          </cell>
        </row>
      </sheetData>
      <sheetData sheetId="1427">
        <row r="1">
          <cell r="R1">
            <v>1.1032381499999999</v>
          </cell>
        </row>
      </sheetData>
      <sheetData sheetId="1428">
        <row r="1">
          <cell r="R1">
            <v>1.1032381499999999</v>
          </cell>
        </row>
      </sheetData>
      <sheetData sheetId="1429">
        <row r="1">
          <cell r="R1">
            <v>1.1032381499999999</v>
          </cell>
        </row>
      </sheetData>
      <sheetData sheetId="1430">
        <row r="1">
          <cell r="R1">
            <v>1.1032381499999999</v>
          </cell>
        </row>
      </sheetData>
      <sheetData sheetId="1431">
        <row r="1">
          <cell r="R1">
            <v>1.1032381499999999</v>
          </cell>
        </row>
      </sheetData>
      <sheetData sheetId="1432">
        <row r="1">
          <cell r="R1">
            <v>1.1032381499999999</v>
          </cell>
        </row>
      </sheetData>
      <sheetData sheetId="1433">
        <row r="1">
          <cell r="R1">
            <v>1.1032381499999999</v>
          </cell>
        </row>
      </sheetData>
      <sheetData sheetId="1434">
        <row r="1">
          <cell r="R1">
            <v>1.1032381499999999</v>
          </cell>
        </row>
      </sheetData>
      <sheetData sheetId="1435">
        <row r="1">
          <cell r="R1">
            <v>1.1032381499999999</v>
          </cell>
        </row>
      </sheetData>
      <sheetData sheetId="1436">
        <row r="1">
          <cell r="R1">
            <v>1.1032381499999999</v>
          </cell>
        </row>
      </sheetData>
      <sheetData sheetId="1437">
        <row r="1">
          <cell r="R1">
            <v>1.1032381499999999</v>
          </cell>
        </row>
      </sheetData>
      <sheetData sheetId="1438">
        <row r="1">
          <cell r="R1">
            <v>1.1032381499999999</v>
          </cell>
        </row>
      </sheetData>
      <sheetData sheetId="1439">
        <row r="1">
          <cell r="R1">
            <v>1.1032381499999999</v>
          </cell>
        </row>
      </sheetData>
      <sheetData sheetId="1440">
        <row r="1">
          <cell r="R1">
            <v>1.1032381499999999</v>
          </cell>
        </row>
      </sheetData>
      <sheetData sheetId="1441">
        <row r="1">
          <cell r="R1">
            <v>1.1032381499999999</v>
          </cell>
        </row>
      </sheetData>
      <sheetData sheetId="1442">
        <row r="1">
          <cell r="R1">
            <v>1.1032381499999999</v>
          </cell>
        </row>
      </sheetData>
      <sheetData sheetId="1443">
        <row r="1">
          <cell r="R1">
            <v>1.1032381499999999</v>
          </cell>
        </row>
      </sheetData>
      <sheetData sheetId="1444">
        <row r="1">
          <cell r="R1">
            <v>1.1032381499999999</v>
          </cell>
        </row>
      </sheetData>
      <sheetData sheetId="1445">
        <row r="1">
          <cell r="R1">
            <v>1.1032381499999999</v>
          </cell>
        </row>
      </sheetData>
      <sheetData sheetId="1446">
        <row r="1">
          <cell r="R1">
            <v>1.1032381499999999</v>
          </cell>
        </row>
      </sheetData>
      <sheetData sheetId="1447">
        <row r="1">
          <cell r="R1">
            <v>1.1032381499999999</v>
          </cell>
        </row>
      </sheetData>
      <sheetData sheetId="1448">
        <row r="1">
          <cell r="R1">
            <v>1.1032381499999999</v>
          </cell>
        </row>
      </sheetData>
      <sheetData sheetId="1449">
        <row r="1">
          <cell r="R1">
            <v>1.1032381499999999</v>
          </cell>
        </row>
      </sheetData>
      <sheetData sheetId="1450">
        <row r="1">
          <cell r="R1">
            <v>1.1032381499999999</v>
          </cell>
        </row>
      </sheetData>
      <sheetData sheetId="1451">
        <row r="1">
          <cell r="R1">
            <v>1.1032381499999999</v>
          </cell>
        </row>
      </sheetData>
      <sheetData sheetId="1452">
        <row r="1">
          <cell r="R1">
            <v>1.1032381499999999</v>
          </cell>
        </row>
      </sheetData>
      <sheetData sheetId="1453">
        <row r="1">
          <cell r="R1">
            <v>1.1032381499999999</v>
          </cell>
        </row>
      </sheetData>
      <sheetData sheetId="1454">
        <row r="1">
          <cell r="R1">
            <v>1.1032381499999999</v>
          </cell>
        </row>
      </sheetData>
      <sheetData sheetId="1455">
        <row r="1">
          <cell r="R1">
            <v>1.1032381499999999</v>
          </cell>
        </row>
      </sheetData>
      <sheetData sheetId="1456">
        <row r="1">
          <cell r="R1">
            <v>1.1032381499999999</v>
          </cell>
        </row>
      </sheetData>
      <sheetData sheetId="1457">
        <row r="1">
          <cell r="R1">
            <v>1.1032381499999999</v>
          </cell>
        </row>
      </sheetData>
      <sheetData sheetId="1458">
        <row r="1">
          <cell r="R1">
            <v>1.1032381499999999</v>
          </cell>
        </row>
      </sheetData>
      <sheetData sheetId="1459">
        <row r="1">
          <cell r="R1">
            <v>1.1032381499999999</v>
          </cell>
        </row>
      </sheetData>
      <sheetData sheetId="1460">
        <row r="1">
          <cell r="R1">
            <v>1.1032381499999999</v>
          </cell>
        </row>
      </sheetData>
      <sheetData sheetId="1461">
        <row r="1">
          <cell r="R1">
            <v>1.1032381499999999</v>
          </cell>
        </row>
      </sheetData>
      <sheetData sheetId="1462">
        <row r="1">
          <cell r="R1">
            <v>1.1032381499999999</v>
          </cell>
        </row>
      </sheetData>
      <sheetData sheetId="1463">
        <row r="1">
          <cell r="R1">
            <v>1.1032381499999999</v>
          </cell>
        </row>
      </sheetData>
      <sheetData sheetId="1464">
        <row r="1">
          <cell r="R1">
            <v>1.1032381499999999</v>
          </cell>
        </row>
      </sheetData>
      <sheetData sheetId="1465">
        <row r="1">
          <cell r="R1">
            <v>1.1032381499999999</v>
          </cell>
        </row>
      </sheetData>
      <sheetData sheetId="1466">
        <row r="1">
          <cell r="R1">
            <v>1.1032381499999999</v>
          </cell>
        </row>
      </sheetData>
      <sheetData sheetId="1467">
        <row r="1">
          <cell r="R1">
            <v>1.1032381499999999</v>
          </cell>
        </row>
      </sheetData>
      <sheetData sheetId="1468">
        <row r="1">
          <cell r="R1">
            <v>1.1032381499999999</v>
          </cell>
        </row>
      </sheetData>
      <sheetData sheetId="1469">
        <row r="1">
          <cell r="R1">
            <v>1.1032381499999999</v>
          </cell>
        </row>
      </sheetData>
      <sheetData sheetId="1470">
        <row r="1">
          <cell r="R1">
            <v>1.1032381499999999</v>
          </cell>
        </row>
      </sheetData>
      <sheetData sheetId="1471">
        <row r="1">
          <cell r="R1">
            <v>1.1032381499999999</v>
          </cell>
        </row>
      </sheetData>
      <sheetData sheetId="1472">
        <row r="1">
          <cell r="R1">
            <v>1.1032381499999999</v>
          </cell>
        </row>
      </sheetData>
      <sheetData sheetId="1473">
        <row r="1">
          <cell r="R1">
            <v>1.1032381499999999</v>
          </cell>
        </row>
      </sheetData>
      <sheetData sheetId="1474">
        <row r="1">
          <cell r="R1">
            <v>1.1032381499999999</v>
          </cell>
        </row>
      </sheetData>
      <sheetData sheetId="1475">
        <row r="1">
          <cell r="R1">
            <v>1.1032381499999999</v>
          </cell>
        </row>
      </sheetData>
      <sheetData sheetId="1476">
        <row r="1">
          <cell r="R1">
            <v>1.1032381499999999</v>
          </cell>
        </row>
      </sheetData>
      <sheetData sheetId="1477">
        <row r="1">
          <cell r="R1">
            <v>1.1032381499999999</v>
          </cell>
        </row>
      </sheetData>
      <sheetData sheetId="1478">
        <row r="1">
          <cell r="R1">
            <v>1.1032381499999999</v>
          </cell>
        </row>
      </sheetData>
      <sheetData sheetId="1479">
        <row r="1">
          <cell r="R1">
            <v>1.1032381499999999</v>
          </cell>
        </row>
      </sheetData>
      <sheetData sheetId="1480">
        <row r="1">
          <cell r="R1">
            <v>1.1032381499999999</v>
          </cell>
        </row>
      </sheetData>
      <sheetData sheetId="1481">
        <row r="1">
          <cell r="R1">
            <v>1.1032381499999999</v>
          </cell>
        </row>
      </sheetData>
      <sheetData sheetId="1482">
        <row r="1">
          <cell r="R1">
            <v>1.1032381499999999</v>
          </cell>
        </row>
      </sheetData>
      <sheetData sheetId="1483">
        <row r="1">
          <cell r="R1">
            <v>1.1032381499999999</v>
          </cell>
        </row>
      </sheetData>
      <sheetData sheetId="1484">
        <row r="1">
          <cell r="R1">
            <v>1.1032381499999999</v>
          </cell>
        </row>
      </sheetData>
      <sheetData sheetId="1485">
        <row r="1">
          <cell r="R1">
            <v>1.1032381499999999</v>
          </cell>
        </row>
      </sheetData>
      <sheetData sheetId="1486">
        <row r="1">
          <cell r="R1">
            <v>1.1032381499999999</v>
          </cell>
        </row>
      </sheetData>
      <sheetData sheetId="1487">
        <row r="1">
          <cell r="R1">
            <v>1.1032381499999999</v>
          </cell>
        </row>
      </sheetData>
      <sheetData sheetId="1488">
        <row r="1">
          <cell r="R1">
            <v>1.1032381499999999</v>
          </cell>
        </row>
      </sheetData>
      <sheetData sheetId="1489">
        <row r="1">
          <cell r="R1">
            <v>1.1032381499999999</v>
          </cell>
        </row>
      </sheetData>
      <sheetData sheetId="1490">
        <row r="1">
          <cell r="R1">
            <v>1.1032381499999999</v>
          </cell>
        </row>
      </sheetData>
      <sheetData sheetId="1491">
        <row r="1">
          <cell r="R1">
            <v>1.1032381499999999</v>
          </cell>
        </row>
      </sheetData>
      <sheetData sheetId="1492">
        <row r="1">
          <cell r="R1">
            <v>1.1032381499999999</v>
          </cell>
        </row>
      </sheetData>
      <sheetData sheetId="1493">
        <row r="1">
          <cell r="R1">
            <v>1.1032381499999999</v>
          </cell>
        </row>
      </sheetData>
      <sheetData sheetId="1494">
        <row r="1">
          <cell r="R1">
            <v>1.1032381499999999</v>
          </cell>
        </row>
      </sheetData>
      <sheetData sheetId="1495">
        <row r="1">
          <cell r="R1">
            <v>1.1032381499999999</v>
          </cell>
        </row>
      </sheetData>
      <sheetData sheetId="1496">
        <row r="1">
          <cell r="R1">
            <v>1.1032381499999999</v>
          </cell>
        </row>
      </sheetData>
      <sheetData sheetId="1497">
        <row r="1">
          <cell r="R1">
            <v>1.1032381499999999</v>
          </cell>
        </row>
      </sheetData>
      <sheetData sheetId="1498">
        <row r="1">
          <cell r="R1">
            <v>1.1032381499999999</v>
          </cell>
        </row>
      </sheetData>
      <sheetData sheetId="1499">
        <row r="1">
          <cell r="R1">
            <v>1.1032381499999999</v>
          </cell>
        </row>
      </sheetData>
      <sheetData sheetId="1500">
        <row r="1">
          <cell r="R1">
            <v>1.1032381499999999</v>
          </cell>
        </row>
      </sheetData>
      <sheetData sheetId="1501">
        <row r="1">
          <cell r="R1">
            <v>1.1032381499999999</v>
          </cell>
        </row>
      </sheetData>
      <sheetData sheetId="1502">
        <row r="1">
          <cell r="R1">
            <v>1.1032381499999999</v>
          </cell>
        </row>
      </sheetData>
      <sheetData sheetId="1503">
        <row r="1">
          <cell r="R1">
            <v>1.1032381499999999</v>
          </cell>
        </row>
      </sheetData>
      <sheetData sheetId="1504">
        <row r="1">
          <cell r="R1">
            <v>1.1032381499999999</v>
          </cell>
        </row>
      </sheetData>
      <sheetData sheetId="1505">
        <row r="1">
          <cell r="R1">
            <v>1.1032381499999999</v>
          </cell>
        </row>
      </sheetData>
      <sheetData sheetId="1506">
        <row r="1">
          <cell r="R1">
            <v>1.1032381499999999</v>
          </cell>
        </row>
      </sheetData>
      <sheetData sheetId="1507">
        <row r="1">
          <cell r="R1">
            <v>1.1032381499999999</v>
          </cell>
        </row>
      </sheetData>
      <sheetData sheetId="1508">
        <row r="1">
          <cell r="R1">
            <v>1.1032381499999999</v>
          </cell>
        </row>
      </sheetData>
      <sheetData sheetId="1509">
        <row r="1">
          <cell r="R1">
            <v>1.1032381499999999</v>
          </cell>
        </row>
      </sheetData>
      <sheetData sheetId="1510">
        <row r="1">
          <cell r="R1">
            <v>1.1032381499999999</v>
          </cell>
        </row>
      </sheetData>
      <sheetData sheetId="1511">
        <row r="1">
          <cell r="R1">
            <v>1.1032381499999999</v>
          </cell>
        </row>
      </sheetData>
      <sheetData sheetId="1512">
        <row r="1">
          <cell r="R1">
            <v>1.1032381499999999</v>
          </cell>
        </row>
      </sheetData>
      <sheetData sheetId="1513">
        <row r="1">
          <cell r="R1">
            <v>1.1032381499999999</v>
          </cell>
        </row>
      </sheetData>
      <sheetData sheetId="1514">
        <row r="1">
          <cell r="R1">
            <v>1.1032381499999999</v>
          </cell>
        </row>
      </sheetData>
      <sheetData sheetId="1515">
        <row r="1">
          <cell r="R1">
            <v>1.1032381499999999</v>
          </cell>
        </row>
      </sheetData>
      <sheetData sheetId="1516">
        <row r="1">
          <cell r="R1">
            <v>1.1032381499999999</v>
          </cell>
        </row>
      </sheetData>
      <sheetData sheetId="1517">
        <row r="1">
          <cell r="R1">
            <v>1.1032381499999999</v>
          </cell>
        </row>
      </sheetData>
      <sheetData sheetId="1518">
        <row r="1">
          <cell r="R1">
            <v>1.1032381499999999</v>
          </cell>
        </row>
      </sheetData>
      <sheetData sheetId="1519">
        <row r="1">
          <cell r="R1">
            <v>1.1032381499999999</v>
          </cell>
        </row>
      </sheetData>
      <sheetData sheetId="1520">
        <row r="1">
          <cell r="R1">
            <v>1.1032381499999999</v>
          </cell>
        </row>
      </sheetData>
      <sheetData sheetId="1521">
        <row r="1">
          <cell r="R1">
            <v>1.1032381499999999</v>
          </cell>
        </row>
      </sheetData>
      <sheetData sheetId="1522">
        <row r="1">
          <cell r="R1">
            <v>1.1032381499999999</v>
          </cell>
        </row>
      </sheetData>
      <sheetData sheetId="1523">
        <row r="1">
          <cell r="R1">
            <v>1.1032381499999999</v>
          </cell>
        </row>
      </sheetData>
      <sheetData sheetId="1524">
        <row r="1">
          <cell r="R1">
            <v>1.1032381499999999</v>
          </cell>
        </row>
      </sheetData>
      <sheetData sheetId="1525">
        <row r="1">
          <cell r="R1">
            <v>1.1032381499999999</v>
          </cell>
        </row>
      </sheetData>
      <sheetData sheetId="1526">
        <row r="1">
          <cell r="R1">
            <v>1.1032381499999999</v>
          </cell>
        </row>
      </sheetData>
      <sheetData sheetId="1527">
        <row r="1">
          <cell r="R1">
            <v>1.1032381499999999</v>
          </cell>
        </row>
      </sheetData>
      <sheetData sheetId="1528">
        <row r="1">
          <cell r="R1">
            <v>1.1032381499999999</v>
          </cell>
        </row>
      </sheetData>
      <sheetData sheetId="1529">
        <row r="1">
          <cell r="R1">
            <v>1.1032381499999999</v>
          </cell>
        </row>
      </sheetData>
      <sheetData sheetId="1530">
        <row r="1">
          <cell r="R1">
            <v>1.1032381499999999</v>
          </cell>
        </row>
      </sheetData>
      <sheetData sheetId="1531">
        <row r="1">
          <cell r="R1">
            <v>1.1032381499999999</v>
          </cell>
        </row>
      </sheetData>
      <sheetData sheetId="1532">
        <row r="1">
          <cell r="R1">
            <v>1.1032381499999999</v>
          </cell>
        </row>
      </sheetData>
      <sheetData sheetId="1533">
        <row r="1">
          <cell r="R1">
            <v>1.1032381499999999</v>
          </cell>
        </row>
      </sheetData>
      <sheetData sheetId="1534">
        <row r="1">
          <cell r="R1">
            <v>1.1032381499999999</v>
          </cell>
        </row>
      </sheetData>
      <sheetData sheetId="1535">
        <row r="1">
          <cell r="R1">
            <v>1.1032381499999999</v>
          </cell>
        </row>
      </sheetData>
      <sheetData sheetId="1536">
        <row r="1">
          <cell r="R1">
            <v>1.1032381499999999</v>
          </cell>
        </row>
      </sheetData>
      <sheetData sheetId="1537">
        <row r="1">
          <cell r="R1">
            <v>1.1032381499999999</v>
          </cell>
        </row>
      </sheetData>
      <sheetData sheetId="1538">
        <row r="1">
          <cell r="R1">
            <v>1.1032381499999999</v>
          </cell>
        </row>
      </sheetData>
      <sheetData sheetId="1539">
        <row r="1">
          <cell r="R1">
            <v>1.1032381499999999</v>
          </cell>
        </row>
      </sheetData>
      <sheetData sheetId="1540">
        <row r="1">
          <cell r="R1">
            <v>1.1032381499999999</v>
          </cell>
        </row>
      </sheetData>
      <sheetData sheetId="1541">
        <row r="1">
          <cell r="R1">
            <v>1.1032381499999999</v>
          </cell>
        </row>
      </sheetData>
      <sheetData sheetId="1542">
        <row r="1">
          <cell r="R1">
            <v>1.1032381499999999</v>
          </cell>
        </row>
      </sheetData>
      <sheetData sheetId="1543">
        <row r="1">
          <cell r="R1">
            <v>1.1032381499999999</v>
          </cell>
        </row>
      </sheetData>
      <sheetData sheetId="1544">
        <row r="1">
          <cell r="R1">
            <v>1.1032381499999999</v>
          </cell>
        </row>
      </sheetData>
      <sheetData sheetId="1545">
        <row r="1">
          <cell r="R1">
            <v>1.1032381499999999</v>
          </cell>
        </row>
      </sheetData>
      <sheetData sheetId="1546">
        <row r="1">
          <cell r="R1">
            <v>1.1032381499999999</v>
          </cell>
        </row>
      </sheetData>
      <sheetData sheetId="1547">
        <row r="1">
          <cell r="R1">
            <v>1.1032381499999999</v>
          </cell>
        </row>
      </sheetData>
      <sheetData sheetId="1548">
        <row r="1">
          <cell r="R1">
            <v>1.1032381499999999</v>
          </cell>
        </row>
      </sheetData>
      <sheetData sheetId="1549">
        <row r="1">
          <cell r="R1">
            <v>1.1032381499999999</v>
          </cell>
        </row>
      </sheetData>
      <sheetData sheetId="1550">
        <row r="1">
          <cell r="R1">
            <v>1.1032381499999999</v>
          </cell>
        </row>
      </sheetData>
      <sheetData sheetId="1551">
        <row r="1">
          <cell r="R1">
            <v>1.1032381499999999</v>
          </cell>
        </row>
      </sheetData>
      <sheetData sheetId="1552">
        <row r="1">
          <cell r="R1">
            <v>1.1032381499999999</v>
          </cell>
        </row>
      </sheetData>
      <sheetData sheetId="1553">
        <row r="1">
          <cell r="R1">
            <v>1.1032381499999999</v>
          </cell>
        </row>
      </sheetData>
      <sheetData sheetId="1554">
        <row r="1">
          <cell r="R1">
            <v>1.1032381499999999</v>
          </cell>
        </row>
      </sheetData>
      <sheetData sheetId="1555">
        <row r="1">
          <cell r="R1">
            <v>1.1032381499999999</v>
          </cell>
        </row>
      </sheetData>
      <sheetData sheetId="1556">
        <row r="1">
          <cell r="R1">
            <v>1.1032381499999999</v>
          </cell>
        </row>
      </sheetData>
      <sheetData sheetId="1557">
        <row r="1">
          <cell r="R1">
            <v>1.1032381499999999</v>
          </cell>
        </row>
      </sheetData>
      <sheetData sheetId="1558">
        <row r="1">
          <cell r="R1">
            <v>1.1032381499999999</v>
          </cell>
        </row>
      </sheetData>
      <sheetData sheetId="1559">
        <row r="1">
          <cell r="R1">
            <v>1.1032381499999999</v>
          </cell>
        </row>
      </sheetData>
      <sheetData sheetId="1560">
        <row r="1">
          <cell r="R1">
            <v>1.1032381499999999</v>
          </cell>
        </row>
      </sheetData>
      <sheetData sheetId="1561">
        <row r="1">
          <cell r="R1">
            <v>1.1032381499999999</v>
          </cell>
        </row>
      </sheetData>
      <sheetData sheetId="1562">
        <row r="1">
          <cell r="R1">
            <v>1.1032381499999999</v>
          </cell>
        </row>
      </sheetData>
      <sheetData sheetId="1563">
        <row r="1">
          <cell r="R1">
            <v>1.1032381499999999</v>
          </cell>
        </row>
      </sheetData>
      <sheetData sheetId="1564">
        <row r="1">
          <cell r="R1">
            <v>1.1032381499999999</v>
          </cell>
        </row>
      </sheetData>
      <sheetData sheetId="1565">
        <row r="1">
          <cell r="R1">
            <v>1.1032381499999999</v>
          </cell>
        </row>
      </sheetData>
      <sheetData sheetId="1566">
        <row r="1">
          <cell r="R1">
            <v>1.1032381499999999</v>
          </cell>
        </row>
      </sheetData>
      <sheetData sheetId="1567">
        <row r="1">
          <cell r="R1">
            <v>1.1032381499999999</v>
          </cell>
        </row>
      </sheetData>
      <sheetData sheetId="1568">
        <row r="1">
          <cell r="R1">
            <v>1.1032381499999999</v>
          </cell>
        </row>
      </sheetData>
      <sheetData sheetId="1569">
        <row r="1">
          <cell r="R1">
            <v>1.1032381499999999</v>
          </cell>
        </row>
      </sheetData>
      <sheetData sheetId="1570">
        <row r="1">
          <cell r="R1">
            <v>1.1032381499999999</v>
          </cell>
        </row>
      </sheetData>
      <sheetData sheetId="1571">
        <row r="1">
          <cell r="R1">
            <v>1.1032381499999999</v>
          </cell>
        </row>
      </sheetData>
      <sheetData sheetId="1572">
        <row r="1">
          <cell r="R1">
            <v>1.1032381499999999</v>
          </cell>
        </row>
      </sheetData>
      <sheetData sheetId="1573">
        <row r="1">
          <cell r="R1">
            <v>1.1032381499999999</v>
          </cell>
        </row>
      </sheetData>
      <sheetData sheetId="1574">
        <row r="1">
          <cell r="R1">
            <v>1.1032381499999999</v>
          </cell>
        </row>
      </sheetData>
      <sheetData sheetId="1575">
        <row r="1">
          <cell r="R1">
            <v>1.1032381499999999</v>
          </cell>
        </row>
      </sheetData>
      <sheetData sheetId="1576">
        <row r="1">
          <cell r="R1">
            <v>1.1032381499999999</v>
          </cell>
        </row>
      </sheetData>
      <sheetData sheetId="1577">
        <row r="1">
          <cell r="R1">
            <v>1.1032381499999999</v>
          </cell>
        </row>
      </sheetData>
      <sheetData sheetId="1578">
        <row r="1">
          <cell r="R1">
            <v>1.1032381499999999</v>
          </cell>
        </row>
      </sheetData>
      <sheetData sheetId="1579">
        <row r="1">
          <cell r="R1">
            <v>1.1032381499999999</v>
          </cell>
        </row>
      </sheetData>
      <sheetData sheetId="1580">
        <row r="1">
          <cell r="R1">
            <v>1.1032381499999999</v>
          </cell>
        </row>
      </sheetData>
      <sheetData sheetId="1581">
        <row r="1">
          <cell r="R1">
            <v>1.1032381499999999</v>
          </cell>
        </row>
      </sheetData>
      <sheetData sheetId="1582">
        <row r="1">
          <cell r="R1">
            <v>1.1032381499999999</v>
          </cell>
        </row>
      </sheetData>
      <sheetData sheetId="1583">
        <row r="1">
          <cell r="R1">
            <v>1.1032381499999999</v>
          </cell>
        </row>
      </sheetData>
      <sheetData sheetId="1584">
        <row r="1">
          <cell r="R1">
            <v>1.1032381499999999</v>
          </cell>
        </row>
      </sheetData>
      <sheetData sheetId="1585">
        <row r="1">
          <cell r="R1">
            <v>1.1032381499999999</v>
          </cell>
        </row>
      </sheetData>
      <sheetData sheetId="1586">
        <row r="1">
          <cell r="R1">
            <v>1.1032381499999999</v>
          </cell>
        </row>
      </sheetData>
      <sheetData sheetId="1587">
        <row r="1">
          <cell r="R1">
            <v>1.1032381499999999</v>
          </cell>
        </row>
      </sheetData>
      <sheetData sheetId="1588">
        <row r="1">
          <cell r="R1">
            <v>1.1032381499999999</v>
          </cell>
        </row>
      </sheetData>
      <sheetData sheetId="1589">
        <row r="1">
          <cell r="R1">
            <v>1.1032381499999999</v>
          </cell>
        </row>
      </sheetData>
      <sheetData sheetId="1590">
        <row r="1">
          <cell r="R1">
            <v>1.1032381499999999</v>
          </cell>
        </row>
      </sheetData>
      <sheetData sheetId="1591">
        <row r="1">
          <cell r="R1">
            <v>1.1032381499999999</v>
          </cell>
        </row>
      </sheetData>
      <sheetData sheetId="1592">
        <row r="1">
          <cell r="R1">
            <v>1.1032381499999999</v>
          </cell>
        </row>
      </sheetData>
      <sheetData sheetId="1593">
        <row r="1">
          <cell r="R1">
            <v>1.1032381499999999</v>
          </cell>
        </row>
      </sheetData>
      <sheetData sheetId="1594">
        <row r="1">
          <cell r="R1">
            <v>1.1032381499999999</v>
          </cell>
        </row>
      </sheetData>
      <sheetData sheetId="1595">
        <row r="1">
          <cell r="R1">
            <v>1.1032381499999999</v>
          </cell>
        </row>
      </sheetData>
      <sheetData sheetId="1596">
        <row r="1">
          <cell r="R1">
            <v>1.1032381499999999</v>
          </cell>
        </row>
      </sheetData>
      <sheetData sheetId="1597">
        <row r="1">
          <cell r="R1">
            <v>1.1032381499999999</v>
          </cell>
        </row>
      </sheetData>
      <sheetData sheetId="1598">
        <row r="1">
          <cell r="R1">
            <v>1.1032381499999999</v>
          </cell>
        </row>
      </sheetData>
      <sheetData sheetId="1599">
        <row r="1">
          <cell r="R1">
            <v>1.1032381499999999</v>
          </cell>
        </row>
      </sheetData>
      <sheetData sheetId="1600">
        <row r="1">
          <cell r="R1">
            <v>1.1032381499999999</v>
          </cell>
        </row>
      </sheetData>
      <sheetData sheetId="1601">
        <row r="1">
          <cell r="R1">
            <v>1.1032381499999999</v>
          </cell>
        </row>
      </sheetData>
      <sheetData sheetId="1602">
        <row r="1">
          <cell r="R1">
            <v>1.1032381499999999</v>
          </cell>
        </row>
      </sheetData>
      <sheetData sheetId="1603">
        <row r="1">
          <cell r="R1">
            <v>1.1032381499999999</v>
          </cell>
        </row>
      </sheetData>
      <sheetData sheetId="1604">
        <row r="1">
          <cell r="R1">
            <v>1.1032381499999999</v>
          </cell>
        </row>
      </sheetData>
      <sheetData sheetId="1605">
        <row r="1">
          <cell r="R1">
            <v>1.1032381499999999</v>
          </cell>
        </row>
      </sheetData>
      <sheetData sheetId="1606">
        <row r="1">
          <cell r="R1">
            <v>1.1032381499999999</v>
          </cell>
        </row>
      </sheetData>
      <sheetData sheetId="1607">
        <row r="1">
          <cell r="R1">
            <v>1.1032381499999999</v>
          </cell>
        </row>
      </sheetData>
      <sheetData sheetId="1608">
        <row r="1">
          <cell r="R1">
            <v>1.1032381499999999</v>
          </cell>
        </row>
      </sheetData>
      <sheetData sheetId="1609">
        <row r="1">
          <cell r="R1">
            <v>1.1032381499999999</v>
          </cell>
        </row>
      </sheetData>
      <sheetData sheetId="1610">
        <row r="1">
          <cell r="R1">
            <v>1.1032381499999999</v>
          </cell>
        </row>
      </sheetData>
      <sheetData sheetId="1611">
        <row r="1">
          <cell r="R1">
            <v>1.1032381499999999</v>
          </cell>
        </row>
      </sheetData>
      <sheetData sheetId="1612">
        <row r="1">
          <cell r="R1">
            <v>1.1032381499999999</v>
          </cell>
        </row>
      </sheetData>
      <sheetData sheetId="1613">
        <row r="1">
          <cell r="R1">
            <v>1.1032381499999999</v>
          </cell>
        </row>
      </sheetData>
      <sheetData sheetId="1614">
        <row r="1">
          <cell r="R1">
            <v>1.1032381499999999</v>
          </cell>
        </row>
      </sheetData>
      <sheetData sheetId="1615">
        <row r="1">
          <cell r="R1">
            <v>1.1032381499999999</v>
          </cell>
        </row>
      </sheetData>
      <sheetData sheetId="1616">
        <row r="1">
          <cell r="R1">
            <v>1.1032381499999999</v>
          </cell>
        </row>
      </sheetData>
      <sheetData sheetId="1617">
        <row r="1">
          <cell r="R1">
            <v>1.1032381499999999</v>
          </cell>
        </row>
      </sheetData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1">
          <cell r="R1">
            <v>1.1032381499999999</v>
          </cell>
        </row>
      </sheetData>
      <sheetData sheetId="1653">
        <row r="1">
          <cell r="R1">
            <v>1.1032381499999999</v>
          </cell>
        </row>
      </sheetData>
      <sheetData sheetId="1654">
        <row r="1">
          <cell r="R1">
            <v>1.1032381499999999</v>
          </cell>
        </row>
      </sheetData>
      <sheetData sheetId="1655">
        <row r="1">
          <cell r="R1">
            <v>1.1032381499999999</v>
          </cell>
        </row>
      </sheetData>
      <sheetData sheetId="1656">
        <row r="1">
          <cell r="R1">
            <v>1.1032381499999999</v>
          </cell>
        </row>
      </sheetData>
      <sheetData sheetId="1657">
        <row r="1">
          <cell r="R1">
            <v>1.1032381499999999</v>
          </cell>
        </row>
      </sheetData>
      <sheetData sheetId="1658">
        <row r="1">
          <cell r="R1">
            <v>1.1032381499999999</v>
          </cell>
        </row>
      </sheetData>
      <sheetData sheetId="1659">
        <row r="1">
          <cell r="R1">
            <v>1.1032381499999999</v>
          </cell>
        </row>
      </sheetData>
      <sheetData sheetId="1660">
        <row r="1">
          <cell r="R1">
            <v>1.1032381499999999</v>
          </cell>
        </row>
      </sheetData>
      <sheetData sheetId="1661">
        <row r="1">
          <cell r="R1">
            <v>1.1032381499999999</v>
          </cell>
        </row>
      </sheetData>
      <sheetData sheetId="1662">
        <row r="1">
          <cell r="R1">
            <v>1.1032381499999999</v>
          </cell>
        </row>
      </sheetData>
      <sheetData sheetId="1663">
        <row r="1">
          <cell r="R1">
            <v>1.1032381499999999</v>
          </cell>
        </row>
      </sheetData>
      <sheetData sheetId="1664">
        <row r="1">
          <cell r="R1">
            <v>1.1032381499999999</v>
          </cell>
        </row>
      </sheetData>
      <sheetData sheetId="1665">
        <row r="1">
          <cell r="R1">
            <v>1.1032381499999999</v>
          </cell>
        </row>
      </sheetData>
      <sheetData sheetId="1666">
        <row r="1">
          <cell r="R1">
            <v>1.1032381499999999</v>
          </cell>
        </row>
      </sheetData>
      <sheetData sheetId="1667">
        <row r="1">
          <cell r="R1">
            <v>1.1032381499999999</v>
          </cell>
        </row>
      </sheetData>
      <sheetData sheetId="1668">
        <row r="1">
          <cell r="R1">
            <v>1.1032381499999999</v>
          </cell>
        </row>
      </sheetData>
      <sheetData sheetId="1669">
        <row r="1">
          <cell r="R1">
            <v>1.1032381499999999</v>
          </cell>
        </row>
      </sheetData>
      <sheetData sheetId="1670">
        <row r="1">
          <cell r="R1">
            <v>1.1032381499999999</v>
          </cell>
        </row>
      </sheetData>
      <sheetData sheetId="1671">
        <row r="1">
          <cell r="R1">
            <v>1.1032381499999999</v>
          </cell>
        </row>
      </sheetData>
      <sheetData sheetId="1672">
        <row r="1">
          <cell r="R1">
            <v>1.1032381499999999</v>
          </cell>
        </row>
      </sheetData>
      <sheetData sheetId="1673">
        <row r="1">
          <cell r="R1">
            <v>1.1032381499999999</v>
          </cell>
        </row>
      </sheetData>
      <sheetData sheetId="1674">
        <row r="1">
          <cell r="R1">
            <v>1.1032381499999999</v>
          </cell>
        </row>
      </sheetData>
      <sheetData sheetId="1675">
        <row r="1">
          <cell r="R1">
            <v>1.1032381499999999</v>
          </cell>
        </row>
      </sheetData>
      <sheetData sheetId="1676">
        <row r="1">
          <cell r="R1">
            <v>1.1032381499999999</v>
          </cell>
        </row>
      </sheetData>
      <sheetData sheetId="1677">
        <row r="1">
          <cell r="R1">
            <v>1.1032381499999999</v>
          </cell>
        </row>
      </sheetData>
      <sheetData sheetId="1678">
        <row r="1">
          <cell r="R1">
            <v>1.1032381499999999</v>
          </cell>
        </row>
      </sheetData>
      <sheetData sheetId="1679">
        <row r="1">
          <cell r="R1">
            <v>1.1032381499999999</v>
          </cell>
        </row>
      </sheetData>
      <sheetData sheetId="1680">
        <row r="1">
          <cell r="R1">
            <v>1.1032381499999999</v>
          </cell>
        </row>
      </sheetData>
      <sheetData sheetId="1681">
        <row r="1">
          <cell r="R1">
            <v>1.1032381499999999</v>
          </cell>
        </row>
      </sheetData>
      <sheetData sheetId="1682">
        <row r="1">
          <cell r="R1">
            <v>1.1032381499999999</v>
          </cell>
        </row>
      </sheetData>
      <sheetData sheetId="1683">
        <row r="1">
          <cell r="R1">
            <v>1.1032381499999999</v>
          </cell>
        </row>
      </sheetData>
      <sheetData sheetId="1684">
        <row r="1">
          <cell r="R1">
            <v>1.1032381499999999</v>
          </cell>
        </row>
      </sheetData>
      <sheetData sheetId="1685">
        <row r="1">
          <cell r="R1">
            <v>1.1032381499999999</v>
          </cell>
        </row>
      </sheetData>
      <sheetData sheetId="1686">
        <row r="1">
          <cell r="R1">
            <v>1.1032381499999999</v>
          </cell>
        </row>
      </sheetData>
      <sheetData sheetId="1687">
        <row r="1">
          <cell r="R1">
            <v>1.1032381499999999</v>
          </cell>
        </row>
      </sheetData>
      <sheetData sheetId="1688">
        <row r="1">
          <cell r="R1">
            <v>1.1032381499999999</v>
          </cell>
        </row>
      </sheetData>
      <sheetData sheetId="1689">
        <row r="1">
          <cell r="R1">
            <v>1.1032381499999999</v>
          </cell>
        </row>
      </sheetData>
      <sheetData sheetId="1690">
        <row r="1">
          <cell r="R1">
            <v>1.1032381499999999</v>
          </cell>
        </row>
      </sheetData>
      <sheetData sheetId="1691">
        <row r="1">
          <cell r="R1">
            <v>1.1032381499999999</v>
          </cell>
        </row>
      </sheetData>
      <sheetData sheetId="1692">
        <row r="1">
          <cell r="R1">
            <v>1.1032381499999999</v>
          </cell>
        </row>
      </sheetData>
      <sheetData sheetId="1693">
        <row r="1">
          <cell r="R1">
            <v>1.1032381499999999</v>
          </cell>
        </row>
      </sheetData>
      <sheetData sheetId="1694">
        <row r="1">
          <cell r="R1">
            <v>1.1032381499999999</v>
          </cell>
        </row>
      </sheetData>
      <sheetData sheetId="1695">
        <row r="1">
          <cell r="R1">
            <v>1.1032381499999999</v>
          </cell>
        </row>
      </sheetData>
      <sheetData sheetId="1696">
        <row r="1">
          <cell r="R1">
            <v>1.1032381499999999</v>
          </cell>
        </row>
      </sheetData>
      <sheetData sheetId="1697">
        <row r="1">
          <cell r="R1">
            <v>1.1032381499999999</v>
          </cell>
        </row>
      </sheetData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>
        <row r="1">
          <cell r="R1">
            <v>1.1032381499999999</v>
          </cell>
        </row>
      </sheetData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>
        <row r="1">
          <cell r="R1">
            <v>1.1032381499999999</v>
          </cell>
        </row>
      </sheetData>
      <sheetData sheetId="1752">
        <row r="1">
          <cell r="R1">
            <v>1.1032381499999999</v>
          </cell>
        </row>
      </sheetData>
      <sheetData sheetId="1753">
        <row r="1">
          <cell r="R1">
            <v>1.1032381499999999</v>
          </cell>
        </row>
      </sheetData>
      <sheetData sheetId="1754">
        <row r="1">
          <cell r="R1">
            <v>1.1032381499999999</v>
          </cell>
        </row>
      </sheetData>
      <sheetData sheetId="1755">
        <row r="1">
          <cell r="R1">
            <v>1.1032381499999999</v>
          </cell>
        </row>
      </sheetData>
      <sheetData sheetId="1756">
        <row r="1">
          <cell r="R1">
            <v>1.1032381499999999</v>
          </cell>
        </row>
      </sheetData>
      <sheetData sheetId="1757">
        <row r="1">
          <cell r="R1">
            <v>1.1032381499999999</v>
          </cell>
        </row>
      </sheetData>
      <sheetData sheetId="1758">
        <row r="1">
          <cell r="R1">
            <v>1.1032381499999999</v>
          </cell>
        </row>
      </sheetData>
      <sheetData sheetId="1759">
        <row r="1">
          <cell r="R1">
            <v>1.1032381499999999</v>
          </cell>
        </row>
      </sheetData>
      <sheetData sheetId="1760">
        <row r="1">
          <cell r="R1">
            <v>1.1032381499999999</v>
          </cell>
        </row>
      </sheetData>
      <sheetData sheetId="1761">
        <row r="1">
          <cell r="R1">
            <v>1.1032381499999999</v>
          </cell>
        </row>
      </sheetData>
      <sheetData sheetId="1762">
        <row r="1">
          <cell r="R1">
            <v>1.1032381499999999</v>
          </cell>
        </row>
      </sheetData>
      <sheetData sheetId="1763">
        <row r="1">
          <cell r="R1">
            <v>1.1032381499999999</v>
          </cell>
        </row>
      </sheetData>
      <sheetData sheetId="1764">
        <row r="1">
          <cell r="R1">
            <v>1.1032381499999999</v>
          </cell>
        </row>
      </sheetData>
      <sheetData sheetId="1765">
        <row r="1">
          <cell r="R1">
            <v>1.1032381499999999</v>
          </cell>
        </row>
      </sheetData>
      <sheetData sheetId="1766">
        <row r="1">
          <cell r="R1">
            <v>1.1032381499999999</v>
          </cell>
        </row>
      </sheetData>
      <sheetData sheetId="1767">
        <row r="1">
          <cell r="R1">
            <v>1.1032381499999999</v>
          </cell>
        </row>
      </sheetData>
      <sheetData sheetId="1768">
        <row r="1">
          <cell r="R1">
            <v>1.1032381499999999</v>
          </cell>
        </row>
      </sheetData>
      <sheetData sheetId="1769">
        <row r="1">
          <cell r="R1">
            <v>1.1032381499999999</v>
          </cell>
        </row>
      </sheetData>
      <sheetData sheetId="1770">
        <row r="1">
          <cell r="R1">
            <v>1.1032381499999999</v>
          </cell>
        </row>
      </sheetData>
      <sheetData sheetId="1771">
        <row r="1">
          <cell r="R1">
            <v>1.1032381499999999</v>
          </cell>
        </row>
      </sheetData>
      <sheetData sheetId="1772">
        <row r="1">
          <cell r="R1">
            <v>1.1032381499999999</v>
          </cell>
        </row>
      </sheetData>
      <sheetData sheetId="1773">
        <row r="1">
          <cell r="R1">
            <v>1.1032381499999999</v>
          </cell>
        </row>
      </sheetData>
      <sheetData sheetId="1774">
        <row r="1">
          <cell r="R1">
            <v>1.1032381499999999</v>
          </cell>
        </row>
      </sheetData>
      <sheetData sheetId="1775">
        <row r="1">
          <cell r="R1">
            <v>1.1032381499999999</v>
          </cell>
        </row>
      </sheetData>
      <sheetData sheetId="1776">
        <row r="1">
          <cell r="R1">
            <v>1.1032381499999999</v>
          </cell>
        </row>
      </sheetData>
      <sheetData sheetId="1777">
        <row r="1">
          <cell r="R1">
            <v>1.1032381499999999</v>
          </cell>
        </row>
      </sheetData>
      <sheetData sheetId="1778">
        <row r="1">
          <cell r="R1">
            <v>1.1032381499999999</v>
          </cell>
        </row>
      </sheetData>
      <sheetData sheetId="1779">
        <row r="1">
          <cell r="R1">
            <v>1.1032381499999999</v>
          </cell>
        </row>
      </sheetData>
      <sheetData sheetId="1780">
        <row r="1">
          <cell r="R1">
            <v>1.1032381499999999</v>
          </cell>
        </row>
      </sheetData>
      <sheetData sheetId="1781">
        <row r="1">
          <cell r="R1">
            <v>1.1032381499999999</v>
          </cell>
        </row>
      </sheetData>
      <sheetData sheetId="1782">
        <row r="1">
          <cell r="R1">
            <v>1.1032381499999999</v>
          </cell>
        </row>
      </sheetData>
      <sheetData sheetId="1783">
        <row r="1">
          <cell r="R1">
            <v>1.1032381499999999</v>
          </cell>
        </row>
      </sheetData>
      <sheetData sheetId="1784">
        <row r="1">
          <cell r="R1">
            <v>1.1032381499999999</v>
          </cell>
        </row>
      </sheetData>
      <sheetData sheetId="1785">
        <row r="1">
          <cell r="R1">
            <v>1.1032381499999999</v>
          </cell>
        </row>
      </sheetData>
      <sheetData sheetId="1786">
        <row r="1">
          <cell r="R1">
            <v>1.1032381499999999</v>
          </cell>
        </row>
      </sheetData>
      <sheetData sheetId="1787">
        <row r="1">
          <cell r="R1">
            <v>1.1032381499999999</v>
          </cell>
        </row>
      </sheetData>
      <sheetData sheetId="1788">
        <row r="1">
          <cell r="R1">
            <v>1.1032381499999999</v>
          </cell>
        </row>
      </sheetData>
      <sheetData sheetId="1789">
        <row r="1">
          <cell r="R1">
            <v>1.1032381499999999</v>
          </cell>
        </row>
      </sheetData>
      <sheetData sheetId="1790">
        <row r="1">
          <cell r="R1">
            <v>1.1032381499999999</v>
          </cell>
        </row>
      </sheetData>
      <sheetData sheetId="1791">
        <row r="1">
          <cell r="R1">
            <v>1.1032381499999999</v>
          </cell>
        </row>
      </sheetData>
      <sheetData sheetId="1792">
        <row r="1">
          <cell r="R1">
            <v>1.1032381499999999</v>
          </cell>
        </row>
      </sheetData>
      <sheetData sheetId="1793">
        <row r="1">
          <cell r="R1">
            <v>1.1032381499999999</v>
          </cell>
        </row>
      </sheetData>
      <sheetData sheetId="1794">
        <row r="1">
          <cell r="R1">
            <v>1.1032381499999999</v>
          </cell>
        </row>
      </sheetData>
      <sheetData sheetId="1795">
        <row r="1">
          <cell r="R1">
            <v>1.1032381499999999</v>
          </cell>
        </row>
      </sheetData>
      <sheetData sheetId="1796">
        <row r="1">
          <cell r="R1">
            <v>1.1032381499999999</v>
          </cell>
        </row>
      </sheetData>
      <sheetData sheetId="1797">
        <row r="1">
          <cell r="R1">
            <v>1.1032381499999999</v>
          </cell>
        </row>
      </sheetData>
      <sheetData sheetId="1798">
        <row r="1">
          <cell r="R1">
            <v>1.1032381499999999</v>
          </cell>
        </row>
      </sheetData>
      <sheetData sheetId="1799">
        <row r="1">
          <cell r="R1">
            <v>1.1032381499999999</v>
          </cell>
        </row>
      </sheetData>
      <sheetData sheetId="1800">
        <row r="1">
          <cell r="R1">
            <v>1.1032381499999999</v>
          </cell>
        </row>
      </sheetData>
      <sheetData sheetId="1801">
        <row r="1">
          <cell r="R1">
            <v>1.1032381499999999</v>
          </cell>
        </row>
      </sheetData>
      <sheetData sheetId="1802">
        <row r="1">
          <cell r="R1">
            <v>1.1032381499999999</v>
          </cell>
        </row>
      </sheetData>
      <sheetData sheetId="1803">
        <row r="1">
          <cell r="R1">
            <v>1.1032381499999999</v>
          </cell>
        </row>
      </sheetData>
      <sheetData sheetId="1804">
        <row r="1">
          <cell r="R1">
            <v>1.1032381499999999</v>
          </cell>
        </row>
      </sheetData>
      <sheetData sheetId="1805">
        <row r="1">
          <cell r="R1">
            <v>1.1032381499999999</v>
          </cell>
        </row>
      </sheetData>
      <sheetData sheetId="1806">
        <row r="1">
          <cell r="R1">
            <v>1.1032381499999999</v>
          </cell>
        </row>
      </sheetData>
      <sheetData sheetId="1807">
        <row r="1">
          <cell r="R1">
            <v>1.1032381499999999</v>
          </cell>
        </row>
      </sheetData>
      <sheetData sheetId="1808">
        <row r="1">
          <cell r="R1">
            <v>1.1032381499999999</v>
          </cell>
        </row>
      </sheetData>
      <sheetData sheetId="1809">
        <row r="1">
          <cell r="R1">
            <v>1.1032381499999999</v>
          </cell>
        </row>
      </sheetData>
      <sheetData sheetId="1810">
        <row r="1">
          <cell r="R1">
            <v>1.1032381499999999</v>
          </cell>
        </row>
      </sheetData>
      <sheetData sheetId="1811">
        <row r="1">
          <cell r="R1">
            <v>1.1032381499999999</v>
          </cell>
        </row>
      </sheetData>
      <sheetData sheetId="1812">
        <row r="1">
          <cell r="R1">
            <v>1.1032381499999999</v>
          </cell>
        </row>
      </sheetData>
      <sheetData sheetId="1813">
        <row r="1">
          <cell r="R1">
            <v>1.1032381499999999</v>
          </cell>
        </row>
      </sheetData>
      <sheetData sheetId="1814">
        <row r="1">
          <cell r="R1">
            <v>1.1032381499999999</v>
          </cell>
        </row>
      </sheetData>
      <sheetData sheetId="1815">
        <row r="1">
          <cell r="R1">
            <v>1.1032381499999999</v>
          </cell>
        </row>
      </sheetData>
      <sheetData sheetId="1816">
        <row r="1">
          <cell r="R1">
            <v>1.1032381499999999</v>
          </cell>
        </row>
      </sheetData>
      <sheetData sheetId="1817">
        <row r="1">
          <cell r="R1">
            <v>1.1032381499999999</v>
          </cell>
        </row>
      </sheetData>
      <sheetData sheetId="1818">
        <row r="1">
          <cell r="R1">
            <v>1.1032381499999999</v>
          </cell>
        </row>
      </sheetData>
      <sheetData sheetId="1819">
        <row r="1">
          <cell r="R1">
            <v>1.1032381499999999</v>
          </cell>
        </row>
      </sheetData>
      <sheetData sheetId="1820">
        <row r="1">
          <cell r="R1">
            <v>1.1032381499999999</v>
          </cell>
        </row>
      </sheetData>
      <sheetData sheetId="1821">
        <row r="1">
          <cell r="R1">
            <v>1.1032381499999999</v>
          </cell>
        </row>
      </sheetData>
      <sheetData sheetId="1822">
        <row r="1">
          <cell r="R1">
            <v>1.1032381499999999</v>
          </cell>
        </row>
      </sheetData>
      <sheetData sheetId="1823">
        <row r="1">
          <cell r="R1">
            <v>1.1032381499999999</v>
          </cell>
        </row>
      </sheetData>
      <sheetData sheetId="1824">
        <row r="1">
          <cell r="R1">
            <v>1.1032381499999999</v>
          </cell>
        </row>
      </sheetData>
      <sheetData sheetId="1825">
        <row r="1">
          <cell r="R1">
            <v>1.1032381499999999</v>
          </cell>
        </row>
      </sheetData>
      <sheetData sheetId="1826">
        <row r="1">
          <cell r="R1">
            <v>1.1032381499999999</v>
          </cell>
        </row>
      </sheetData>
      <sheetData sheetId="1827">
        <row r="1">
          <cell r="R1">
            <v>1.1032381499999999</v>
          </cell>
        </row>
      </sheetData>
      <sheetData sheetId="1828">
        <row r="1">
          <cell r="R1">
            <v>1.1032381499999999</v>
          </cell>
        </row>
      </sheetData>
      <sheetData sheetId="1829">
        <row r="1">
          <cell r="R1">
            <v>1.1032381499999999</v>
          </cell>
        </row>
      </sheetData>
      <sheetData sheetId="1830">
        <row r="1">
          <cell r="R1">
            <v>1.1032381499999999</v>
          </cell>
        </row>
      </sheetData>
      <sheetData sheetId="1831">
        <row r="1">
          <cell r="R1">
            <v>1.1032381499999999</v>
          </cell>
        </row>
      </sheetData>
      <sheetData sheetId="1832">
        <row r="1">
          <cell r="R1">
            <v>1.1032381499999999</v>
          </cell>
        </row>
      </sheetData>
      <sheetData sheetId="1833">
        <row r="1">
          <cell r="R1">
            <v>1.1032381499999999</v>
          </cell>
        </row>
      </sheetData>
      <sheetData sheetId="1834">
        <row r="1">
          <cell r="R1">
            <v>1.1032381499999999</v>
          </cell>
        </row>
      </sheetData>
      <sheetData sheetId="1835">
        <row r="1">
          <cell r="R1">
            <v>1.1032381499999999</v>
          </cell>
        </row>
      </sheetData>
      <sheetData sheetId="1836">
        <row r="1">
          <cell r="R1">
            <v>1.1032381499999999</v>
          </cell>
        </row>
      </sheetData>
      <sheetData sheetId="1837">
        <row r="1">
          <cell r="R1">
            <v>1.1032381499999999</v>
          </cell>
        </row>
      </sheetData>
      <sheetData sheetId="1838">
        <row r="1">
          <cell r="R1">
            <v>1.1032381499999999</v>
          </cell>
        </row>
      </sheetData>
      <sheetData sheetId="1839">
        <row r="1">
          <cell r="R1">
            <v>1.1032381499999999</v>
          </cell>
        </row>
      </sheetData>
      <sheetData sheetId="1840">
        <row r="1">
          <cell r="R1">
            <v>1.1032381499999999</v>
          </cell>
        </row>
      </sheetData>
      <sheetData sheetId="1841">
        <row r="1">
          <cell r="R1">
            <v>1.1032381499999999</v>
          </cell>
        </row>
      </sheetData>
      <sheetData sheetId="1842">
        <row r="1">
          <cell r="R1">
            <v>1.1032381499999999</v>
          </cell>
        </row>
      </sheetData>
      <sheetData sheetId="1843">
        <row r="1">
          <cell r="R1">
            <v>1.1032381499999999</v>
          </cell>
        </row>
      </sheetData>
      <sheetData sheetId="1844">
        <row r="1">
          <cell r="R1">
            <v>1.1032381499999999</v>
          </cell>
        </row>
      </sheetData>
      <sheetData sheetId="1845">
        <row r="1">
          <cell r="R1">
            <v>1.1032381499999999</v>
          </cell>
        </row>
      </sheetData>
      <sheetData sheetId="1846">
        <row r="1">
          <cell r="R1">
            <v>1.1032381499999999</v>
          </cell>
        </row>
      </sheetData>
      <sheetData sheetId="1847">
        <row r="1">
          <cell r="R1">
            <v>1.1032381499999999</v>
          </cell>
        </row>
      </sheetData>
      <sheetData sheetId="1848">
        <row r="1">
          <cell r="R1">
            <v>1.1032381499999999</v>
          </cell>
        </row>
      </sheetData>
      <sheetData sheetId="1849">
        <row r="1">
          <cell r="R1">
            <v>1.1032381499999999</v>
          </cell>
        </row>
      </sheetData>
      <sheetData sheetId="1850">
        <row r="1">
          <cell r="R1">
            <v>1.1032381499999999</v>
          </cell>
        </row>
      </sheetData>
      <sheetData sheetId="1851">
        <row r="1">
          <cell r="R1">
            <v>1.1032381499999999</v>
          </cell>
        </row>
      </sheetData>
      <sheetData sheetId="1852">
        <row r="1">
          <cell r="R1">
            <v>1.1032381499999999</v>
          </cell>
        </row>
      </sheetData>
      <sheetData sheetId="1853">
        <row r="1">
          <cell r="R1">
            <v>1.1032381499999999</v>
          </cell>
        </row>
      </sheetData>
      <sheetData sheetId="1854">
        <row r="1">
          <cell r="R1">
            <v>1.1032381499999999</v>
          </cell>
        </row>
      </sheetData>
      <sheetData sheetId="1855">
        <row r="1">
          <cell r="R1">
            <v>1.1032381499999999</v>
          </cell>
        </row>
      </sheetData>
      <sheetData sheetId="1856">
        <row r="1">
          <cell r="R1">
            <v>1.1032381499999999</v>
          </cell>
        </row>
      </sheetData>
      <sheetData sheetId="1857">
        <row r="1">
          <cell r="R1">
            <v>1.1032381499999999</v>
          </cell>
        </row>
      </sheetData>
      <sheetData sheetId="1858">
        <row r="1">
          <cell r="R1">
            <v>1.1032381499999999</v>
          </cell>
        </row>
      </sheetData>
      <sheetData sheetId="1859">
        <row r="1">
          <cell r="R1">
            <v>1.1032381499999999</v>
          </cell>
        </row>
      </sheetData>
      <sheetData sheetId="1860">
        <row r="1">
          <cell r="R1">
            <v>1.1032381499999999</v>
          </cell>
        </row>
      </sheetData>
      <sheetData sheetId="1861">
        <row r="1">
          <cell r="R1">
            <v>1.1032381499999999</v>
          </cell>
        </row>
      </sheetData>
      <sheetData sheetId="1862">
        <row r="1">
          <cell r="R1">
            <v>1.1032381499999999</v>
          </cell>
        </row>
      </sheetData>
      <sheetData sheetId="1863">
        <row r="1">
          <cell r="R1">
            <v>1.1032381499999999</v>
          </cell>
        </row>
      </sheetData>
      <sheetData sheetId="1864">
        <row r="1">
          <cell r="R1">
            <v>1.1032381499999999</v>
          </cell>
        </row>
      </sheetData>
      <sheetData sheetId="1865">
        <row r="1">
          <cell r="R1">
            <v>1.1032381499999999</v>
          </cell>
        </row>
      </sheetData>
      <sheetData sheetId="1866">
        <row r="1">
          <cell r="R1">
            <v>1.1032381499999999</v>
          </cell>
        </row>
      </sheetData>
      <sheetData sheetId="1867">
        <row r="1">
          <cell r="R1">
            <v>1.1032381499999999</v>
          </cell>
        </row>
      </sheetData>
      <sheetData sheetId="1868">
        <row r="1">
          <cell r="R1">
            <v>1.1032381499999999</v>
          </cell>
        </row>
      </sheetData>
      <sheetData sheetId="1869">
        <row r="1">
          <cell r="R1">
            <v>1.1032381499999999</v>
          </cell>
        </row>
      </sheetData>
      <sheetData sheetId="1870">
        <row r="1">
          <cell r="R1">
            <v>1.1032381499999999</v>
          </cell>
        </row>
      </sheetData>
      <sheetData sheetId="1871">
        <row r="1">
          <cell r="R1">
            <v>1.1032381499999999</v>
          </cell>
        </row>
      </sheetData>
      <sheetData sheetId="1872">
        <row r="1">
          <cell r="R1">
            <v>1.1032381499999999</v>
          </cell>
        </row>
      </sheetData>
      <sheetData sheetId="1873">
        <row r="1">
          <cell r="R1">
            <v>1.1032381499999999</v>
          </cell>
        </row>
      </sheetData>
      <sheetData sheetId="1874">
        <row r="1">
          <cell r="R1">
            <v>1.1032381499999999</v>
          </cell>
        </row>
      </sheetData>
      <sheetData sheetId="1875">
        <row r="1">
          <cell r="R1">
            <v>1.1032381499999999</v>
          </cell>
        </row>
      </sheetData>
      <sheetData sheetId="1876">
        <row r="1">
          <cell r="R1">
            <v>1.1032381499999999</v>
          </cell>
        </row>
      </sheetData>
      <sheetData sheetId="1877">
        <row r="1">
          <cell r="R1">
            <v>1.1032381499999999</v>
          </cell>
        </row>
      </sheetData>
      <sheetData sheetId="1878">
        <row r="1">
          <cell r="R1">
            <v>1.1032381499999999</v>
          </cell>
        </row>
      </sheetData>
      <sheetData sheetId="1879">
        <row r="1">
          <cell r="R1">
            <v>1.1032381499999999</v>
          </cell>
        </row>
      </sheetData>
      <sheetData sheetId="1880">
        <row r="1">
          <cell r="R1">
            <v>1.1032381499999999</v>
          </cell>
        </row>
      </sheetData>
      <sheetData sheetId="1881">
        <row r="1">
          <cell r="R1">
            <v>1.1032381499999999</v>
          </cell>
        </row>
      </sheetData>
      <sheetData sheetId="1882">
        <row r="1">
          <cell r="R1">
            <v>1.1032381499999999</v>
          </cell>
        </row>
      </sheetData>
      <sheetData sheetId="1883">
        <row r="1">
          <cell r="R1">
            <v>1.1032381499999999</v>
          </cell>
        </row>
      </sheetData>
      <sheetData sheetId="1884">
        <row r="1">
          <cell r="R1">
            <v>1.1032381499999999</v>
          </cell>
        </row>
      </sheetData>
      <sheetData sheetId="1885">
        <row r="1">
          <cell r="R1">
            <v>1.1032381499999999</v>
          </cell>
        </row>
      </sheetData>
      <sheetData sheetId="1886">
        <row r="1">
          <cell r="R1">
            <v>1.1032381499999999</v>
          </cell>
        </row>
      </sheetData>
      <sheetData sheetId="1887">
        <row r="1">
          <cell r="R1">
            <v>1.1032381499999999</v>
          </cell>
        </row>
      </sheetData>
      <sheetData sheetId="1888">
        <row r="1">
          <cell r="R1">
            <v>1.1032381499999999</v>
          </cell>
        </row>
      </sheetData>
      <sheetData sheetId="1889">
        <row r="1">
          <cell r="R1">
            <v>1.1032381499999999</v>
          </cell>
        </row>
      </sheetData>
      <sheetData sheetId="1890">
        <row r="1">
          <cell r="R1">
            <v>1.1032381499999999</v>
          </cell>
        </row>
      </sheetData>
      <sheetData sheetId="1891">
        <row r="1">
          <cell r="R1">
            <v>1.1032381499999999</v>
          </cell>
        </row>
      </sheetData>
      <sheetData sheetId="1892">
        <row r="1">
          <cell r="R1">
            <v>1.1032381499999999</v>
          </cell>
        </row>
      </sheetData>
      <sheetData sheetId="1893">
        <row r="1">
          <cell r="R1">
            <v>1.1032381499999999</v>
          </cell>
        </row>
      </sheetData>
      <sheetData sheetId="1894">
        <row r="1">
          <cell r="R1">
            <v>1.1032381499999999</v>
          </cell>
        </row>
      </sheetData>
      <sheetData sheetId="1895">
        <row r="1">
          <cell r="R1">
            <v>1.1032381499999999</v>
          </cell>
        </row>
      </sheetData>
      <sheetData sheetId="1896">
        <row r="1">
          <cell r="R1">
            <v>1.1032381499999999</v>
          </cell>
        </row>
      </sheetData>
      <sheetData sheetId="1897">
        <row r="1">
          <cell r="R1">
            <v>1.1032381499999999</v>
          </cell>
        </row>
      </sheetData>
      <sheetData sheetId="1898">
        <row r="1">
          <cell r="R1">
            <v>1.1032381499999999</v>
          </cell>
        </row>
      </sheetData>
      <sheetData sheetId="1899">
        <row r="1">
          <cell r="R1">
            <v>1.1032381499999999</v>
          </cell>
        </row>
      </sheetData>
      <sheetData sheetId="1900">
        <row r="1">
          <cell r="R1">
            <v>1.1032381499999999</v>
          </cell>
        </row>
      </sheetData>
      <sheetData sheetId="1901">
        <row r="1">
          <cell r="R1">
            <v>1.1032381499999999</v>
          </cell>
        </row>
      </sheetData>
      <sheetData sheetId="1902">
        <row r="1">
          <cell r="R1">
            <v>1.1032381499999999</v>
          </cell>
        </row>
      </sheetData>
      <sheetData sheetId="1903">
        <row r="1">
          <cell r="R1">
            <v>1.1032381499999999</v>
          </cell>
        </row>
      </sheetData>
      <sheetData sheetId="1904">
        <row r="1">
          <cell r="R1">
            <v>1.1032381499999999</v>
          </cell>
        </row>
      </sheetData>
      <sheetData sheetId="1905">
        <row r="1">
          <cell r="R1">
            <v>1.1032381499999999</v>
          </cell>
        </row>
      </sheetData>
      <sheetData sheetId="1906">
        <row r="1">
          <cell r="R1">
            <v>1.1032381499999999</v>
          </cell>
        </row>
      </sheetData>
      <sheetData sheetId="1907">
        <row r="1">
          <cell r="R1">
            <v>1.1032381499999999</v>
          </cell>
        </row>
      </sheetData>
      <sheetData sheetId="1908">
        <row r="1">
          <cell r="R1">
            <v>1.1032381499999999</v>
          </cell>
        </row>
      </sheetData>
      <sheetData sheetId="1909">
        <row r="1">
          <cell r="R1">
            <v>1.1032381499999999</v>
          </cell>
        </row>
      </sheetData>
      <sheetData sheetId="1910">
        <row r="1">
          <cell r="R1">
            <v>1.1032381499999999</v>
          </cell>
        </row>
      </sheetData>
      <sheetData sheetId="1911">
        <row r="1">
          <cell r="R1">
            <v>1.1032381499999999</v>
          </cell>
        </row>
      </sheetData>
      <sheetData sheetId="1912">
        <row r="1">
          <cell r="R1">
            <v>1.1032381499999999</v>
          </cell>
        </row>
      </sheetData>
      <sheetData sheetId="1913">
        <row r="1">
          <cell r="R1">
            <v>1.1032381499999999</v>
          </cell>
        </row>
      </sheetData>
      <sheetData sheetId="1914">
        <row r="1">
          <cell r="R1">
            <v>1.1032381499999999</v>
          </cell>
        </row>
      </sheetData>
      <sheetData sheetId="1915">
        <row r="1">
          <cell r="R1">
            <v>1.1032381499999999</v>
          </cell>
        </row>
      </sheetData>
      <sheetData sheetId="1916">
        <row r="1">
          <cell r="R1">
            <v>1.1032381499999999</v>
          </cell>
        </row>
      </sheetData>
      <sheetData sheetId="1917">
        <row r="1">
          <cell r="R1">
            <v>1.1032381499999999</v>
          </cell>
        </row>
      </sheetData>
      <sheetData sheetId="1918">
        <row r="1">
          <cell r="R1">
            <v>1.1032381499999999</v>
          </cell>
        </row>
      </sheetData>
      <sheetData sheetId="1919">
        <row r="1">
          <cell r="R1">
            <v>1.1032381499999999</v>
          </cell>
        </row>
      </sheetData>
      <sheetData sheetId="1920">
        <row r="1">
          <cell r="R1">
            <v>1.1032381499999999</v>
          </cell>
        </row>
      </sheetData>
      <sheetData sheetId="1921">
        <row r="1">
          <cell r="R1">
            <v>1.1032381499999999</v>
          </cell>
        </row>
      </sheetData>
      <sheetData sheetId="1922">
        <row r="1">
          <cell r="R1">
            <v>1.1032381499999999</v>
          </cell>
        </row>
      </sheetData>
      <sheetData sheetId="1923">
        <row r="1">
          <cell r="R1">
            <v>1.1032381499999999</v>
          </cell>
        </row>
      </sheetData>
      <sheetData sheetId="1924">
        <row r="1">
          <cell r="R1">
            <v>1.1032381499999999</v>
          </cell>
        </row>
      </sheetData>
      <sheetData sheetId="1925">
        <row r="1">
          <cell r="R1">
            <v>1.1032381499999999</v>
          </cell>
        </row>
      </sheetData>
      <sheetData sheetId="1926">
        <row r="1">
          <cell r="R1">
            <v>1.1032381499999999</v>
          </cell>
        </row>
      </sheetData>
      <sheetData sheetId="1927">
        <row r="1">
          <cell r="R1">
            <v>1.1032381499999999</v>
          </cell>
        </row>
      </sheetData>
      <sheetData sheetId="1928">
        <row r="1">
          <cell r="R1">
            <v>1.1032381499999999</v>
          </cell>
        </row>
      </sheetData>
      <sheetData sheetId="1929">
        <row r="1">
          <cell r="R1">
            <v>1.1032381499999999</v>
          </cell>
        </row>
      </sheetData>
      <sheetData sheetId="1930">
        <row r="1">
          <cell r="R1">
            <v>1.1032381499999999</v>
          </cell>
        </row>
      </sheetData>
      <sheetData sheetId="1931">
        <row r="1">
          <cell r="R1">
            <v>1.1032381499999999</v>
          </cell>
        </row>
      </sheetData>
      <sheetData sheetId="1932">
        <row r="1">
          <cell r="R1">
            <v>1.1032381499999999</v>
          </cell>
        </row>
      </sheetData>
      <sheetData sheetId="1933">
        <row r="1">
          <cell r="R1">
            <v>1.1032381499999999</v>
          </cell>
        </row>
      </sheetData>
      <sheetData sheetId="1934">
        <row r="1">
          <cell r="R1">
            <v>1.1032381499999999</v>
          </cell>
        </row>
      </sheetData>
      <sheetData sheetId="1935">
        <row r="1">
          <cell r="R1">
            <v>1.1032381499999999</v>
          </cell>
        </row>
      </sheetData>
      <sheetData sheetId="1936">
        <row r="1">
          <cell r="R1">
            <v>1.1032381499999999</v>
          </cell>
        </row>
      </sheetData>
      <sheetData sheetId="1937">
        <row r="1">
          <cell r="R1">
            <v>1.1032381499999999</v>
          </cell>
        </row>
      </sheetData>
      <sheetData sheetId="1938">
        <row r="1">
          <cell r="R1">
            <v>1.1032381499999999</v>
          </cell>
        </row>
      </sheetData>
      <sheetData sheetId="1939">
        <row r="1">
          <cell r="R1">
            <v>1.1032381499999999</v>
          </cell>
        </row>
      </sheetData>
      <sheetData sheetId="1940">
        <row r="1">
          <cell r="R1">
            <v>1.1032381499999999</v>
          </cell>
        </row>
      </sheetData>
      <sheetData sheetId="1941">
        <row r="1">
          <cell r="R1">
            <v>1.1032381499999999</v>
          </cell>
        </row>
      </sheetData>
      <sheetData sheetId="1942">
        <row r="1">
          <cell r="R1">
            <v>1.1032381499999999</v>
          </cell>
        </row>
      </sheetData>
      <sheetData sheetId="1943">
        <row r="1">
          <cell r="R1">
            <v>1.1032381499999999</v>
          </cell>
        </row>
      </sheetData>
      <sheetData sheetId="1944">
        <row r="1">
          <cell r="R1">
            <v>1.1032381499999999</v>
          </cell>
        </row>
      </sheetData>
      <sheetData sheetId="1945">
        <row r="1">
          <cell r="R1">
            <v>1.1032381499999999</v>
          </cell>
        </row>
      </sheetData>
      <sheetData sheetId="1946">
        <row r="1">
          <cell r="R1">
            <v>1.1032381499999999</v>
          </cell>
        </row>
      </sheetData>
      <sheetData sheetId="1947">
        <row r="1">
          <cell r="R1">
            <v>1.1032381499999999</v>
          </cell>
        </row>
      </sheetData>
      <sheetData sheetId="1948">
        <row r="1">
          <cell r="R1">
            <v>1.1032381499999999</v>
          </cell>
        </row>
      </sheetData>
      <sheetData sheetId="1949">
        <row r="1">
          <cell r="R1">
            <v>1.1032381499999999</v>
          </cell>
        </row>
      </sheetData>
      <sheetData sheetId="1950">
        <row r="1">
          <cell r="R1">
            <v>1.1032381499999999</v>
          </cell>
        </row>
      </sheetData>
      <sheetData sheetId="1951">
        <row r="1">
          <cell r="R1">
            <v>1.1032381499999999</v>
          </cell>
        </row>
      </sheetData>
      <sheetData sheetId="1952">
        <row r="1">
          <cell r="R1">
            <v>1.1032381499999999</v>
          </cell>
        </row>
      </sheetData>
      <sheetData sheetId="1953">
        <row r="1">
          <cell r="R1">
            <v>1.1032381499999999</v>
          </cell>
        </row>
      </sheetData>
      <sheetData sheetId="1954">
        <row r="1">
          <cell r="R1">
            <v>1.1032381499999999</v>
          </cell>
        </row>
      </sheetData>
      <sheetData sheetId="1955">
        <row r="1">
          <cell r="R1">
            <v>1.1032381499999999</v>
          </cell>
        </row>
      </sheetData>
      <sheetData sheetId="1956">
        <row r="1">
          <cell r="R1">
            <v>1.1032381499999999</v>
          </cell>
        </row>
      </sheetData>
      <sheetData sheetId="1957">
        <row r="1">
          <cell r="R1">
            <v>1.1032381499999999</v>
          </cell>
        </row>
      </sheetData>
      <sheetData sheetId="1958">
        <row r="1">
          <cell r="R1">
            <v>1.1032381499999999</v>
          </cell>
        </row>
      </sheetData>
      <sheetData sheetId="1959">
        <row r="1">
          <cell r="R1">
            <v>1.1032381499999999</v>
          </cell>
        </row>
      </sheetData>
      <sheetData sheetId="1960">
        <row r="1">
          <cell r="R1">
            <v>1.1032381499999999</v>
          </cell>
        </row>
      </sheetData>
      <sheetData sheetId="1961">
        <row r="1">
          <cell r="R1">
            <v>1.1032381499999999</v>
          </cell>
        </row>
      </sheetData>
      <sheetData sheetId="1962">
        <row r="1">
          <cell r="R1">
            <v>1.1032381499999999</v>
          </cell>
        </row>
      </sheetData>
      <sheetData sheetId="1963">
        <row r="1">
          <cell r="R1">
            <v>1.1032381499999999</v>
          </cell>
        </row>
      </sheetData>
      <sheetData sheetId="1964">
        <row r="1">
          <cell r="R1">
            <v>1.1032381499999999</v>
          </cell>
        </row>
      </sheetData>
      <sheetData sheetId="1965">
        <row r="1">
          <cell r="R1">
            <v>1.1032381499999999</v>
          </cell>
        </row>
      </sheetData>
      <sheetData sheetId="1966">
        <row r="1">
          <cell r="R1">
            <v>1.1032381499999999</v>
          </cell>
        </row>
      </sheetData>
      <sheetData sheetId="1967">
        <row r="1">
          <cell r="R1">
            <v>1.1032381499999999</v>
          </cell>
        </row>
      </sheetData>
      <sheetData sheetId="1968">
        <row r="1">
          <cell r="R1">
            <v>1.1032381499999999</v>
          </cell>
        </row>
      </sheetData>
      <sheetData sheetId="1969">
        <row r="1">
          <cell r="R1">
            <v>1.1032381499999999</v>
          </cell>
        </row>
      </sheetData>
      <sheetData sheetId="1970">
        <row r="1">
          <cell r="R1">
            <v>1.1032381499999999</v>
          </cell>
        </row>
      </sheetData>
      <sheetData sheetId="1971">
        <row r="1">
          <cell r="R1">
            <v>1.1032381499999999</v>
          </cell>
        </row>
      </sheetData>
      <sheetData sheetId="1972">
        <row r="1">
          <cell r="R1">
            <v>1.1032381499999999</v>
          </cell>
        </row>
      </sheetData>
      <sheetData sheetId="1973">
        <row r="1">
          <cell r="R1">
            <v>1.1032381499999999</v>
          </cell>
        </row>
      </sheetData>
      <sheetData sheetId="1974">
        <row r="1">
          <cell r="R1">
            <v>1.1032381499999999</v>
          </cell>
        </row>
      </sheetData>
      <sheetData sheetId="1975">
        <row r="1">
          <cell r="R1">
            <v>1.1032381499999999</v>
          </cell>
        </row>
      </sheetData>
      <sheetData sheetId="1976">
        <row r="1">
          <cell r="R1">
            <v>1.1032381499999999</v>
          </cell>
        </row>
      </sheetData>
      <sheetData sheetId="1977">
        <row r="1">
          <cell r="R1">
            <v>1.1032381499999999</v>
          </cell>
        </row>
      </sheetData>
      <sheetData sheetId="1978">
        <row r="1">
          <cell r="R1">
            <v>1.1032381499999999</v>
          </cell>
        </row>
      </sheetData>
      <sheetData sheetId="1979">
        <row r="1">
          <cell r="R1">
            <v>1.1032381499999999</v>
          </cell>
        </row>
      </sheetData>
      <sheetData sheetId="1980">
        <row r="1">
          <cell r="R1">
            <v>1.1032381499999999</v>
          </cell>
        </row>
      </sheetData>
      <sheetData sheetId="1981">
        <row r="1">
          <cell r="R1">
            <v>1.1032381499999999</v>
          </cell>
        </row>
      </sheetData>
      <sheetData sheetId="1982">
        <row r="1">
          <cell r="R1">
            <v>1.1032381499999999</v>
          </cell>
        </row>
      </sheetData>
      <sheetData sheetId="1983">
        <row r="1">
          <cell r="R1">
            <v>1.1032381499999999</v>
          </cell>
        </row>
      </sheetData>
      <sheetData sheetId="1984">
        <row r="1">
          <cell r="R1">
            <v>1.1032381499999999</v>
          </cell>
        </row>
      </sheetData>
      <sheetData sheetId="1985">
        <row r="1">
          <cell r="R1">
            <v>1.1032381499999999</v>
          </cell>
        </row>
      </sheetData>
      <sheetData sheetId="1986">
        <row r="1">
          <cell r="R1">
            <v>1.1032381499999999</v>
          </cell>
        </row>
      </sheetData>
      <sheetData sheetId="1987">
        <row r="1">
          <cell r="R1">
            <v>1.1032381499999999</v>
          </cell>
        </row>
      </sheetData>
      <sheetData sheetId="1988">
        <row r="1">
          <cell r="R1">
            <v>1.1032381499999999</v>
          </cell>
        </row>
      </sheetData>
      <sheetData sheetId="1989">
        <row r="1">
          <cell r="R1">
            <v>1.1032381499999999</v>
          </cell>
        </row>
      </sheetData>
      <sheetData sheetId="1990">
        <row r="1">
          <cell r="R1">
            <v>1.1032381499999999</v>
          </cell>
        </row>
      </sheetData>
      <sheetData sheetId="1991">
        <row r="1">
          <cell r="R1">
            <v>1.1032381499999999</v>
          </cell>
        </row>
      </sheetData>
      <sheetData sheetId="1992">
        <row r="1">
          <cell r="R1">
            <v>1.1032381499999999</v>
          </cell>
        </row>
      </sheetData>
      <sheetData sheetId="1993">
        <row r="1">
          <cell r="R1">
            <v>1.1032381499999999</v>
          </cell>
        </row>
      </sheetData>
      <sheetData sheetId="1994">
        <row r="1">
          <cell r="R1">
            <v>1.1032381499999999</v>
          </cell>
        </row>
      </sheetData>
      <sheetData sheetId="1995">
        <row r="1">
          <cell r="R1">
            <v>1.1032381499999999</v>
          </cell>
        </row>
      </sheetData>
      <sheetData sheetId="1996">
        <row r="1">
          <cell r="R1">
            <v>1.1032381499999999</v>
          </cell>
        </row>
      </sheetData>
      <sheetData sheetId="1997">
        <row r="1">
          <cell r="R1">
            <v>1.1032381499999999</v>
          </cell>
        </row>
      </sheetData>
      <sheetData sheetId="1998">
        <row r="1">
          <cell r="R1">
            <v>1.1032381499999999</v>
          </cell>
        </row>
      </sheetData>
      <sheetData sheetId="1999">
        <row r="1">
          <cell r="R1">
            <v>1.1032381499999999</v>
          </cell>
        </row>
      </sheetData>
      <sheetData sheetId="2000">
        <row r="1">
          <cell r="R1">
            <v>1.1032381499999999</v>
          </cell>
        </row>
      </sheetData>
      <sheetData sheetId="2001">
        <row r="1">
          <cell r="R1">
            <v>1.1032381499999999</v>
          </cell>
        </row>
      </sheetData>
      <sheetData sheetId="2002">
        <row r="1">
          <cell r="R1">
            <v>1.1032381499999999</v>
          </cell>
        </row>
      </sheetData>
      <sheetData sheetId="2003">
        <row r="1">
          <cell r="R1">
            <v>1.1032381499999999</v>
          </cell>
        </row>
      </sheetData>
      <sheetData sheetId="2004">
        <row r="1">
          <cell r="R1">
            <v>1.1032381499999999</v>
          </cell>
        </row>
      </sheetData>
      <sheetData sheetId="2005">
        <row r="1">
          <cell r="R1">
            <v>1.1032381499999999</v>
          </cell>
        </row>
      </sheetData>
      <sheetData sheetId="2006">
        <row r="1">
          <cell r="R1">
            <v>1.1032381499999999</v>
          </cell>
        </row>
      </sheetData>
      <sheetData sheetId="2007">
        <row r="1">
          <cell r="R1">
            <v>1.1032381499999999</v>
          </cell>
        </row>
      </sheetData>
      <sheetData sheetId="2008">
        <row r="1">
          <cell r="R1">
            <v>1.1032381499999999</v>
          </cell>
        </row>
      </sheetData>
      <sheetData sheetId="2009">
        <row r="1">
          <cell r="R1">
            <v>1.1032381499999999</v>
          </cell>
        </row>
      </sheetData>
      <sheetData sheetId="2010">
        <row r="1">
          <cell r="R1">
            <v>1.1032381499999999</v>
          </cell>
        </row>
      </sheetData>
      <sheetData sheetId="2011">
        <row r="1">
          <cell r="R1">
            <v>1.1032381499999999</v>
          </cell>
        </row>
      </sheetData>
      <sheetData sheetId="2012">
        <row r="1">
          <cell r="R1">
            <v>1.1032381499999999</v>
          </cell>
        </row>
      </sheetData>
      <sheetData sheetId="2013">
        <row r="1">
          <cell r="R1">
            <v>1.1032381499999999</v>
          </cell>
        </row>
      </sheetData>
      <sheetData sheetId="2014">
        <row r="1">
          <cell r="R1">
            <v>1.1032381499999999</v>
          </cell>
        </row>
      </sheetData>
      <sheetData sheetId="2015">
        <row r="1">
          <cell r="R1">
            <v>1.1032381499999999</v>
          </cell>
        </row>
      </sheetData>
      <sheetData sheetId="2016">
        <row r="1">
          <cell r="R1">
            <v>1.1032381499999999</v>
          </cell>
        </row>
      </sheetData>
      <sheetData sheetId="2017">
        <row r="1">
          <cell r="R1">
            <v>1.1032381499999999</v>
          </cell>
        </row>
      </sheetData>
      <sheetData sheetId="2018">
        <row r="1">
          <cell r="R1">
            <v>1.1032381499999999</v>
          </cell>
        </row>
      </sheetData>
      <sheetData sheetId="2019">
        <row r="1">
          <cell r="R1">
            <v>1.1032381499999999</v>
          </cell>
        </row>
      </sheetData>
      <sheetData sheetId="2020">
        <row r="1">
          <cell r="R1">
            <v>1.1032381499999999</v>
          </cell>
        </row>
      </sheetData>
      <sheetData sheetId="2021">
        <row r="1">
          <cell r="R1">
            <v>1.1032381499999999</v>
          </cell>
        </row>
      </sheetData>
      <sheetData sheetId="2022">
        <row r="1">
          <cell r="R1">
            <v>1.1032381499999999</v>
          </cell>
        </row>
      </sheetData>
      <sheetData sheetId="2023">
        <row r="1">
          <cell r="R1">
            <v>1.1032381499999999</v>
          </cell>
        </row>
      </sheetData>
      <sheetData sheetId="2024">
        <row r="1">
          <cell r="R1">
            <v>1.1032381499999999</v>
          </cell>
        </row>
      </sheetData>
      <sheetData sheetId="2025">
        <row r="1">
          <cell r="R1">
            <v>1.1032381499999999</v>
          </cell>
        </row>
      </sheetData>
      <sheetData sheetId="2026">
        <row r="1">
          <cell r="R1">
            <v>1.1032381499999999</v>
          </cell>
        </row>
      </sheetData>
      <sheetData sheetId="2027">
        <row r="1">
          <cell r="R1">
            <v>1.1032381499999999</v>
          </cell>
        </row>
      </sheetData>
      <sheetData sheetId="2028">
        <row r="1">
          <cell r="R1">
            <v>1.1032381499999999</v>
          </cell>
        </row>
      </sheetData>
      <sheetData sheetId="2029">
        <row r="1">
          <cell r="R1">
            <v>1.1032381499999999</v>
          </cell>
        </row>
      </sheetData>
      <sheetData sheetId="2030">
        <row r="1">
          <cell r="R1">
            <v>1.1032381499999999</v>
          </cell>
        </row>
      </sheetData>
      <sheetData sheetId="2031">
        <row r="1">
          <cell r="R1">
            <v>1.1032381499999999</v>
          </cell>
        </row>
      </sheetData>
      <sheetData sheetId="2032">
        <row r="1">
          <cell r="R1">
            <v>1.1032381499999999</v>
          </cell>
        </row>
      </sheetData>
      <sheetData sheetId="2033">
        <row r="1">
          <cell r="R1">
            <v>1.1032381499999999</v>
          </cell>
        </row>
      </sheetData>
      <sheetData sheetId="2034">
        <row r="1">
          <cell r="R1">
            <v>1.1032381499999999</v>
          </cell>
        </row>
      </sheetData>
      <sheetData sheetId="2035">
        <row r="1">
          <cell r="R1">
            <v>1.1032381499999999</v>
          </cell>
        </row>
      </sheetData>
      <sheetData sheetId="2036">
        <row r="1">
          <cell r="R1">
            <v>1.1032381499999999</v>
          </cell>
        </row>
      </sheetData>
      <sheetData sheetId="2037">
        <row r="1">
          <cell r="R1">
            <v>1.1032381499999999</v>
          </cell>
        </row>
      </sheetData>
      <sheetData sheetId="2038">
        <row r="1">
          <cell r="R1">
            <v>1.1032381499999999</v>
          </cell>
        </row>
      </sheetData>
      <sheetData sheetId="2039">
        <row r="1">
          <cell r="R1">
            <v>1.1032381499999999</v>
          </cell>
        </row>
      </sheetData>
      <sheetData sheetId="2040">
        <row r="1">
          <cell r="R1">
            <v>1.1032381499999999</v>
          </cell>
        </row>
      </sheetData>
      <sheetData sheetId="2041">
        <row r="1">
          <cell r="R1">
            <v>1.1032381499999999</v>
          </cell>
        </row>
      </sheetData>
      <sheetData sheetId="2042">
        <row r="1">
          <cell r="R1">
            <v>1.1032381499999999</v>
          </cell>
        </row>
      </sheetData>
      <sheetData sheetId="2043">
        <row r="1">
          <cell r="R1">
            <v>1.1032381499999999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>
        <row r="1">
          <cell r="R1">
            <v>1.1032381499999999</v>
          </cell>
        </row>
      </sheetData>
      <sheetData sheetId="2066">
        <row r="1">
          <cell r="R1">
            <v>1.1032381499999999</v>
          </cell>
        </row>
      </sheetData>
      <sheetData sheetId="2067">
        <row r="1">
          <cell r="R1">
            <v>1.1032381499999999</v>
          </cell>
        </row>
      </sheetData>
      <sheetData sheetId="2068">
        <row r="1">
          <cell r="R1">
            <v>1.1032381499999999</v>
          </cell>
        </row>
      </sheetData>
      <sheetData sheetId="2069">
        <row r="1">
          <cell r="R1">
            <v>1.1032381499999999</v>
          </cell>
        </row>
      </sheetData>
      <sheetData sheetId="2070">
        <row r="1">
          <cell r="R1">
            <v>1.1032381499999999</v>
          </cell>
        </row>
      </sheetData>
      <sheetData sheetId="2071">
        <row r="1">
          <cell r="R1">
            <v>1.1032381499999999</v>
          </cell>
        </row>
      </sheetData>
      <sheetData sheetId="2072">
        <row r="1">
          <cell r="R1">
            <v>1.1032381499999999</v>
          </cell>
        </row>
      </sheetData>
      <sheetData sheetId="2073">
        <row r="1">
          <cell r="R1">
            <v>1.1032381499999999</v>
          </cell>
        </row>
      </sheetData>
      <sheetData sheetId="2074">
        <row r="1">
          <cell r="R1">
            <v>1.1032381499999999</v>
          </cell>
        </row>
      </sheetData>
      <sheetData sheetId="2075">
        <row r="1">
          <cell r="R1">
            <v>1.1032381499999999</v>
          </cell>
        </row>
      </sheetData>
      <sheetData sheetId="2076">
        <row r="1">
          <cell r="R1">
            <v>1.1032381499999999</v>
          </cell>
        </row>
      </sheetData>
      <sheetData sheetId="2077">
        <row r="1">
          <cell r="R1">
            <v>1.1032381499999999</v>
          </cell>
        </row>
      </sheetData>
      <sheetData sheetId="2078">
        <row r="1">
          <cell r="R1">
            <v>1.1032381499999999</v>
          </cell>
        </row>
      </sheetData>
      <sheetData sheetId="2079">
        <row r="1">
          <cell r="R1">
            <v>1.1032381499999999</v>
          </cell>
        </row>
      </sheetData>
      <sheetData sheetId="2080">
        <row r="1">
          <cell r="R1">
            <v>1.1032381499999999</v>
          </cell>
        </row>
      </sheetData>
      <sheetData sheetId="2081">
        <row r="1">
          <cell r="R1">
            <v>1.1032381499999999</v>
          </cell>
        </row>
      </sheetData>
      <sheetData sheetId="2082">
        <row r="1">
          <cell r="R1">
            <v>1.1032381499999999</v>
          </cell>
        </row>
      </sheetData>
      <sheetData sheetId="2083">
        <row r="1">
          <cell r="R1">
            <v>1.1032381499999999</v>
          </cell>
        </row>
      </sheetData>
      <sheetData sheetId="2084">
        <row r="1">
          <cell r="R1">
            <v>1.1032381499999999</v>
          </cell>
        </row>
      </sheetData>
      <sheetData sheetId="2085">
        <row r="1">
          <cell r="R1">
            <v>1.1032381499999999</v>
          </cell>
        </row>
      </sheetData>
      <sheetData sheetId="2086">
        <row r="1">
          <cell r="R1">
            <v>1.1032381499999999</v>
          </cell>
        </row>
      </sheetData>
      <sheetData sheetId="2087">
        <row r="1">
          <cell r="R1">
            <v>1.1032381499999999</v>
          </cell>
        </row>
      </sheetData>
      <sheetData sheetId="2088">
        <row r="1">
          <cell r="R1">
            <v>1.1032381499999999</v>
          </cell>
        </row>
      </sheetData>
      <sheetData sheetId="2089">
        <row r="1">
          <cell r="R1">
            <v>1.1032381499999999</v>
          </cell>
        </row>
      </sheetData>
      <sheetData sheetId="2090">
        <row r="1">
          <cell r="R1">
            <v>1.1032381499999999</v>
          </cell>
        </row>
      </sheetData>
      <sheetData sheetId="2091">
        <row r="1">
          <cell r="R1">
            <v>1.1032381499999999</v>
          </cell>
        </row>
      </sheetData>
      <sheetData sheetId="2092">
        <row r="1">
          <cell r="R1">
            <v>1.1032381499999999</v>
          </cell>
        </row>
      </sheetData>
      <sheetData sheetId="2093">
        <row r="1">
          <cell r="R1">
            <v>1.1032381499999999</v>
          </cell>
        </row>
      </sheetData>
      <sheetData sheetId="2094">
        <row r="1">
          <cell r="R1">
            <v>1.1032381499999999</v>
          </cell>
        </row>
      </sheetData>
      <sheetData sheetId="2095">
        <row r="1">
          <cell r="R1">
            <v>1.1032381499999999</v>
          </cell>
        </row>
      </sheetData>
      <sheetData sheetId="2096">
        <row r="1">
          <cell r="R1">
            <v>1.1032381499999999</v>
          </cell>
        </row>
      </sheetData>
      <sheetData sheetId="2097">
        <row r="1">
          <cell r="R1">
            <v>1.1032381499999999</v>
          </cell>
        </row>
      </sheetData>
      <sheetData sheetId="2098">
        <row r="1">
          <cell r="R1">
            <v>1.1032381499999999</v>
          </cell>
        </row>
      </sheetData>
      <sheetData sheetId="2099">
        <row r="1">
          <cell r="R1">
            <v>1.1032381499999999</v>
          </cell>
        </row>
      </sheetData>
      <sheetData sheetId="2100">
        <row r="1">
          <cell r="R1">
            <v>1.1032381499999999</v>
          </cell>
        </row>
      </sheetData>
      <sheetData sheetId="2101">
        <row r="1">
          <cell r="R1">
            <v>1.1032381499999999</v>
          </cell>
        </row>
      </sheetData>
      <sheetData sheetId="2102">
        <row r="1">
          <cell r="R1">
            <v>1.1032381499999999</v>
          </cell>
        </row>
      </sheetData>
      <sheetData sheetId="2103">
        <row r="1">
          <cell r="R1">
            <v>1.1032381499999999</v>
          </cell>
        </row>
      </sheetData>
      <sheetData sheetId="2104">
        <row r="1">
          <cell r="R1">
            <v>1.1032381499999999</v>
          </cell>
        </row>
      </sheetData>
      <sheetData sheetId="2105">
        <row r="1">
          <cell r="R1">
            <v>1.1032381499999999</v>
          </cell>
        </row>
      </sheetData>
      <sheetData sheetId="2106">
        <row r="1">
          <cell r="R1">
            <v>1.1032381499999999</v>
          </cell>
        </row>
      </sheetData>
      <sheetData sheetId="2107">
        <row r="1">
          <cell r="R1">
            <v>1.1032381499999999</v>
          </cell>
        </row>
      </sheetData>
      <sheetData sheetId="2108">
        <row r="1">
          <cell r="R1">
            <v>1.1032381499999999</v>
          </cell>
        </row>
      </sheetData>
      <sheetData sheetId="2109">
        <row r="1">
          <cell r="R1">
            <v>1.1032381499999999</v>
          </cell>
        </row>
      </sheetData>
      <sheetData sheetId="2110">
        <row r="1">
          <cell r="R1">
            <v>1.1032381499999999</v>
          </cell>
        </row>
      </sheetData>
      <sheetData sheetId="2111">
        <row r="1">
          <cell r="R1">
            <v>1.1032381499999999</v>
          </cell>
        </row>
      </sheetData>
      <sheetData sheetId="2112">
        <row r="1">
          <cell r="R1">
            <v>1.1032381499999999</v>
          </cell>
        </row>
      </sheetData>
      <sheetData sheetId="2113">
        <row r="1">
          <cell r="R1">
            <v>1.1032381499999999</v>
          </cell>
        </row>
      </sheetData>
      <sheetData sheetId="2114">
        <row r="1">
          <cell r="R1">
            <v>1.1032381499999999</v>
          </cell>
        </row>
      </sheetData>
      <sheetData sheetId="2115">
        <row r="1">
          <cell r="R1">
            <v>1.1032381499999999</v>
          </cell>
        </row>
      </sheetData>
      <sheetData sheetId="2116">
        <row r="1">
          <cell r="R1">
            <v>1.1032381499999999</v>
          </cell>
        </row>
      </sheetData>
      <sheetData sheetId="2117">
        <row r="1">
          <cell r="R1">
            <v>1.1032381499999999</v>
          </cell>
        </row>
      </sheetData>
      <sheetData sheetId="2118">
        <row r="1">
          <cell r="R1">
            <v>1.1032381499999999</v>
          </cell>
        </row>
      </sheetData>
      <sheetData sheetId="2119">
        <row r="1">
          <cell r="R1">
            <v>1.1032381499999999</v>
          </cell>
        </row>
      </sheetData>
      <sheetData sheetId="2120">
        <row r="1">
          <cell r="R1">
            <v>1.1032381499999999</v>
          </cell>
        </row>
      </sheetData>
      <sheetData sheetId="2121">
        <row r="1">
          <cell r="R1">
            <v>1.1032381499999999</v>
          </cell>
        </row>
      </sheetData>
      <sheetData sheetId="2122">
        <row r="1">
          <cell r="R1">
            <v>1.1032381499999999</v>
          </cell>
        </row>
      </sheetData>
      <sheetData sheetId="2123">
        <row r="1">
          <cell r="R1">
            <v>1.1032381499999999</v>
          </cell>
        </row>
      </sheetData>
      <sheetData sheetId="2124">
        <row r="1">
          <cell r="R1">
            <v>1.1032381499999999</v>
          </cell>
        </row>
      </sheetData>
      <sheetData sheetId="2125">
        <row r="1">
          <cell r="R1">
            <v>1.1032381499999999</v>
          </cell>
        </row>
      </sheetData>
      <sheetData sheetId="2126">
        <row r="1">
          <cell r="R1">
            <v>1.1032381499999999</v>
          </cell>
        </row>
      </sheetData>
      <sheetData sheetId="2127">
        <row r="1">
          <cell r="R1">
            <v>1.1032381499999999</v>
          </cell>
        </row>
      </sheetData>
      <sheetData sheetId="2128">
        <row r="1">
          <cell r="R1">
            <v>1.1032381499999999</v>
          </cell>
        </row>
      </sheetData>
      <sheetData sheetId="2129">
        <row r="1">
          <cell r="R1">
            <v>1.1032381499999999</v>
          </cell>
        </row>
      </sheetData>
      <sheetData sheetId="2130">
        <row r="1">
          <cell r="R1">
            <v>1.1032381499999999</v>
          </cell>
        </row>
      </sheetData>
      <sheetData sheetId="2131">
        <row r="1">
          <cell r="R1">
            <v>1.1032381499999999</v>
          </cell>
        </row>
      </sheetData>
      <sheetData sheetId="2132">
        <row r="1">
          <cell r="R1">
            <v>1.1032381499999999</v>
          </cell>
        </row>
      </sheetData>
      <sheetData sheetId="2133">
        <row r="1">
          <cell r="R1">
            <v>1.1032381499999999</v>
          </cell>
        </row>
      </sheetData>
      <sheetData sheetId="2134">
        <row r="1">
          <cell r="R1">
            <v>1.1032381499999999</v>
          </cell>
        </row>
      </sheetData>
      <sheetData sheetId="2135">
        <row r="1">
          <cell r="R1">
            <v>1.1032381499999999</v>
          </cell>
        </row>
      </sheetData>
      <sheetData sheetId="2136">
        <row r="1">
          <cell r="R1">
            <v>1.1032381499999999</v>
          </cell>
        </row>
      </sheetData>
      <sheetData sheetId="2137">
        <row r="1">
          <cell r="R1">
            <v>1.1032381499999999</v>
          </cell>
        </row>
      </sheetData>
      <sheetData sheetId="2138">
        <row r="1">
          <cell r="R1">
            <v>1.1032381499999999</v>
          </cell>
        </row>
      </sheetData>
      <sheetData sheetId="2139">
        <row r="1">
          <cell r="R1">
            <v>1.1032381499999999</v>
          </cell>
        </row>
      </sheetData>
      <sheetData sheetId="2140">
        <row r="1">
          <cell r="R1">
            <v>1.1032381499999999</v>
          </cell>
        </row>
      </sheetData>
      <sheetData sheetId="2141">
        <row r="1">
          <cell r="R1">
            <v>1.1032381499999999</v>
          </cell>
        </row>
      </sheetData>
      <sheetData sheetId="2142">
        <row r="1">
          <cell r="R1">
            <v>1.1032381499999999</v>
          </cell>
        </row>
      </sheetData>
      <sheetData sheetId="2143">
        <row r="1">
          <cell r="R1">
            <v>1.1032381499999999</v>
          </cell>
        </row>
      </sheetData>
      <sheetData sheetId="2144">
        <row r="1">
          <cell r="R1">
            <v>1.1032381499999999</v>
          </cell>
        </row>
      </sheetData>
      <sheetData sheetId="2145">
        <row r="1">
          <cell r="R1">
            <v>1.1032381499999999</v>
          </cell>
        </row>
      </sheetData>
      <sheetData sheetId="2146">
        <row r="1">
          <cell r="R1">
            <v>1.1032381499999999</v>
          </cell>
        </row>
      </sheetData>
      <sheetData sheetId="2147">
        <row r="1">
          <cell r="R1">
            <v>1.1032381499999999</v>
          </cell>
        </row>
      </sheetData>
      <sheetData sheetId="2148">
        <row r="1">
          <cell r="R1">
            <v>1.1032381499999999</v>
          </cell>
        </row>
      </sheetData>
      <sheetData sheetId="2149">
        <row r="1">
          <cell r="R1">
            <v>1.1032381499999999</v>
          </cell>
        </row>
      </sheetData>
      <sheetData sheetId="2150">
        <row r="1">
          <cell r="R1">
            <v>1.1032381499999999</v>
          </cell>
        </row>
      </sheetData>
      <sheetData sheetId="2151">
        <row r="1">
          <cell r="R1">
            <v>1.1032381499999999</v>
          </cell>
        </row>
      </sheetData>
      <sheetData sheetId="2152">
        <row r="1">
          <cell r="R1">
            <v>1.1032381499999999</v>
          </cell>
        </row>
      </sheetData>
      <sheetData sheetId="2153">
        <row r="1">
          <cell r="R1">
            <v>1.1032381499999999</v>
          </cell>
        </row>
      </sheetData>
      <sheetData sheetId="2154">
        <row r="1">
          <cell r="R1">
            <v>1.1032381499999999</v>
          </cell>
        </row>
      </sheetData>
      <sheetData sheetId="2155">
        <row r="1">
          <cell r="R1">
            <v>1.1032381499999999</v>
          </cell>
        </row>
      </sheetData>
      <sheetData sheetId="2156">
        <row r="1">
          <cell r="R1">
            <v>1.1032381499999999</v>
          </cell>
        </row>
      </sheetData>
      <sheetData sheetId="2157">
        <row r="1">
          <cell r="R1">
            <v>1.1032381499999999</v>
          </cell>
        </row>
      </sheetData>
      <sheetData sheetId="2158">
        <row r="1">
          <cell r="R1">
            <v>1.1032381499999999</v>
          </cell>
        </row>
      </sheetData>
      <sheetData sheetId="2159">
        <row r="1">
          <cell r="R1">
            <v>1.1032381499999999</v>
          </cell>
        </row>
      </sheetData>
      <sheetData sheetId="2160">
        <row r="1">
          <cell r="R1">
            <v>1.1032381499999999</v>
          </cell>
        </row>
      </sheetData>
      <sheetData sheetId="2161">
        <row r="1">
          <cell r="R1">
            <v>1.1032381499999999</v>
          </cell>
        </row>
      </sheetData>
      <sheetData sheetId="2162">
        <row r="1">
          <cell r="R1">
            <v>1.1032381499999999</v>
          </cell>
        </row>
      </sheetData>
      <sheetData sheetId="2163">
        <row r="1">
          <cell r="R1">
            <v>1.1032381499999999</v>
          </cell>
        </row>
      </sheetData>
      <sheetData sheetId="2164">
        <row r="1">
          <cell r="R1">
            <v>1.1032381499999999</v>
          </cell>
        </row>
      </sheetData>
      <sheetData sheetId="2165">
        <row r="1">
          <cell r="R1">
            <v>1.1032381499999999</v>
          </cell>
        </row>
      </sheetData>
      <sheetData sheetId="2166">
        <row r="1">
          <cell r="R1">
            <v>1.1032381499999999</v>
          </cell>
        </row>
      </sheetData>
      <sheetData sheetId="2167">
        <row r="1">
          <cell r="R1">
            <v>1.1032381499999999</v>
          </cell>
        </row>
      </sheetData>
      <sheetData sheetId="2168">
        <row r="1">
          <cell r="R1">
            <v>1.1032381499999999</v>
          </cell>
        </row>
      </sheetData>
      <sheetData sheetId="2169">
        <row r="1">
          <cell r="R1">
            <v>1.1032381499999999</v>
          </cell>
        </row>
      </sheetData>
      <sheetData sheetId="2170">
        <row r="1">
          <cell r="R1">
            <v>1.1032381499999999</v>
          </cell>
        </row>
      </sheetData>
      <sheetData sheetId="2171">
        <row r="1">
          <cell r="R1">
            <v>1.1032381499999999</v>
          </cell>
        </row>
      </sheetData>
      <sheetData sheetId="2172">
        <row r="1">
          <cell r="R1">
            <v>1.1032381499999999</v>
          </cell>
        </row>
      </sheetData>
      <sheetData sheetId="2173">
        <row r="1">
          <cell r="R1">
            <v>1.1032381499999999</v>
          </cell>
        </row>
      </sheetData>
      <sheetData sheetId="2174">
        <row r="1">
          <cell r="R1">
            <v>1.1032381499999999</v>
          </cell>
        </row>
      </sheetData>
      <sheetData sheetId="2175">
        <row r="1">
          <cell r="R1">
            <v>1.1032381499999999</v>
          </cell>
        </row>
      </sheetData>
      <sheetData sheetId="2176">
        <row r="1">
          <cell r="R1">
            <v>1.1032381499999999</v>
          </cell>
        </row>
      </sheetData>
      <sheetData sheetId="2177">
        <row r="1">
          <cell r="R1">
            <v>1.1032381499999999</v>
          </cell>
        </row>
      </sheetData>
      <sheetData sheetId="2178">
        <row r="1">
          <cell r="R1">
            <v>1.1032381499999999</v>
          </cell>
        </row>
      </sheetData>
      <sheetData sheetId="2179">
        <row r="1">
          <cell r="R1">
            <v>1.1032381499999999</v>
          </cell>
        </row>
      </sheetData>
      <sheetData sheetId="2180">
        <row r="1">
          <cell r="R1">
            <v>1.1032381499999999</v>
          </cell>
        </row>
      </sheetData>
      <sheetData sheetId="2181">
        <row r="1">
          <cell r="R1">
            <v>1.1032381499999999</v>
          </cell>
        </row>
      </sheetData>
      <sheetData sheetId="2182">
        <row r="1">
          <cell r="R1">
            <v>1.1032381499999999</v>
          </cell>
        </row>
      </sheetData>
      <sheetData sheetId="2183">
        <row r="1">
          <cell r="R1">
            <v>1.1032381499999999</v>
          </cell>
        </row>
      </sheetData>
      <sheetData sheetId="2184">
        <row r="1">
          <cell r="R1">
            <v>1.1032381499999999</v>
          </cell>
        </row>
      </sheetData>
      <sheetData sheetId="2185">
        <row r="1">
          <cell r="R1">
            <v>1.1032381499999999</v>
          </cell>
        </row>
      </sheetData>
      <sheetData sheetId="2186">
        <row r="1">
          <cell r="R1">
            <v>1.1032381499999999</v>
          </cell>
        </row>
      </sheetData>
      <sheetData sheetId="2187">
        <row r="1">
          <cell r="R1">
            <v>1.1032381499999999</v>
          </cell>
        </row>
      </sheetData>
      <sheetData sheetId="2188">
        <row r="1">
          <cell r="R1">
            <v>1.1032381499999999</v>
          </cell>
        </row>
      </sheetData>
      <sheetData sheetId="2189">
        <row r="1">
          <cell r="R1">
            <v>1.1032381499999999</v>
          </cell>
        </row>
      </sheetData>
      <sheetData sheetId="2190">
        <row r="1">
          <cell r="R1">
            <v>1.1032381499999999</v>
          </cell>
        </row>
      </sheetData>
      <sheetData sheetId="2191">
        <row r="1">
          <cell r="R1">
            <v>1.1032381499999999</v>
          </cell>
        </row>
      </sheetData>
      <sheetData sheetId="2192">
        <row r="1">
          <cell r="R1">
            <v>1.1032381499999999</v>
          </cell>
        </row>
      </sheetData>
      <sheetData sheetId="2193">
        <row r="1">
          <cell r="R1">
            <v>1.1032381499999999</v>
          </cell>
        </row>
      </sheetData>
      <sheetData sheetId="2194">
        <row r="1">
          <cell r="R1">
            <v>1.1032381499999999</v>
          </cell>
        </row>
      </sheetData>
      <sheetData sheetId="2195">
        <row r="1">
          <cell r="R1">
            <v>1.1032381499999999</v>
          </cell>
        </row>
      </sheetData>
      <sheetData sheetId="2196">
        <row r="1">
          <cell r="R1">
            <v>1.1032381499999999</v>
          </cell>
        </row>
      </sheetData>
      <sheetData sheetId="2197">
        <row r="1">
          <cell r="R1">
            <v>1.1032381499999999</v>
          </cell>
        </row>
      </sheetData>
      <sheetData sheetId="2198">
        <row r="1">
          <cell r="R1">
            <v>1.1032381499999999</v>
          </cell>
        </row>
      </sheetData>
      <sheetData sheetId="2199">
        <row r="1">
          <cell r="R1">
            <v>1.1032381499999999</v>
          </cell>
        </row>
      </sheetData>
      <sheetData sheetId="2200">
        <row r="1">
          <cell r="R1">
            <v>1.1032381499999999</v>
          </cell>
        </row>
      </sheetData>
      <sheetData sheetId="2201">
        <row r="1">
          <cell r="R1">
            <v>1.1032381499999999</v>
          </cell>
        </row>
      </sheetData>
      <sheetData sheetId="2202">
        <row r="1">
          <cell r="R1">
            <v>1.1032381499999999</v>
          </cell>
        </row>
      </sheetData>
      <sheetData sheetId="2203">
        <row r="1">
          <cell r="R1">
            <v>1.1032381499999999</v>
          </cell>
        </row>
      </sheetData>
      <sheetData sheetId="2204">
        <row r="1">
          <cell r="R1">
            <v>1.1032381499999999</v>
          </cell>
        </row>
      </sheetData>
      <sheetData sheetId="2205">
        <row r="1">
          <cell r="R1">
            <v>1.1032381499999999</v>
          </cell>
        </row>
      </sheetData>
      <sheetData sheetId="2206">
        <row r="1">
          <cell r="R1">
            <v>1.1032381499999999</v>
          </cell>
        </row>
      </sheetData>
      <sheetData sheetId="2207">
        <row r="1">
          <cell r="R1">
            <v>1.1032381499999999</v>
          </cell>
        </row>
      </sheetData>
      <sheetData sheetId="2208">
        <row r="1">
          <cell r="R1">
            <v>1.1032381499999999</v>
          </cell>
        </row>
      </sheetData>
      <sheetData sheetId="2209">
        <row r="1">
          <cell r="R1">
            <v>1.1032381499999999</v>
          </cell>
        </row>
      </sheetData>
      <sheetData sheetId="2210">
        <row r="1">
          <cell r="R1">
            <v>1.1032381499999999</v>
          </cell>
        </row>
      </sheetData>
      <sheetData sheetId="2211">
        <row r="1">
          <cell r="R1">
            <v>1.1032381499999999</v>
          </cell>
        </row>
      </sheetData>
      <sheetData sheetId="2212">
        <row r="1">
          <cell r="R1">
            <v>1.1032381499999999</v>
          </cell>
        </row>
      </sheetData>
      <sheetData sheetId="2213">
        <row r="1">
          <cell r="R1">
            <v>1.1032381499999999</v>
          </cell>
        </row>
      </sheetData>
      <sheetData sheetId="2214">
        <row r="1">
          <cell r="R1">
            <v>1.1032381499999999</v>
          </cell>
        </row>
      </sheetData>
      <sheetData sheetId="2215">
        <row r="1">
          <cell r="R1">
            <v>1.1032381499999999</v>
          </cell>
        </row>
      </sheetData>
      <sheetData sheetId="2216">
        <row r="1">
          <cell r="R1">
            <v>1.1032381499999999</v>
          </cell>
        </row>
      </sheetData>
      <sheetData sheetId="2217">
        <row r="1">
          <cell r="R1">
            <v>1.1032381499999999</v>
          </cell>
        </row>
      </sheetData>
      <sheetData sheetId="2218">
        <row r="1">
          <cell r="R1">
            <v>1.1032381499999999</v>
          </cell>
        </row>
      </sheetData>
      <sheetData sheetId="2219">
        <row r="1">
          <cell r="R1">
            <v>1.1032381499999999</v>
          </cell>
        </row>
      </sheetData>
      <sheetData sheetId="2220">
        <row r="1">
          <cell r="R1">
            <v>1.1032381499999999</v>
          </cell>
        </row>
      </sheetData>
      <sheetData sheetId="2221">
        <row r="1">
          <cell r="R1">
            <v>1.1032381499999999</v>
          </cell>
        </row>
      </sheetData>
      <sheetData sheetId="2222">
        <row r="1">
          <cell r="R1">
            <v>1.1032381499999999</v>
          </cell>
        </row>
      </sheetData>
      <sheetData sheetId="2223">
        <row r="1">
          <cell r="R1">
            <v>1.1032381499999999</v>
          </cell>
        </row>
      </sheetData>
      <sheetData sheetId="2224">
        <row r="1">
          <cell r="R1">
            <v>1.1032381499999999</v>
          </cell>
        </row>
      </sheetData>
      <sheetData sheetId="2225">
        <row r="1">
          <cell r="R1">
            <v>1.1032381499999999</v>
          </cell>
        </row>
      </sheetData>
      <sheetData sheetId="2226">
        <row r="1">
          <cell r="R1">
            <v>1.1032381499999999</v>
          </cell>
        </row>
      </sheetData>
      <sheetData sheetId="2227">
        <row r="1">
          <cell r="R1">
            <v>1.1032381499999999</v>
          </cell>
        </row>
      </sheetData>
      <sheetData sheetId="2228">
        <row r="1">
          <cell r="R1">
            <v>1.1032381499999999</v>
          </cell>
        </row>
      </sheetData>
      <sheetData sheetId="2229">
        <row r="1">
          <cell r="R1">
            <v>1.1032381499999999</v>
          </cell>
        </row>
      </sheetData>
      <sheetData sheetId="2230">
        <row r="1">
          <cell r="R1">
            <v>1.1032381499999999</v>
          </cell>
        </row>
      </sheetData>
      <sheetData sheetId="2231">
        <row r="1">
          <cell r="R1">
            <v>1.1032381499999999</v>
          </cell>
        </row>
      </sheetData>
      <sheetData sheetId="2232">
        <row r="1">
          <cell r="R1">
            <v>1.1032381499999999</v>
          </cell>
        </row>
      </sheetData>
      <sheetData sheetId="2233">
        <row r="1">
          <cell r="R1">
            <v>1.1032381499999999</v>
          </cell>
        </row>
      </sheetData>
      <sheetData sheetId="2234">
        <row r="1">
          <cell r="R1">
            <v>1.1032381499999999</v>
          </cell>
        </row>
      </sheetData>
      <sheetData sheetId="2235">
        <row r="1">
          <cell r="R1">
            <v>1.1032381499999999</v>
          </cell>
        </row>
      </sheetData>
      <sheetData sheetId="2236">
        <row r="1">
          <cell r="R1">
            <v>1.1032381499999999</v>
          </cell>
        </row>
      </sheetData>
      <sheetData sheetId="2237">
        <row r="1">
          <cell r="R1">
            <v>1.1032381499999999</v>
          </cell>
        </row>
      </sheetData>
      <sheetData sheetId="2238">
        <row r="1">
          <cell r="R1">
            <v>1.1032381499999999</v>
          </cell>
        </row>
      </sheetData>
      <sheetData sheetId="2239">
        <row r="1">
          <cell r="R1">
            <v>1.1032381499999999</v>
          </cell>
        </row>
      </sheetData>
      <sheetData sheetId="2240">
        <row r="1">
          <cell r="R1">
            <v>1.1032381499999999</v>
          </cell>
        </row>
      </sheetData>
      <sheetData sheetId="2241">
        <row r="1">
          <cell r="R1">
            <v>1.1032381499999999</v>
          </cell>
        </row>
      </sheetData>
      <sheetData sheetId="2242">
        <row r="1">
          <cell r="R1">
            <v>1.1032381499999999</v>
          </cell>
        </row>
      </sheetData>
      <sheetData sheetId="2243">
        <row r="1">
          <cell r="R1">
            <v>1.1032381499999999</v>
          </cell>
        </row>
      </sheetData>
      <sheetData sheetId="2244">
        <row r="1">
          <cell r="R1">
            <v>1.1032381499999999</v>
          </cell>
        </row>
      </sheetData>
      <sheetData sheetId="2245">
        <row r="1">
          <cell r="R1">
            <v>1.1032381499999999</v>
          </cell>
        </row>
      </sheetData>
      <sheetData sheetId="2246">
        <row r="1">
          <cell r="R1">
            <v>1.1032381499999999</v>
          </cell>
        </row>
      </sheetData>
      <sheetData sheetId="2247">
        <row r="1">
          <cell r="R1">
            <v>1.1032381499999999</v>
          </cell>
        </row>
      </sheetData>
      <sheetData sheetId="2248">
        <row r="1">
          <cell r="R1">
            <v>1.1032381499999999</v>
          </cell>
        </row>
      </sheetData>
      <sheetData sheetId="2249">
        <row r="1">
          <cell r="R1">
            <v>1.1032381499999999</v>
          </cell>
        </row>
      </sheetData>
      <sheetData sheetId="2250">
        <row r="1">
          <cell r="R1">
            <v>1.1032381499999999</v>
          </cell>
        </row>
      </sheetData>
      <sheetData sheetId="2251">
        <row r="1">
          <cell r="R1">
            <v>1.1032381499999999</v>
          </cell>
        </row>
      </sheetData>
      <sheetData sheetId="2252">
        <row r="1">
          <cell r="R1">
            <v>1.1032381499999999</v>
          </cell>
        </row>
      </sheetData>
      <sheetData sheetId="2253">
        <row r="1">
          <cell r="R1">
            <v>1.1032381499999999</v>
          </cell>
        </row>
      </sheetData>
      <sheetData sheetId="2254">
        <row r="1">
          <cell r="R1">
            <v>1.1032381499999999</v>
          </cell>
        </row>
      </sheetData>
      <sheetData sheetId="2255">
        <row r="1">
          <cell r="R1">
            <v>1.1032381499999999</v>
          </cell>
        </row>
      </sheetData>
      <sheetData sheetId="2256">
        <row r="1">
          <cell r="R1">
            <v>1.1032381499999999</v>
          </cell>
        </row>
      </sheetData>
      <sheetData sheetId="2257">
        <row r="1">
          <cell r="R1">
            <v>1.1032381499999999</v>
          </cell>
        </row>
      </sheetData>
      <sheetData sheetId="2258">
        <row r="1">
          <cell r="R1">
            <v>1.1032381499999999</v>
          </cell>
        </row>
      </sheetData>
      <sheetData sheetId="2259">
        <row r="1">
          <cell r="R1">
            <v>1.1032381499999999</v>
          </cell>
        </row>
      </sheetData>
      <sheetData sheetId="2260">
        <row r="1">
          <cell r="R1">
            <v>1.1032381499999999</v>
          </cell>
        </row>
      </sheetData>
      <sheetData sheetId="2261">
        <row r="1">
          <cell r="R1">
            <v>1.1032381499999999</v>
          </cell>
        </row>
      </sheetData>
      <sheetData sheetId="2262">
        <row r="1">
          <cell r="R1">
            <v>1.1032381499999999</v>
          </cell>
        </row>
      </sheetData>
      <sheetData sheetId="2263">
        <row r="1">
          <cell r="R1">
            <v>1.1032381499999999</v>
          </cell>
        </row>
      </sheetData>
      <sheetData sheetId="2264">
        <row r="1">
          <cell r="R1">
            <v>1.1032381499999999</v>
          </cell>
        </row>
      </sheetData>
      <sheetData sheetId="2265">
        <row r="1">
          <cell r="R1">
            <v>1.1032381499999999</v>
          </cell>
        </row>
      </sheetData>
      <sheetData sheetId="2266">
        <row r="1">
          <cell r="R1">
            <v>1.1032381499999999</v>
          </cell>
        </row>
      </sheetData>
      <sheetData sheetId="2267">
        <row r="1">
          <cell r="R1">
            <v>1.1032381499999999</v>
          </cell>
        </row>
      </sheetData>
      <sheetData sheetId="2268">
        <row r="1">
          <cell r="R1">
            <v>1.1032381499999999</v>
          </cell>
        </row>
      </sheetData>
      <sheetData sheetId="2269">
        <row r="1">
          <cell r="R1">
            <v>1.1032381499999999</v>
          </cell>
        </row>
      </sheetData>
      <sheetData sheetId="2270">
        <row r="1">
          <cell r="R1">
            <v>1.1032381499999999</v>
          </cell>
        </row>
      </sheetData>
      <sheetData sheetId="2271">
        <row r="1">
          <cell r="R1">
            <v>1.1032381499999999</v>
          </cell>
        </row>
      </sheetData>
      <sheetData sheetId="2272">
        <row r="1">
          <cell r="R1">
            <v>1.1032381499999999</v>
          </cell>
        </row>
      </sheetData>
      <sheetData sheetId="2273">
        <row r="1">
          <cell r="R1">
            <v>1.1032381499999999</v>
          </cell>
        </row>
      </sheetData>
      <sheetData sheetId="2274">
        <row r="1">
          <cell r="R1">
            <v>1.1032381499999999</v>
          </cell>
        </row>
      </sheetData>
      <sheetData sheetId="2275">
        <row r="1">
          <cell r="R1">
            <v>1.1032381499999999</v>
          </cell>
        </row>
      </sheetData>
      <sheetData sheetId="2276">
        <row r="1">
          <cell r="R1">
            <v>1.1032381499999999</v>
          </cell>
        </row>
      </sheetData>
      <sheetData sheetId="2277">
        <row r="1">
          <cell r="R1">
            <v>1.1032381499999999</v>
          </cell>
        </row>
      </sheetData>
      <sheetData sheetId="2278">
        <row r="1">
          <cell r="R1">
            <v>1.1032381499999999</v>
          </cell>
        </row>
      </sheetData>
      <sheetData sheetId="2279">
        <row r="1">
          <cell r="R1">
            <v>1.1032381499999999</v>
          </cell>
        </row>
      </sheetData>
      <sheetData sheetId="2280">
        <row r="1">
          <cell r="R1">
            <v>1.1032381499999999</v>
          </cell>
        </row>
      </sheetData>
      <sheetData sheetId="2281">
        <row r="1">
          <cell r="R1">
            <v>1.1032381499999999</v>
          </cell>
        </row>
      </sheetData>
      <sheetData sheetId="2282">
        <row r="1">
          <cell r="R1">
            <v>1.1032381499999999</v>
          </cell>
        </row>
      </sheetData>
      <sheetData sheetId="2283">
        <row r="1">
          <cell r="R1">
            <v>1.1032381499999999</v>
          </cell>
        </row>
      </sheetData>
      <sheetData sheetId="2284">
        <row r="1">
          <cell r="R1">
            <v>1.1032381499999999</v>
          </cell>
        </row>
      </sheetData>
      <sheetData sheetId="2285">
        <row r="1">
          <cell r="R1">
            <v>1.1032381499999999</v>
          </cell>
        </row>
      </sheetData>
      <sheetData sheetId="2286">
        <row r="1">
          <cell r="R1">
            <v>1.1032381499999999</v>
          </cell>
        </row>
      </sheetData>
      <sheetData sheetId="2287">
        <row r="1">
          <cell r="R1">
            <v>1.1032381499999999</v>
          </cell>
        </row>
      </sheetData>
      <sheetData sheetId="2288">
        <row r="1">
          <cell r="R1">
            <v>1.1032381499999999</v>
          </cell>
        </row>
      </sheetData>
      <sheetData sheetId="2289">
        <row r="1">
          <cell r="R1">
            <v>1.1032381499999999</v>
          </cell>
        </row>
      </sheetData>
      <sheetData sheetId="2290">
        <row r="1">
          <cell r="R1">
            <v>1.1032381499999999</v>
          </cell>
        </row>
      </sheetData>
      <sheetData sheetId="2291">
        <row r="1">
          <cell r="R1">
            <v>1.1032381499999999</v>
          </cell>
        </row>
      </sheetData>
      <sheetData sheetId="2292">
        <row r="1">
          <cell r="R1">
            <v>1.1032381499999999</v>
          </cell>
        </row>
      </sheetData>
      <sheetData sheetId="2293">
        <row r="1">
          <cell r="R1">
            <v>1.1032381499999999</v>
          </cell>
        </row>
      </sheetData>
      <sheetData sheetId="2294">
        <row r="1">
          <cell r="R1">
            <v>1.1032381499999999</v>
          </cell>
        </row>
      </sheetData>
      <sheetData sheetId="2295">
        <row r="1">
          <cell r="R1">
            <v>1.1032381499999999</v>
          </cell>
        </row>
      </sheetData>
      <sheetData sheetId="2296">
        <row r="1">
          <cell r="R1">
            <v>1.1032381499999999</v>
          </cell>
        </row>
      </sheetData>
      <sheetData sheetId="2297">
        <row r="1">
          <cell r="R1">
            <v>1.1032381499999999</v>
          </cell>
        </row>
      </sheetData>
      <sheetData sheetId="2298">
        <row r="1">
          <cell r="R1">
            <v>1.1032381499999999</v>
          </cell>
        </row>
      </sheetData>
      <sheetData sheetId="2299">
        <row r="1">
          <cell r="R1">
            <v>1.1032381499999999</v>
          </cell>
        </row>
      </sheetData>
      <sheetData sheetId="2300">
        <row r="1">
          <cell r="R1">
            <v>1.1032381499999999</v>
          </cell>
        </row>
      </sheetData>
      <sheetData sheetId="2301">
        <row r="1">
          <cell r="R1">
            <v>1.1032381499999999</v>
          </cell>
        </row>
      </sheetData>
      <sheetData sheetId="2302">
        <row r="1">
          <cell r="R1">
            <v>1.1032381499999999</v>
          </cell>
        </row>
      </sheetData>
      <sheetData sheetId="2303">
        <row r="1">
          <cell r="R1">
            <v>1.1032381499999999</v>
          </cell>
        </row>
      </sheetData>
      <sheetData sheetId="2304">
        <row r="1">
          <cell r="R1">
            <v>1.1032381499999999</v>
          </cell>
        </row>
      </sheetData>
      <sheetData sheetId="2305">
        <row r="1">
          <cell r="R1">
            <v>1.1032381499999999</v>
          </cell>
        </row>
      </sheetData>
      <sheetData sheetId="2306">
        <row r="1">
          <cell r="R1">
            <v>1.1032381499999999</v>
          </cell>
        </row>
      </sheetData>
      <sheetData sheetId="2307">
        <row r="1">
          <cell r="R1">
            <v>1.1032381499999999</v>
          </cell>
        </row>
      </sheetData>
      <sheetData sheetId="2308">
        <row r="1">
          <cell r="R1">
            <v>1.1032381499999999</v>
          </cell>
        </row>
      </sheetData>
      <sheetData sheetId="2309">
        <row r="1">
          <cell r="R1">
            <v>1.1032381499999999</v>
          </cell>
        </row>
      </sheetData>
      <sheetData sheetId="2310">
        <row r="1">
          <cell r="R1">
            <v>1.1032381499999999</v>
          </cell>
        </row>
      </sheetData>
      <sheetData sheetId="2311">
        <row r="1">
          <cell r="R1">
            <v>1.1032381499999999</v>
          </cell>
        </row>
      </sheetData>
      <sheetData sheetId="2312">
        <row r="1">
          <cell r="R1">
            <v>1.1032381499999999</v>
          </cell>
        </row>
      </sheetData>
      <sheetData sheetId="2313">
        <row r="1">
          <cell r="R1">
            <v>1.1032381499999999</v>
          </cell>
        </row>
      </sheetData>
      <sheetData sheetId="2314">
        <row r="1">
          <cell r="R1">
            <v>1.1032381499999999</v>
          </cell>
        </row>
      </sheetData>
      <sheetData sheetId="2315">
        <row r="1">
          <cell r="R1">
            <v>1.1032381499999999</v>
          </cell>
        </row>
      </sheetData>
      <sheetData sheetId="2316">
        <row r="1">
          <cell r="R1">
            <v>1.1032381499999999</v>
          </cell>
        </row>
      </sheetData>
      <sheetData sheetId="2317">
        <row r="1">
          <cell r="R1">
            <v>1.1032381499999999</v>
          </cell>
        </row>
      </sheetData>
      <sheetData sheetId="2318">
        <row r="1">
          <cell r="R1">
            <v>1.1032381499999999</v>
          </cell>
        </row>
      </sheetData>
      <sheetData sheetId="2319">
        <row r="1">
          <cell r="R1">
            <v>1.1032381499999999</v>
          </cell>
        </row>
      </sheetData>
      <sheetData sheetId="2320">
        <row r="1">
          <cell r="R1">
            <v>1.1032381499999999</v>
          </cell>
        </row>
      </sheetData>
      <sheetData sheetId="2321">
        <row r="1">
          <cell r="R1">
            <v>1.1032381499999999</v>
          </cell>
        </row>
      </sheetData>
      <sheetData sheetId="2322">
        <row r="1">
          <cell r="R1">
            <v>1.1032381499999999</v>
          </cell>
        </row>
      </sheetData>
      <sheetData sheetId="2323">
        <row r="1">
          <cell r="R1">
            <v>1.1032381499999999</v>
          </cell>
        </row>
      </sheetData>
      <sheetData sheetId="2324">
        <row r="1">
          <cell r="R1">
            <v>1.1032381499999999</v>
          </cell>
        </row>
      </sheetData>
      <sheetData sheetId="2325">
        <row r="1">
          <cell r="R1">
            <v>1.1032381499999999</v>
          </cell>
        </row>
      </sheetData>
      <sheetData sheetId="2326">
        <row r="1">
          <cell r="R1">
            <v>1.1032381499999999</v>
          </cell>
        </row>
      </sheetData>
      <sheetData sheetId="2327">
        <row r="1">
          <cell r="R1">
            <v>1.1032381499999999</v>
          </cell>
        </row>
      </sheetData>
      <sheetData sheetId="2328">
        <row r="1">
          <cell r="R1">
            <v>1.1032381499999999</v>
          </cell>
        </row>
      </sheetData>
      <sheetData sheetId="2329">
        <row r="1">
          <cell r="R1">
            <v>1.1032381499999999</v>
          </cell>
        </row>
      </sheetData>
      <sheetData sheetId="2330">
        <row r="1">
          <cell r="R1">
            <v>1.1032381499999999</v>
          </cell>
        </row>
      </sheetData>
      <sheetData sheetId="2331">
        <row r="1">
          <cell r="R1">
            <v>1.1032381499999999</v>
          </cell>
        </row>
      </sheetData>
      <sheetData sheetId="2332">
        <row r="1">
          <cell r="R1">
            <v>1.1032381499999999</v>
          </cell>
        </row>
      </sheetData>
      <sheetData sheetId="2333">
        <row r="1">
          <cell r="R1">
            <v>1.1032381499999999</v>
          </cell>
        </row>
      </sheetData>
      <sheetData sheetId="2334">
        <row r="1">
          <cell r="R1">
            <v>1.1032381499999999</v>
          </cell>
        </row>
      </sheetData>
      <sheetData sheetId="2335">
        <row r="1">
          <cell r="R1">
            <v>1.1032381499999999</v>
          </cell>
        </row>
      </sheetData>
      <sheetData sheetId="2336">
        <row r="1">
          <cell r="R1">
            <v>1.1032381499999999</v>
          </cell>
        </row>
      </sheetData>
      <sheetData sheetId="2337">
        <row r="1">
          <cell r="R1">
            <v>1.1032381499999999</v>
          </cell>
        </row>
      </sheetData>
      <sheetData sheetId="2338">
        <row r="1">
          <cell r="R1">
            <v>1.1032381499999999</v>
          </cell>
        </row>
      </sheetData>
      <sheetData sheetId="2339">
        <row r="1">
          <cell r="R1">
            <v>1.1032381499999999</v>
          </cell>
        </row>
      </sheetData>
      <sheetData sheetId="2340">
        <row r="1">
          <cell r="R1">
            <v>1.1032381499999999</v>
          </cell>
        </row>
      </sheetData>
      <sheetData sheetId="2341">
        <row r="1">
          <cell r="R1">
            <v>1.1032381499999999</v>
          </cell>
        </row>
      </sheetData>
      <sheetData sheetId="2342">
        <row r="1">
          <cell r="R1">
            <v>1.1032381499999999</v>
          </cell>
        </row>
      </sheetData>
      <sheetData sheetId="2343">
        <row r="1">
          <cell r="R1">
            <v>1.1032381499999999</v>
          </cell>
        </row>
      </sheetData>
      <sheetData sheetId="2344">
        <row r="1">
          <cell r="R1">
            <v>1.1032381499999999</v>
          </cell>
        </row>
      </sheetData>
      <sheetData sheetId="2345">
        <row r="1">
          <cell r="R1">
            <v>1.1032381499999999</v>
          </cell>
        </row>
      </sheetData>
      <sheetData sheetId="2346">
        <row r="1">
          <cell r="R1">
            <v>1.1032381499999999</v>
          </cell>
        </row>
      </sheetData>
      <sheetData sheetId="2347">
        <row r="1">
          <cell r="R1">
            <v>1.1032381499999999</v>
          </cell>
        </row>
      </sheetData>
      <sheetData sheetId="2348">
        <row r="1">
          <cell r="R1">
            <v>1.1032381499999999</v>
          </cell>
        </row>
      </sheetData>
      <sheetData sheetId="2349">
        <row r="1">
          <cell r="R1">
            <v>1.1032381499999999</v>
          </cell>
        </row>
      </sheetData>
      <sheetData sheetId="2350">
        <row r="1">
          <cell r="R1">
            <v>1.1032381499999999</v>
          </cell>
        </row>
      </sheetData>
      <sheetData sheetId="2351">
        <row r="1">
          <cell r="R1">
            <v>1.1032381499999999</v>
          </cell>
        </row>
      </sheetData>
      <sheetData sheetId="2352">
        <row r="1">
          <cell r="R1">
            <v>1.1032381499999999</v>
          </cell>
        </row>
      </sheetData>
      <sheetData sheetId="2353">
        <row r="1">
          <cell r="R1">
            <v>1.1032381499999999</v>
          </cell>
        </row>
      </sheetData>
      <sheetData sheetId="2354">
        <row r="1">
          <cell r="R1">
            <v>1.1032381499999999</v>
          </cell>
        </row>
      </sheetData>
      <sheetData sheetId="2355">
        <row r="1">
          <cell r="R1">
            <v>1.1032381499999999</v>
          </cell>
        </row>
      </sheetData>
      <sheetData sheetId="2356">
        <row r="1">
          <cell r="R1">
            <v>1.1032381499999999</v>
          </cell>
        </row>
      </sheetData>
      <sheetData sheetId="2357">
        <row r="1">
          <cell r="R1">
            <v>1.1032381499999999</v>
          </cell>
        </row>
      </sheetData>
      <sheetData sheetId="2358">
        <row r="1">
          <cell r="R1">
            <v>1.1032381499999999</v>
          </cell>
        </row>
      </sheetData>
      <sheetData sheetId="2359">
        <row r="1">
          <cell r="R1">
            <v>1.1032381499999999</v>
          </cell>
        </row>
      </sheetData>
      <sheetData sheetId="2360">
        <row r="1">
          <cell r="R1">
            <v>1.1032381499999999</v>
          </cell>
        </row>
      </sheetData>
      <sheetData sheetId="2361">
        <row r="1">
          <cell r="R1">
            <v>1.1032381499999999</v>
          </cell>
        </row>
      </sheetData>
      <sheetData sheetId="2362">
        <row r="1">
          <cell r="R1">
            <v>1.1032381499999999</v>
          </cell>
        </row>
      </sheetData>
      <sheetData sheetId="2363">
        <row r="1">
          <cell r="R1">
            <v>1.1032381499999999</v>
          </cell>
        </row>
      </sheetData>
      <sheetData sheetId="2364">
        <row r="1">
          <cell r="R1">
            <v>1.1032381499999999</v>
          </cell>
        </row>
      </sheetData>
      <sheetData sheetId="2365">
        <row r="1">
          <cell r="R1">
            <v>1.1032381499999999</v>
          </cell>
        </row>
      </sheetData>
      <sheetData sheetId="2366">
        <row r="1">
          <cell r="R1">
            <v>1.1032381499999999</v>
          </cell>
        </row>
      </sheetData>
      <sheetData sheetId="2367">
        <row r="1">
          <cell r="R1">
            <v>1.1032381499999999</v>
          </cell>
        </row>
      </sheetData>
      <sheetData sheetId="2368">
        <row r="1">
          <cell r="R1">
            <v>1.1032381499999999</v>
          </cell>
        </row>
      </sheetData>
      <sheetData sheetId="2369">
        <row r="1">
          <cell r="R1">
            <v>1.1032381499999999</v>
          </cell>
        </row>
      </sheetData>
      <sheetData sheetId="2370">
        <row r="1">
          <cell r="R1">
            <v>1.1032381499999999</v>
          </cell>
        </row>
      </sheetData>
      <sheetData sheetId="2371">
        <row r="1">
          <cell r="R1">
            <v>1.1032381499999999</v>
          </cell>
        </row>
      </sheetData>
      <sheetData sheetId="2372">
        <row r="1">
          <cell r="R1">
            <v>1.1032381499999999</v>
          </cell>
        </row>
      </sheetData>
      <sheetData sheetId="2373">
        <row r="1">
          <cell r="R1">
            <v>1.1032381499999999</v>
          </cell>
        </row>
      </sheetData>
      <sheetData sheetId="2374">
        <row r="1">
          <cell r="R1">
            <v>1.1032381499999999</v>
          </cell>
        </row>
      </sheetData>
      <sheetData sheetId="2375">
        <row r="1">
          <cell r="R1">
            <v>1.1032381499999999</v>
          </cell>
        </row>
      </sheetData>
      <sheetData sheetId="2376">
        <row r="1">
          <cell r="R1">
            <v>1.1032381499999999</v>
          </cell>
        </row>
      </sheetData>
      <sheetData sheetId="2377">
        <row r="1">
          <cell r="R1">
            <v>1.1032381499999999</v>
          </cell>
        </row>
      </sheetData>
      <sheetData sheetId="2378">
        <row r="1">
          <cell r="R1">
            <v>1.1032381499999999</v>
          </cell>
        </row>
      </sheetData>
      <sheetData sheetId="2379">
        <row r="1">
          <cell r="R1">
            <v>1.1032381499999999</v>
          </cell>
        </row>
      </sheetData>
      <sheetData sheetId="2380">
        <row r="1">
          <cell r="R1">
            <v>1.1032381499999999</v>
          </cell>
        </row>
      </sheetData>
      <sheetData sheetId="2381">
        <row r="1">
          <cell r="R1">
            <v>1.1032381499999999</v>
          </cell>
        </row>
      </sheetData>
      <sheetData sheetId="2382">
        <row r="1">
          <cell r="R1">
            <v>1.1032381499999999</v>
          </cell>
        </row>
      </sheetData>
      <sheetData sheetId="2383">
        <row r="1">
          <cell r="R1">
            <v>1.1032381499999999</v>
          </cell>
        </row>
      </sheetData>
      <sheetData sheetId="2384">
        <row r="1">
          <cell r="R1">
            <v>1.1032381499999999</v>
          </cell>
        </row>
      </sheetData>
      <sheetData sheetId="2385">
        <row r="1">
          <cell r="R1">
            <v>1.1032381499999999</v>
          </cell>
        </row>
      </sheetData>
      <sheetData sheetId="2386">
        <row r="1">
          <cell r="R1">
            <v>1.1032381499999999</v>
          </cell>
        </row>
      </sheetData>
      <sheetData sheetId="2387">
        <row r="1">
          <cell r="R1">
            <v>1.1032381499999999</v>
          </cell>
        </row>
      </sheetData>
      <sheetData sheetId="2388">
        <row r="1">
          <cell r="R1">
            <v>1.1032381499999999</v>
          </cell>
        </row>
      </sheetData>
      <sheetData sheetId="2389">
        <row r="1">
          <cell r="R1">
            <v>1.1032381499999999</v>
          </cell>
        </row>
      </sheetData>
      <sheetData sheetId="2390">
        <row r="1">
          <cell r="R1">
            <v>1.1032381499999999</v>
          </cell>
        </row>
      </sheetData>
      <sheetData sheetId="2391">
        <row r="1">
          <cell r="R1">
            <v>1.1032381499999999</v>
          </cell>
        </row>
      </sheetData>
      <sheetData sheetId="2392">
        <row r="1">
          <cell r="R1">
            <v>1.1032381499999999</v>
          </cell>
        </row>
      </sheetData>
      <sheetData sheetId="2393">
        <row r="1">
          <cell r="R1">
            <v>1.1032381499999999</v>
          </cell>
        </row>
      </sheetData>
      <sheetData sheetId="2394">
        <row r="1">
          <cell r="R1">
            <v>1.1032381499999999</v>
          </cell>
        </row>
      </sheetData>
      <sheetData sheetId="2395">
        <row r="1">
          <cell r="R1">
            <v>1.1032381499999999</v>
          </cell>
        </row>
      </sheetData>
      <sheetData sheetId="2396">
        <row r="1">
          <cell r="R1">
            <v>1.1032381499999999</v>
          </cell>
        </row>
      </sheetData>
      <sheetData sheetId="2397">
        <row r="1">
          <cell r="R1">
            <v>1.1032381499999999</v>
          </cell>
        </row>
      </sheetData>
      <sheetData sheetId="2398">
        <row r="1">
          <cell r="R1">
            <v>1.1032381499999999</v>
          </cell>
        </row>
      </sheetData>
      <sheetData sheetId="2399">
        <row r="1">
          <cell r="R1">
            <v>1.1032381499999999</v>
          </cell>
        </row>
      </sheetData>
      <sheetData sheetId="2400">
        <row r="1">
          <cell r="R1">
            <v>1.1032381499999999</v>
          </cell>
        </row>
      </sheetData>
      <sheetData sheetId="2401">
        <row r="1">
          <cell r="R1">
            <v>1.1032381499999999</v>
          </cell>
        </row>
      </sheetData>
      <sheetData sheetId="2402">
        <row r="1">
          <cell r="R1">
            <v>1.1032381499999999</v>
          </cell>
        </row>
      </sheetData>
      <sheetData sheetId="2403">
        <row r="1">
          <cell r="R1">
            <v>1.1032381499999999</v>
          </cell>
        </row>
      </sheetData>
      <sheetData sheetId="2404">
        <row r="1">
          <cell r="R1">
            <v>1.1032381499999999</v>
          </cell>
        </row>
      </sheetData>
      <sheetData sheetId="2405">
        <row r="1">
          <cell r="R1">
            <v>1.1032381499999999</v>
          </cell>
        </row>
      </sheetData>
      <sheetData sheetId="2406">
        <row r="1">
          <cell r="R1">
            <v>1.1032381499999999</v>
          </cell>
        </row>
      </sheetData>
      <sheetData sheetId="2407">
        <row r="1">
          <cell r="R1">
            <v>1.1032381499999999</v>
          </cell>
        </row>
      </sheetData>
      <sheetData sheetId="2408">
        <row r="1">
          <cell r="R1">
            <v>1.1032381499999999</v>
          </cell>
        </row>
      </sheetData>
      <sheetData sheetId="2409">
        <row r="1">
          <cell r="R1">
            <v>1.1032381499999999</v>
          </cell>
        </row>
      </sheetData>
      <sheetData sheetId="2410">
        <row r="1">
          <cell r="R1">
            <v>1.1032381499999999</v>
          </cell>
        </row>
      </sheetData>
      <sheetData sheetId="2411">
        <row r="1">
          <cell r="R1">
            <v>1.1032381499999999</v>
          </cell>
        </row>
      </sheetData>
      <sheetData sheetId="2412">
        <row r="1">
          <cell r="R1">
            <v>1.1032381499999999</v>
          </cell>
        </row>
      </sheetData>
      <sheetData sheetId="2413">
        <row r="1">
          <cell r="R1">
            <v>1.1032381499999999</v>
          </cell>
        </row>
      </sheetData>
      <sheetData sheetId="2414">
        <row r="1">
          <cell r="R1">
            <v>1.1032381499999999</v>
          </cell>
        </row>
      </sheetData>
      <sheetData sheetId="2415">
        <row r="1">
          <cell r="R1">
            <v>1.1032381499999999</v>
          </cell>
        </row>
      </sheetData>
      <sheetData sheetId="2416">
        <row r="1">
          <cell r="R1">
            <v>1.1032381499999999</v>
          </cell>
        </row>
      </sheetData>
      <sheetData sheetId="2417">
        <row r="1">
          <cell r="R1">
            <v>1.1032381499999999</v>
          </cell>
        </row>
      </sheetData>
      <sheetData sheetId="2418">
        <row r="1">
          <cell r="R1">
            <v>1.1032381499999999</v>
          </cell>
        </row>
      </sheetData>
      <sheetData sheetId="2419">
        <row r="1">
          <cell r="R1">
            <v>1.1032381499999999</v>
          </cell>
        </row>
      </sheetData>
      <sheetData sheetId="2420">
        <row r="1">
          <cell r="R1">
            <v>1.1032381499999999</v>
          </cell>
        </row>
      </sheetData>
      <sheetData sheetId="2421">
        <row r="1">
          <cell r="R1">
            <v>1.1032381499999999</v>
          </cell>
        </row>
      </sheetData>
      <sheetData sheetId="2422">
        <row r="1">
          <cell r="R1">
            <v>1.1032381499999999</v>
          </cell>
        </row>
      </sheetData>
      <sheetData sheetId="2423">
        <row r="1">
          <cell r="R1">
            <v>1.1032381499999999</v>
          </cell>
        </row>
      </sheetData>
      <sheetData sheetId="2424">
        <row r="1">
          <cell r="R1">
            <v>1.1032381499999999</v>
          </cell>
        </row>
      </sheetData>
      <sheetData sheetId="2425">
        <row r="1">
          <cell r="R1">
            <v>1.1032381499999999</v>
          </cell>
        </row>
      </sheetData>
      <sheetData sheetId="2426">
        <row r="1">
          <cell r="R1">
            <v>1.1032381499999999</v>
          </cell>
        </row>
      </sheetData>
      <sheetData sheetId="2427">
        <row r="1">
          <cell r="R1">
            <v>1.1032381499999999</v>
          </cell>
        </row>
      </sheetData>
      <sheetData sheetId="2428">
        <row r="1">
          <cell r="R1">
            <v>1.1032381499999999</v>
          </cell>
        </row>
      </sheetData>
      <sheetData sheetId="2429">
        <row r="1">
          <cell r="R1">
            <v>1.1032381499999999</v>
          </cell>
        </row>
      </sheetData>
      <sheetData sheetId="2430">
        <row r="1">
          <cell r="R1">
            <v>1.1032381499999999</v>
          </cell>
        </row>
      </sheetData>
      <sheetData sheetId="2431">
        <row r="1">
          <cell r="R1">
            <v>1.1032381499999999</v>
          </cell>
        </row>
      </sheetData>
      <sheetData sheetId="2432">
        <row r="1">
          <cell r="R1">
            <v>1.1032381499999999</v>
          </cell>
        </row>
      </sheetData>
      <sheetData sheetId="2433">
        <row r="1">
          <cell r="R1">
            <v>1.1032381499999999</v>
          </cell>
        </row>
      </sheetData>
      <sheetData sheetId="2434">
        <row r="1">
          <cell r="R1">
            <v>1.1032381499999999</v>
          </cell>
        </row>
      </sheetData>
      <sheetData sheetId="2435">
        <row r="1">
          <cell r="R1">
            <v>1.1032381499999999</v>
          </cell>
        </row>
      </sheetData>
      <sheetData sheetId="2436">
        <row r="1">
          <cell r="R1">
            <v>1.1032381499999999</v>
          </cell>
        </row>
      </sheetData>
      <sheetData sheetId="2437">
        <row r="1">
          <cell r="R1">
            <v>1.1032381499999999</v>
          </cell>
        </row>
      </sheetData>
      <sheetData sheetId="2438">
        <row r="1">
          <cell r="R1">
            <v>1.1032381499999999</v>
          </cell>
        </row>
      </sheetData>
      <sheetData sheetId="2439">
        <row r="1">
          <cell r="R1">
            <v>1.1032381499999999</v>
          </cell>
        </row>
      </sheetData>
      <sheetData sheetId="2440">
        <row r="1">
          <cell r="R1">
            <v>1.1032381499999999</v>
          </cell>
        </row>
      </sheetData>
      <sheetData sheetId="2441">
        <row r="1">
          <cell r="R1">
            <v>1.1032381499999999</v>
          </cell>
        </row>
      </sheetData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>
        <row r="1">
          <cell r="R1">
            <v>1.1032381499999999</v>
          </cell>
        </row>
      </sheetData>
      <sheetData sheetId="2458">
        <row r="1">
          <cell r="R1">
            <v>1.1032381499999999</v>
          </cell>
        </row>
      </sheetData>
      <sheetData sheetId="2459">
        <row r="1">
          <cell r="R1">
            <v>1.1032381499999999</v>
          </cell>
        </row>
      </sheetData>
      <sheetData sheetId="2460">
        <row r="1">
          <cell r="R1">
            <v>1.1032381499999999</v>
          </cell>
        </row>
      </sheetData>
      <sheetData sheetId="2461">
        <row r="1">
          <cell r="R1">
            <v>1.1032381499999999</v>
          </cell>
        </row>
      </sheetData>
      <sheetData sheetId="2462">
        <row r="1">
          <cell r="R1">
            <v>1.1032381499999999</v>
          </cell>
        </row>
      </sheetData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>
        <row r="1">
          <cell r="R1">
            <v>1.1032381499999999</v>
          </cell>
        </row>
      </sheetData>
      <sheetData sheetId="2593">
        <row r="1">
          <cell r="R1">
            <v>1.1032381499999999</v>
          </cell>
        </row>
      </sheetData>
      <sheetData sheetId="2594">
        <row r="1">
          <cell r="R1">
            <v>1.1032381499999999</v>
          </cell>
        </row>
      </sheetData>
      <sheetData sheetId="2595">
        <row r="1">
          <cell r="R1">
            <v>1.1032381499999999</v>
          </cell>
        </row>
      </sheetData>
      <sheetData sheetId="2596">
        <row r="1">
          <cell r="R1">
            <v>1.1032381499999999</v>
          </cell>
        </row>
      </sheetData>
      <sheetData sheetId="2597">
        <row r="1">
          <cell r="R1">
            <v>1.1032381499999999</v>
          </cell>
        </row>
      </sheetData>
      <sheetData sheetId="2598">
        <row r="1">
          <cell r="R1">
            <v>1.1032381499999999</v>
          </cell>
        </row>
      </sheetData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>
        <row r="1">
          <cell r="R1">
            <v>1.1032381499999999</v>
          </cell>
        </row>
      </sheetData>
      <sheetData sheetId="2837">
        <row r="1">
          <cell r="R1">
            <v>1.1032381499999999</v>
          </cell>
        </row>
      </sheetData>
      <sheetData sheetId="2838">
        <row r="1">
          <cell r="R1">
            <v>1.1032381499999999</v>
          </cell>
        </row>
      </sheetData>
      <sheetData sheetId="2839">
        <row r="1">
          <cell r="R1">
            <v>1.1032381499999999</v>
          </cell>
        </row>
      </sheetData>
      <sheetData sheetId="2840">
        <row r="1">
          <cell r="R1">
            <v>1.1032381499999999</v>
          </cell>
        </row>
      </sheetData>
      <sheetData sheetId="2841">
        <row r="1">
          <cell r="R1">
            <v>1.1032381499999999</v>
          </cell>
        </row>
      </sheetData>
      <sheetData sheetId="2842">
        <row r="1">
          <cell r="R1">
            <v>1.1032381499999999</v>
          </cell>
        </row>
      </sheetData>
      <sheetData sheetId="2843">
        <row r="1">
          <cell r="R1">
            <v>1.1032381499999999</v>
          </cell>
        </row>
      </sheetData>
      <sheetData sheetId="2844">
        <row r="1">
          <cell r="R1">
            <v>1.1032381499999999</v>
          </cell>
        </row>
      </sheetData>
      <sheetData sheetId="2845">
        <row r="1">
          <cell r="R1">
            <v>1.1032381499999999</v>
          </cell>
        </row>
      </sheetData>
      <sheetData sheetId="2846">
        <row r="1">
          <cell r="R1">
            <v>1.1032381499999999</v>
          </cell>
        </row>
      </sheetData>
      <sheetData sheetId="2847">
        <row r="1">
          <cell r="R1">
            <v>1.1032381499999999</v>
          </cell>
        </row>
      </sheetData>
      <sheetData sheetId="2848">
        <row r="1">
          <cell r="R1">
            <v>1.1032381499999999</v>
          </cell>
        </row>
      </sheetData>
      <sheetData sheetId="2849">
        <row r="1">
          <cell r="R1">
            <v>1.1032381499999999</v>
          </cell>
        </row>
      </sheetData>
      <sheetData sheetId="2850">
        <row r="1">
          <cell r="R1">
            <v>1.1032381499999999</v>
          </cell>
        </row>
      </sheetData>
      <sheetData sheetId="2851">
        <row r="1">
          <cell r="R1">
            <v>1.1032381499999999</v>
          </cell>
        </row>
      </sheetData>
      <sheetData sheetId="2852">
        <row r="1">
          <cell r="R1">
            <v>1.1032381499999999</v>
          </cell>
        </row>
      </sheetData>
      <sheetData sheetId="2853">
        <row r="1">
          <cell r="R1">
            <v>1.1032381499999999</v>
          </cell>
        </row>
      </sheetData>
      <sheetData sheetId="2854">
        <row r="1">
          <cell r="R1">
            <v>1.1032381499999999</v>
          </cell>
        </row>
      </sheetData>
      <sheetData sheetId="2855">
        <row r="1">
          <cell r="R1">
            <v>1.1032381499999999</v>
          </cell>
        </row>
      </sheetData>
      <sheetData sheetId="2856">
        <row r="1">
          <cell r="R1">
            <v>1.1032381499999999</v>
          </cell>
        </row>
      </sheetData>
      <sheetData sheetId="2857">
        <row r="1">
          <cell r="R1">
            <v>1.1032381499999999</v>
          </cell>
        </row>
      </sheetData>
      <sheetData sheetId="2858">
        <row r="1">
          <cell r="R1">
            <v>1.1032381499999999</v>
          </cell>
        </row>
      </sheetData>
      <sheetData sheetId="2859">
        <row r="1">
          <cell r="R1">
            <v>1.1032381499999999</v>
          </cell>
        </row>
      </sheetData>
      <sheetData sheetId="2860">
        <row r="1">
          <cell r="R1">
            <v>1.1032381499999999</v>
          </cell>
        </row>
      </sheetData>
      <sheetData sheetId="2861">
        <row r="1">
          <cell r="R1">
            <v>1.1032381499999999</v>
          </cell>
        </row>
      </sheetData>
      <sheetData sheetId="2862">
        <row r="1">
          <cell r="R1">
            <v>1.1032381499999999</v>
          </cell>
        </row>
      </sheetData>
      <sheetData sheetId="2863">
        <row r="1">
          <cell r="R1">
            <v>1.1032381499999999</v>
          </cell>
        </row>
      </sheetData>
      <sheetData sheetId="2864">
        <row r="1">
          <cell r="R1">
            <v>1.1032381499999999</v>
          </cell>
        </row>
      </sheetData>
      <sheetData sheetId="2865">
        <row r="1">
          <cell r="R1">
            <v>1.1032381499999999</v>
          </cell>
        </row>
      </sheetData>
      <sheetData sheetId="2866">
        <row r="1">
          <cell r="R1">
            <v>1.1032381499999999</v>
          </cell>
        </row>
      </sheetData>
      <sheetData sheetId="2867">
        <row r="1">
          <cell r="R1">
            <v>1.1032381499999999</v>
          </cell>
        </row>
      </sheetData>
      <sheetData sheetId="2868">
        <row r="1">
          <cell r="R1">
            <v>1.1032381499999999</v>
          </cell>
        </row>
      </sheetData>
      <sheetData sheetId="2869">
        <row r="1">
          <cell r="R1">
            <v>1.1032381499999999</v>
          </cell>
        </row>
      </sheetData>
      <sheetData sheetId="2870">
        <row r="1">
          <cell r="R1">
            <v>1.1032381499999999</v>
          </cell>
        </row>
      </sheetData>
      <sheetData sheetId="2871">
        <row r="1">
          <cell r="R1">
            <v>1.1032381499999999</v>
          </cell>
        </row>
      </sheetData>
      <sheetData sheetId="2872">
        <row r="1">
          <cell r="R1">
            <v>1.1032381499999999</v>
          </cell>
        </row>
      </sheetData>
      <sheetData sheetId="2873">
        <row r="1">
          <cell r="R1">
            <v>1.1032381499999999</v>
          </cell>
        </row>
      </sheetData>
      <sheetData sheetId="2874">
        <row r="1">
          <cell r="R1">
            <v>1.1032381499999999</v>
          </cell>
        </row>
      </sheetData>
      <sheetData sheetId="2875">
        <row r="1">
          <cell r="R1">
            <v>1.1032381499999999</v>
          </cell>
        </row>
      </sheetData>
      <sheetData sheetId="2876">
        <row r="1">
          <cell r="R1">
            <v>1.1032381499999999</v>
          </cell>
        </row>
      </sheetData>
      <sheetData sheetId="2877">
        <row r="1">
          <cell r="R1">
            <v>1.1032381499999999</v>
          </cell>
        </row>
      </sheetData>
      <sheetData sheetId="2878">
        <row r="1">
          <cell r="R1">
            <v>1.1032381499999999</v>
          </cell>
        </row>
      </sheetData>
      <sheetData sheetId="2879">
        <row r="1">
          <cell r="R1">
            <v>1.1032381499999999</v>
          </cell>
        </row>
      </sheetData>
      <sheetData sheetId="2880">
        <row r="1">
          <cell r="R1">
            <v>1.1032381499999999</v>
          </cell>
        </row>
      </sheetData>
      <sheetData sheetId="2881">
        <row r="1">
          <cell r="R1">
            <v>1.1032381499999999</v>
          </cell>
        </row>
      </sheetData>
      <sheetData sheetId="2882">
        <row r="1">
          <cell r="R1">
            <v>1.1032381499999999</v>
          </cell>
        </row>
      </sheetData>
      <sheetData sheetId="2883">
        <row r="1">
          <cell r="R1">
            <v>1.1032381499999999</v>
          </cell>
        </row>
      </sheetData>
      <sheetData sheetId="2884">
        <row r="1">
          <cell r="R1">
            <v>1.1032381499999999</v>
          </cell>
        </row>
      </sheetData>
      <sheetData sheetId="2885">
        <row r="1">
          <cell r="R1">
            <v>1.1032381499999999</v>
          </cell>
        </row>
      </sheetData>
      <sheetData sheetId="2886">
        <row r="1">
          <cell r="R1">
            <v>1.1032381499999999</v>
          </cell>
        </row>
      </sheetData>
      <sheetData sheetId="2887">
        <row r="1">
          <cell r="R1">
            <v>1.1032381499999999</v>
          </cell>
        </row>
      </sheetData>
      <sheetData sheetId="2888">
        <row r="1">
          <cell r="R1">
            <v>1.1032381499999999</v>
          </cell>
        </row>
      </sheetData>
      <sheetData sheetId="2889">
        <row r="1">
          <cell r="R1">
            <v>1.1032381499999999</v>
          </cell>
        </row>
      </sheetData>
      <sheetData sheetId="2890">
        <row r="1">
          <cell r="R1">
            <v>1.1032381499999999</v>
          </cell>
        </row>
      </sheetData>
      <sheetData sheetId="2891">
        <row r="1">
          <cell r="R1">
            <v>1.1032381499999999</v>
          </cell>
        </row>
      </sheetData>
      <sheetData sheetId="2892">
        <row r="1">
          <cell r="R1">
            <v>1.1032381499999999</v>
          </cell>
        </row>
      </sheetData>
      <sheetData sheetId="2893">
        <row r="1">
          <cell r="R1">
            <v>1.1032381499999999</v>
          </cell>
        </row>
      </sheetData>
      <sheetData sheetId="2894">
        <row r="1">
          <cell r="R1">
            <v>1.1032381499999999</v>
          </cell>
        </row>
      </sheetData>
      <sheetData sheetId="2895">
        <row r="1">
          <cell r="R1">
            <v>1.1032381499999999</v>
          </cell>
        </row>
      </sheetData>
      <sheetData sheetId="2896">
        <row r="1">
          <cell r="R1">
            <v>1.1032381499999999</v>
          </cell>
        </row>
      </sheetData>
      <sheetData sheetId="2897">
        <row r="1">
          <cell r="R1">
            <v>1.1032381499999999</v>
          </cell>
        </row>
      </sheetData>
      <sheetData sheetId="2898">
        <row r="1">
          <cell r="R1">
            <v>1.1032381499999999</v>
          </cell>
        </row>
      </sheetData>
      <sheetData sheetId="2899">
        <row r="1">
          <cell r="R1">
            <v>1.1032381499999999</v>
          </cell>
        </row>
      </sheetData>
      <sheetData sheetId="2900">
        <row r="1">
          <cell r="R1">
            <v>1.1032381499999999</v>
          </cell>
        </row>
      </sheetData>
      <sheetData sheetId="2901">
        <row r="1">
          <cell r="R1">
            <v>1.1032381499999999</v>
          </cell>
        </row>
      </sheetData>
      <sheetData sheetId="2902">
        <row r="1">
          <cell r="R1">
            <v>1.1032381499999999</v>
          </cell>
        </row>
      </sheetData>
      <sheetData sheetId="2903">
        <row r="1">
          <cell r="R1">
            <v>1.1032381499999999</v>
          </cell>
        </row>
      </sheetData>
      <sheetData sheetId="2904">
        <row r="1">
          <cell r="R1">
            <v>1.1032381499999999</v>
          </cell>
        </row>
      </sheetData>
      <sheetData sheetId="2905">
        <row r="1">
          <cell r="R1">
            <v>1.1032381499999999</v>
          </cell>
        </row>
      </sheetData>
      <sheetData sheetId="2906">
        <row r="1">
          <cell r="R1">
            <v>1.1032381499999999</v>
          </cell>
        </row>
      </sheetData>
      <sheetData sheetId="2907">
        <row r="1">
          <cell r="R1">
            <v>1.1032381499999999</v>
          </cell>
        </row>
      </sheetData>
      <sheetData sheetId="2908">
        <row r="1">
          <cell r="R1">
            <v>1.1032381499999999</v>
          </cell>
        </row>
      </sheetData>
      <sheetData sheetId="2909">
        <row r="1">
          <cell r="R1">
            <v>1.1032381499999999</v>
          </cell>
        </row>
      </sheetData>
      <sheetData sheetId="2910">
        <row r="1">
          <cell r="R1">
            <v>1.1032381499999999</v>
          </cell>
        </row>
      </sheetData>
      <sheetData sheetId="2911">
        <row r="1">
          <cell r="R1">
            <v>1.1032381499999999</v>
          </cell>
        </row>
      </sheetData>
      <sheetData sheetId="2912">
        <row r="1">
          <cell r="R1">
            <v>1.1032381499999999</v>
          </cell>
        </row>
      </sheetData>
      <sheetData sheetId="2913">
        <row r="1">
          <cell r="R1">
            <v>1.1032381499999999</v>
          </cell>
        </row>
      </sheetData>
      <sheetData sheetId="2914">
        <row r="1">
          <cell r="R1">
            <v>1.1032381499999999</v>
          </cell>
        </row>
      </sheetData>
      <sheetData sheetId="2915">
        <row r="1">
          <cell r="R1">
            <v>1.1032381499999999</v>
          </cell>
        </row>
      </sheetData>
      <sheetData sheetId="2916">
        <row r="1">
          <cell r="R1">
            <v>1.1032381499999999</v>
          </cell>
        </row>
      </sheetData>
      <sheetData sheetId="2917">
        <row r="1">
          <cell r="R1">
            <v>1.1032381499999999</v>
          </cell>
        </row>
      </sheetData>
      <sheetData sheetId="2918">
        <row r="1">
          <cell r="R1">
            <v>1.1032381499999999</v>
          </cell>
        </row>
      </sheetData>
      <sheetData sheetId="2919">
        <row r="1">
          <cell r="R1">
            <v>1.1032381499999999</v>
          </cell>
        </row>
      </sheetData>
      <sheetData sheetId="2920">
        <row r="1">
          <cell r="R1">
            <v>1.1032381499999999</v>
          </cell>
        </row>
      </sheetData>
      <sheetData sheetId="2921">
        <row r="1">
          <cell r="R1">
            <v>1.1032381499999999</v>
          </cell>
        </row>
      </sheetData>
      <sheetData sheetId="2922">
        <row r="1">
          <cell r="R1">
            <v>1.1032381499999999</v>
          </cell>
        </row>
      </sheetData>
      <sheetData sheetId="2923">
        <row r="1">
          <cell r="R1">
            <v>1.1032381499999999</v>
          </cell>
        </row>
      </sheetData>
      <sheetData sheetId="2924">
        <row r="1">
          <cell r="R1">
            <v>1.1032381499999999</v>
          </cell>
        </row>
      </sheetData>
      <sheetData sheetId="2925">
        <row r="1">
          <cell r="R1">
            <v>1.1032381499999999</v>
          </cell>
        </row>
      </sheetData>
      <sheetData sheetId="2926">
        <row r="1">
          <cell r="R1">
            <v>1.1032381499999999</v>
          </cell>
        </row>
      </sheetData>
      <sheetData sheetId="2927">
        <row r="1">
          <cell r="R1">
            <v>1.1032381499999999</v>
          </cell>
        </row>
      </sheetData>
      <sheetData sheetId="2928">
        <row r="1">
          <cell r="R1">
            <v>1.1032381499999999</v>
          </cell>
        </row>
      </sheetData>
      <sheetData sheetId="2929">
        <row r="1">
          <cell r="R1">
            <v>1.1032381499999999</v>
          </cell>
        </row>
      </sheetData>
      <sheetData sheetId="2930">
        <row r="1">
          <cell r="R1">
            <v>1.1032381499999999</v>
          </cell>
        </row>
      </sheetData>
      <sheetData sheetId="2931">
        <row r="1">
          <cell r="R1">
            <v>1.1032381499999999</v>
          </cell>
        </row>
      </sheetData>
      <sheetData sheetId="2932">
        <row r="1">
          <cell r="R1">
            <v>1.1032381499999999</v>
          </cell>
        </row>
      </sheetData>
      <sheetData sheetId="2933">
        <row r="1">
          <cell r="R1">
            <v>1.1032381499999999</v>
          </cell>
        </row>
      </sheetData>
      <sheetData sheetId="2934">
        <row r="1">
          <cell r="R1">
            <v>1.1032381499999999</v>
          </cell>
        </row>
      </sheetData>
      <sheetData sheetId="2935">
        <row r="1">
          <cell r="R1">
            <v>1.1032381499999999</v>
          </cell>
        </row>
      </sheetData>
      <sheetData sheetId="2936">
        <row r="1">
          <cell r="R1">
            <v>1.1032381499999999</v>
          </cell>
        </row>
      </sheetData>
      <sheetData sheetId="2937">
        <row r="1">
          <cell r="R1">
            <v>1.1032381499999999</v>
          </cell>
        </row>
      </sheetData>
      <sheetData sheetId="2938">
        <row r="1">
          <cell r="R1">
            <v>1.1032381499999999</v>
          </cell>
        </row>
      </sheetData>
      <sheetData sheetId="2939">
        <row r="1">
          <cell r="R1">
            <v>1.1032381499999999</v>
          </cell>
        </row>
      </sheetData>
      <sheetData sheetId="2940">
        <row r="1">
          <cell r="R1">
            <v>1.1032381499999999</v>
          </cell>
        </row>
      </sheetData>
      <sheetData sheetId="2941">
        <row r="1">
          <cell r="R1">
            <v>1.1032381499999999</v>
          </cell>
        </row>
      </sheetData>
      <sheetData sheetId="2942">
        <row r="1">
          <cell r="R1">
            <v>1.1032381499999999</v>
          </cell>
        </row>
      </sheetData>
      <sheetData sheetId="2943">
        <row r="1">
          <cell r="R1">
            <v>1.1032381499999999</v>
          </cell>
        </row>
      </sheetData>
      <sheetData sheetId="2944">
        <row r="1">
          <cell r="R1">
            <v>1.1032381499999999</v>
          </cell>
        </row>
      </sheetData>
      <sheetData sheetId="2945">
        <row r="1">
          <cell r="R1">
            <v>1.1032381499999999</v>
          </cell>
        </row>
      </sheetData>
      <sheetData sheetId="2946">
        <row r="1">
          <cell r="R1">
            <v>1.1032381499999999</v>
          </cell>
        </row>
      </sheetData>
      <sheetData sheetId="2947">
        <row r="1">
          <cell r="R1">
            <v>1.1032381499999999</v>
          </cell>
        </row>
      </sheetData>
      <sheetData sheetId="2948">
        <row r="1">
          <cell r="R1">
            <v>1.1032381499999999</v>
          </cell>
        </row>
      </sheetData>
      <sheetData sheetId="2949">
        <row r="1">
          <cell r="R1">
            <v>1.1032381499999999</v>
          </cell>
        </row>
      </sheetData>
      <sheetData sheetId="2950">
        <row r="1">
          <cell r="R1">
            <v>1.1032381499999999</v>
          </cell>
        </row>
      </sheetData>
      <sheetData sheetId="2951">
        <row r="1">
          <cell r="R1">
            <v>1.1032381499999999</v>
          </cell>
        </row>
      </sheetData>
      <sheetData sheetId="2952">
        <row r="1">
          <cell r="R1">
            <v>1.1032381499999999</v>
          </cell>
        </row>
      </sheetData>
      <sheetData sheetId="2953">
        <row r="1">
          <cell r="R1">
            <v>1.1032381499999999</v>
          </cell>
        </row>
      </sheetData>
      <sheetData sheetId="2954">
        <row r="1">
          <cell r="R1">
            <v>1.1032381499999999</v>
          </cell>
        </row>
      </sheetData>
      <sheetData sheetId="2955">
        <row r="1">
          <cell r="R1">
            <v>1.1032381499999999</v>
          </cell>
        </row>
      </sheetData>
      <sheetData sheetId="2956">
        <row r="1">
          <cell r="R1">
            <v>1.1032381499999999</v>
          </cell>
        </row>
      </sheetData>
      <sheetData sheetId="2957">
        <row r="1">
          <cell r="R1">
            <v>1.1032381499999999</v>
          </cell>
        </row>
      </sheetData>
      <sheetData sheetId="2958">
        <row r="1">
          <cell r="R1">
            <v>1.1032381499999999</v>
          </cell>
        </row>
      </sheetData>
      <sheetData sheetId="2959">
        <row r="1">
          <cell r="R1">
            <v>1.1032381499999999</v>
          </cell>
        </row>
      </sheetData>
      <sheetData sheetId="2960">
        <row r="1">
          <cell r="R1">
            <v>1.1032381499999999</v>
          </cell>
        </row>
      </sheetData>
      <sheetData sheetId="2961">
        <row r="1">
          <cell r="R1">
            <v>1.1032381499999999</v>
          </cell>
        </row>
      </sheetData>
      <sheetData sheetId="2962">
        <row r="1">
          <cell r="R1">
            <v>1.1032381499999999</v>
          </cell>
        </row>
      </sheetData>
      <sheetData sheetId="2963">
        <row r="1">
          <cell r="R1">
            <v>1.1032381499999999</v>
          </cell>
        </row>
      </sheetData>
      <sheetData sheetId="2964">
        <row r="1">
          <cell r="R1">
            <v>1.1032381499999999</v>
          </cell>
        </row>
      </sheetData>
      <sheetData sheetId="2965">
        <row r="1">
          <cell r="R1">
            <v>1.1032381499999999</v>
          </cell>
        </row>
      </sheetData>
      <sheetData sheetId="2966">
        <row r="1">
          <cell r="R1">
            <v>1.1032381499999999</v>
          </cell>
        </row>
      </sheetData>
      <sheetData sheetId="2967">
        <row r="1">
          <cell r="R1">
            <v>1.1032381499999999</v>
          </cell>
        </row>
      </sheetData>
      <sheetData sheetId="2968">
        <row r="1">
          <cell r="R1">
            <v>1.1032381499999999</v>
          </cell>
        </row>
      </sheetData>
      <sheetData sheetId="2969">
        <row r="1">
          <cell r="R1">
            <v>1.1032381499999999</v>
          </cell>
        </row>
      </sheetData>
      <sheetData sheetId="2970">
        <row r="1">
          <cell r="R1">
            <v>1.1032381499999999</v>
          </cell>
        </row>
      </sheetData>
      <sheetData sheetId="2971">
        <row r="1">
          <cell r="R1">
            <v>1.1032381499999999</v>
          </cell>
        </row>
      </sheetData>
      <sheetData sheetId="2972">
        <row r="1">
          <cell r="R1">
            <v>1.1032381499999999</v>
          </cell>
        </row>
      </sheetData>
      <sheetData sheetId="2973">
        <row r="1">
          <cell r="R1">
            <v>1.1032381499999999</v>
          </cell>
        </row>
      </sheetData>
      <sheetData sheetId="2974">
        <row r="1">
          <cell r="R1">
            <v>1.1032381499999999</v>
          </cell>
        </row>
      </sheetData>
      <sheetData sheetId="2975">
        <row r="1">
          <cell r="R1">
            <v>1.1032381499999999</v>
          </cell>
        </row>
      </sheetData>
      <sheetData sheetId="2976">
        <row r="1">
          <cell r="R1">
            <v>1.1032381499999999</v>
          </cell>
        </row>
      </sheetData>
      <sheetData sheetId="2977">
        <row r="1">
          <cell r="R1">
            <v>1.1032381499999999</v>
          </cell>
        </row>
      </sheetData>
      <sheetData sheetId="2978">
        <row r="1">
          <cell r="R1">
            <v>1.1032381499999999</v>
          </cell>
        </row>
      </sheetData>
      <sheetData sheetId="2979">
        <row r="1">
          <cell r="R1">
            <v>1.1032381499999999</v>
          </cell>
        </row>
      </sheetData>
      <sheetData sheetId="2980">
        <row r="1">
          <cell r="R1">
            <v>1.1032381499999999</v>
          </cell>
        </row>
      </sheetData>
      <sheetData sheetId="2981">
        <row r="1">
          <cell r="R1">
            <v>1.1032381499999999</v>
          </cell>
        </row>
      </sheetData>
      <sheetData sheetId="2982">
        <row r="1">
          <cell r="R1">
            <v>1.1032381499999999</v>
          </cell>
        </row>
      </sheetData>
      <sheetData sheetId="2983">
        <row r="1">
          <cell r="R1">
            <v>1.1032381499999999</v>
          </cell>
        </row>
      </sheetData>
      <sheetData sheetId="2984">
        <row r="1">
          <cell r="R1">
            <v>1.1032381499999999</v>
          </cell>
        </row>
      </sheetData>
      <sheetData sheetId="2985">
        <row r="1">
          <cell r="R1">
            <v>1.1032381499999999</v>
          </cell>
        </row>
      </sheetData>
      <sheetData sheetId="2986">
        <row r="1">
          <cell r="R1">
            <v>1.1032381499999999</v>
          </cell>
        </row>
      </sheetData>
      <sheetData sheetId="2987">
        <row r="1">
          <cell r="R1">
            <v>1.1032381499999999</v>
          </cell>
        </row>
      </sheetData>
      <sheetData sheetId="2988">
        <row r="1">
          <cell r="R1">
            <v>1.1032381499999999</v>
          </cell>
        </row>
      </sheetData>
      <sheetData sheetId="2989">
        <row r="1">
          <cell r="R1">
            <v>1.1032381499999999</v>
          </cell>
        </row>
      </sheetData>
      <sheetData sheetId="2990">
        <row r="1">
          <cell r="R1">
            <v>1.1032381499999999</v>
          </cell>
        </row>
      </sheetData>
      <sheetData sheetId="2991">
        <row r="1">
          <cell r="R1">
            <v>1.1032381499999999</v>
          </cell>
        </row>
      </sheetData>
      <sheetData sheetId="2992">
        <row r="1">
          <cell r="R1">
            <v>1.1032381499999999</v>
          </cell>
        </row>
      </sheetData>
      <sheetData sheetId="2993">
        <row r="1">
          <cell r="R1">
            <v>1.1032381499999999</v>
          </cell>
        </row>
      </sheetData>
      <sheetData sheetId="2994">
        <row r="1">
          <cell r="R1">
            <v>1.1032381499999999</v>
          </cell>
        </row>
      </sheetData>
      <sheetData sheetId="2995">
        <row r="1">
          <cell r="R1">
            <v>1.1032381499999999</v>
          </cell>
        </row>
      </sheetData>
      <sheetData sheetId="2996">
        <row r="1">
          <cell r="R1">
            <v>1.1032381499999999</v>
          </cell>
        </row>
      </sheetData>
      <sheetData sheetId="2997">
        <row r="1">
          <cell r="R1">
            <v>1.1032381499999999</v>
          </cell>
        </row>
      </sheetData>
      <sheetData sheetId="2998">
        <row r="1">
          <cell r="R1">
            <v>1.1032381499999999</v>
          </cell>
        </row>
      </sheetData>
      <sheetData sheetId="2999">
        <row r="1">
          <cell r="R1">
            <v>1.1032381499999999</v>
          </cell>
        </row>
      </sheetData>
      <sheetData sheetId="3000">
        <row r="1">
          <cell r="R1">
            <v>1.1032381499999999</v>
          </cell>
        </row>
      </sheetData>
      <sheetData sheetId="3001">
        <row r="1">
          <cell r="R1">
            <v>1.1032381499999999</v>
          </cell>
        </row>
      </sheetData>
      <sheetData sheetId="3002">
        <row r="1">
          <cell r="R1">
            <v>1.1032381499999999</v>
          </cell>
        </row>
      </sheetData>
      <sheetData sheetId="3003">
        <row r="1">
          <cell r="R1">
            <v>1.1032381499999999</v>
          </cell>
        </row>
      </sheetData>
      <sheetData sheetId="3004">
        <row r="1">
          <cell r="R1">
            <v>1.1032381499999999</v>
          </cell>
        </row>
      </sheetData>
      <sheetData sheetId="3005">
        <row r="1">
          <cell r="R1">
            <v>1.1032381499999999</v>
          </cell>
        </row>
      </sheetData>
      <sheetData sheetId="3006">
        <row r="1">
          <cell r="R1">
            <v>1.1032381499999999</v>
          </cell>
        </row>
      </sheetData>
      <sheetData sheetId="3007">
        <row r="1">
          <cell r="R1">
            <v>1.1032381499999999</v>
          </cell>
        </row>
      </sheetData>
      <sheetData sheetId="3008">
        <row r="1">
          <cell r="R1">
            <v>1.1032381499999999</v>
          </cell>
        </row>
      </sheetData>
      <sheetData sheetId="3009">
        <row r="1">
          <cell r="R1">
            <v>1.1032381499999999</v>
          </cell>
        </row>
      </sheetData>
      <sheetData sheetId="3010">
        <row r="1">
          <cell r="R1">
            <v>1.1032381499999999</v>
          </cell>
        </row>
      </sheetData>
      <sheetData sheetId="3011">
        <row r="1">
          <cell r="R1">
            <v>1.1032381499999999</v>
          </cell>
        </row>
      </sheetData>
      <sheetData sheetId="3012">
        <row r="1">
          <cell r="R1">
            <v>1.1032381499999999</v>
          </cell>
        </row>
      </sheetData>
      <sheetData sheetId="3013">
        <row r="1">
          <cell r="R1">
            <v>1.1032381499999999</v>
          </cell>
        </row>
      </sheetData>
      <sheetData sheetId="3014">
        <row r="1">
          <cell r="R1">
            <v>1.1032381499999999</v>
          </cell>
        </row>
      </sheetData>
      <sheetData sheetId="3015">
        <row r="1">
          <cell r="R1">
            <v>1.1032381499999999</v>
          </cell>
        </row>
      </sheetData>
      <sheetData sheetId="3016">
        <row r="1">
          <cell r="R1">
            <v>1.1032381499999999</v>
          </cell>
        </row>
      </sheetData>
      <sheetData sheetId="3017">
        <row r="1">
          <cell r="R1">
            <v>1.1032381499999999</v>
          </cell>
        </row>
      </sheetData>
      <sheetData sheetId="3018">
        <row r="1">
          <cell r="R1">
            <v>1.1032381499999999</v>
          </cell>
        </row>
      </sheetData>
      <sheetData sheetId="3019">
        <row r="1">
          <cell r="R1">
            <v>1.1032381499999999</v>
          </cell>
        </row>
      </sheetData>
      <sheetData sheetId="3020">
        <row r="1">
          <cell r="R1">
            <v>1.1032381499999999</v>
          </cell>
        </row>
      </sheetData>
      <sheetData sheetId="3021">
        <row r="1">
          <cell r="R1">
            <v>1.1032381499999999</v>
          </cell>
        </row>
      </sheetData>
      <sheetData sheetId="3022">
        <row r="1">
          <cell r="R1">
            <v>1.1032381499999999</v>
          </cell>
        </row>
      </sheetData>
      <sheetData sheetId="3023">
        <row r="1">
          <cell r="R1">
            <v>1.1032381499999999</v>
          </cell>
        </row>
      </sheetData>
      <sheetData sheetId="3024">
        <row r="1">
          <cell r="R1">
            <v>1.1032381499999999</v>
          </cell>
        </row>
      </sheetData>
      <sheetData sheetId="3025">
        <row r="1">
          <cell r="R1">
            <v>1.1032381499999999</v>
          </cell>
        </row>
      </sheetData>
      <sheetData sheetId="3026">
        <row r="1">
          <cell r="R1">
            <v>1.1032381499999999</v>
          </cell>
        </row>
      </sheetData>
      <sheetData sheetId="3027">
        <row r="1">
          <cell r="R1">
            <v>1.1032381499999999</v>
          </cell>
        </row>
      </sheetData>
      <sheetData sheetId="3028">
        <row r="1">
          <cell r="R1">
            <v>1.1032381499999999</v>
          </cell>
        </row>
      </sheetData>
      <sheetData sheetId="3029">
        <row r="1">
          <cell r="R1">
            <v>1.1032381499999999</v>
          </cell>
        </row>
      </sheetData>
      <sheetData sheetId="3030">
        <row r="1">
          <cell r="R1">
            <v>1.1032381499999999</v>
          </cell>
        </row>
      </sheetData>
      <sheetData sheetId="3031">
        <row r="1">
          <cell r="R1">
            <v>1.1032381499999999</v>
          </cell>
        </row>
      </sheetData>
      <sheetData sheetId="3032">
        <row r="1">
          <cell r="R1">
            <v>1.1032381499999999</v>
          </cell>
        </row>
      </sheetData>
      <sheetData sheetId="3033">
        <row r="1">
          <cell r="R1">
            <v>1.1032381499999999</v>
          </cell>
        </row>
      </sheetData>
      <sheetData sheetId="3034">
        <row r="1">
          <cell r="R1">
            <v>1.1032381499999999</v>
          </cell>
        </row>
      </sheetData>
      <sheetData sheetId="3035">
        <row r="1">
          <cell r="R1">
            <v>1.1032381499999999</v>
          </cell>
        </row>
      </sheetData>
      <sheetData sheetId="3036">
        <row r="1">
          <cell r="R1">
            <v>1.1032381499999999</v>
          </cell>
        </row>
      </sheetData>
      <sheetData sheetId="3037">
        <row r="1">
          <cell r="R1">
            <v>1.1032381499999999</v>
          </cell>
        </row>
      </sheetData>
      <sheetData sheetId="3038">
        <row r="1">
          <cell r="R1">
            <v>1.1032381499999999</v>
          </cell>
        </row>
      </sheetData>
      <sheetData sheetId="3039">
        <row r="1">
          <cell r="R1">
            <v>1.1032381499999999</v>
          </cell>
        </row>
      </sheetData>
      <sheetData sheetId="3040">
        <row r="1">
          <cell r="R1">
            <v>1.1032381499999999</v>
          </cell>
        </row>
      </sheetData>
      <sheetData sheetId="3041">
        <row r="1">
          <cell r="R1">
            <v>1.1032381499999999</v>
          </cell>
        </row>
      </sheetData>
      <sheetData sheetId="3042">
        <row r="1">
          <cell r="R1">
            <v>1.1032381499999999</v>
          </cell>
        </row>
      </sheetData>
      <sheetData sheetId="3043">
        <row r="1">
          <cell r="R1">
            <v>1.1032381499999999</v>
          </cell>
        </row>
      </sheetData>
      <sheetData sheetId="3044">
        <row r="1">
          <cell r="R1">
            <v>1.1032381499999999</v>
          </cell>
        </row>
      </sheetData>
      <sheetData sheetId="3045">
        <row r="1">
          <cell r="R1">
            <v>1.1032381499999999</v>
          </cell>
        </row>
      </sheetData>
      <sheetData sheetId="3046">
        <row r="1">
          <cell r="R1">
            <v>1.1032381499999999</v>
          </cell>
        </row>
      </sheetData>
      <sheetData sheetId="3047">
        <row r="1">
          <cell r="R1">
            <v>1.1032381499999999</v>
          </cell>
        </row>
      </sheetData>
      <sheetData sheetId="3048">
        <row r="1">
          <cell r="R1">
            <v>1.1032381499999999</v>
          </cell>
        </row>
      </sheetData>
      <sheetData sheetId="3049">
        <row r="1">
          <cell r="R1">
            <v>1.1032381499999999</v>
          </cell>
        </row>
      </sheetData>
      <sheetData sheetId="3050">
        <row r="1">
          <cell r="R1">
            <v>1.1032381499999999</v>
          </cell>
        </row>
      </sheetData>
      <sheetData sheetId="3051">
        <row r="1">
          <cell r="R1">
            <v>1.1032381499999999</v>
          </cell>
        </row>
      </sheetData>
      <sheetData sheetId="3052">
        <row r="1">
          <cell r="R1">
            <v>1.1032381499999999</v>
          </cell>
        </row>
      </sheetData>
      <sheetData sheetId="3053">
        <row r="1">
          <cell r="R1">
            <v>1.1032381499999999</v>
          </cell>
        </row>
      </sheetData>
      <sheetData sheetId="3054">
        <row r="1">
          <cell r="R1">
            <v>1.1032381499999999</v>
          </cell>
        </row>
      </sheetData>
      <sheetData sheetId="3055">
        <row r="1">
          <cell r="R1">
            <v>1.1032381499999999</v>
          </cell>
        </row>
      </sheetData>
      <sheetData sheetId="3056">
        <row r="1">
          <cell r="R1">
            <v>1.1032381499999999</v>
          </cell>
        </row>
      </sheetData>
      <sheetData sheetId="3057">
        <row r="1">
          <cell r="R1">
            <v>1.1032381499999999</v>
          </cell>
        </row>
      </sheetData>
      <sheetData sheetId="3058">
        <row r="1">
          <cell r="R1">
            <v>1.1032381499999999</v>
          </cell>
        </row>
      </sheetData>
      <sheetData sheetId="3059">
        <row r="1">
          <cell r="R1">
            <v>1.1032381499999999</v>
          </cell>
        </row>
      </sheetData>
      <sheetData sheetId="3060">
        <row r="1">
          <cell r="R1">
            <v>1.1032381499999999</v>
          </cell>
        </row>
      </sheetData>
      <sheetData sheetId="3061">
        <row r="1">
          <cell r="R1">
            <v>1.1032381499999999</v>
          </cell>
        </row>
      </sheetData>
      <sheetData sheetId="3062">
        <row r="1">
          <cell r="R1">
            <v>1.1032381499999999</v>
          </cell>
        </row>
      </sheetData>
      <sheetData sheetId="3063">
        <row r="1">
          <cell r="R1">
            <v>1.1032381499999999</v>
          </cell>
        </row>
      </sheetData>
      <sheetData sheetId="3064">
        <row r="1">
          <cell r="R1">
            <v>1.1032381499999999</v>
          </cell>
        </row>
      </sheetData>
      <sheetData sheetId="3065">
        <row r="1">
          <cell r="R1">
            <v>1.1032381499999999</v>
          </cell>
        </row>
      </sheetData>
      <sheetData sheetId="3066">
        <row r="1">
          <cell r="R1">
            <v>1.1032381499999999</v>
          </cell>
        </row>
      </sheetData>
      <sheetData sheetId="3067">
        <row r="1">
          <cell r="R1">
            <v>1.1032381499999999</v>
          </cell>
        </row>
      </sheetData>
      <sheetData sheetId="3068">
        <row r="1">
          <cell r="R1">
            <v>1.1032381499999999</v>
          </cell>
        </row>
      </sheetData>
      <sheetData sheetId="3069">
        <row r="1">
          <cell r="R1">
            <v>1.1032381499999999</v>
          </cell>
        </row>
      </sheetData>
      <sheetData sheetId="3070">
        <row r="1">
          <cell r="R1">
            <v>1.1032381499999999</v>
          </cell>
        </row>
      </sheetData>
      <sheetData sheetId="3071">
        <row r="1">
          <cell r="R1">
            <v>1.1032381499999999</v>
          </cell>
        </row>
      </sheetData>
      <sheetData sheetId="3072">
        <row r="1">
          <cell r="R1">
            <v>1.1032381499999999</v>
          </cell>
        </row>
      </sheetData>
      <sheetData sheetId="3073">
        <row r="1">
          <cell r="R1">
            <v>1.1032381499999999</v>
          </cell>
        </row>
      </sheetData>
      <sheetData sheetId="3074">
        <row r="1">
          <cell r="R1">
            <v>1.1032381499999999</v>
          </cell>
        </row>
      </sheetData>
      <sheetData sheetId="3075">
        <row r="1">
          <cell r="R1">
            <v>1.1032381499999999</v>
          </cell>
        </row>
      </sheetData>
      <sheetData sheetId="3076">
        <row r="1">
          <cell r="R1">
            <v>1.1032381499999999</v>
          </cell>
        </row>
      </sheetData>
      <sheetData sheetId="3077">
        <row r="1">
          <cell r="R1">
            <v>1.1032381499999999</v>
          </cell>
        </row>
      </sheetData>
      <sheetData sheetId="3078">
        <row r="1">
          <cell r="R1">
            <v>1.1032381499999999</v>
          </cell>
        </row>
      </sheetData>
      <sheetData sheetId="3079">
        <row r="1">
          <cell r="R1">
            <v>1.1032381499999999</v>
          </cell>
        </row>
      </sheetData>
      <sheetData sheetId="3080">
        <row r="1">
          <cell r="R1">
            <v>1.1032381499999999</v>
          </cell>
        </row>
      </sheetData>
      <sheetData sheetId="3081">
        <row r="1">
          <cell r="R1">
            <v>1.1032381499999999</v>
          </cell>
        </row>
      </sheetData>
      <sheetData sheetId="3082">
        <row r="1">
          <cell r="R1">
            <v>1.1032381499999999</v>
          </cell>
        </row>
      </sheetData>
      <sheetData sheetId="3083">
        <row r="1">
          <cell r="R1">
            <v>1.1032381499999999</v>
          </cell>
        </row>
      </sheetData>
      <sheetData sheetId="3084">
        <row r="1">
          <cell r="R1">
            <v>1.1032381499999999</v>
          </cell>
        </row>
      </sheetData>
      <sheetData sheetId="3085">
        <row r="1">
          <cell r="R1">
            <v>1.1032381499999999</v>
          </cell>
        </row>
      </sheetData>
      <sheetData sheetId="3086">
        <row r="1">
          <cell r="R1">
            <v>1.1032381499999999</v>
          </cell>
        </row>
      </sheetData>
      <sheetData sheetId="3087">
        <row r="1">
          <cell r="R1">
            <v>1.1032381499999999</v>
          </cell>
        </row>
      </sheetData>
      <sheetData sheetId="3088">
        <row r="1">
          <cell r="R1">
            <v>1.1032381499999999</v>
          </cell>
        </row>
      </sheetData>
      <sheetData sheetId="3089">
        <row r="1">
          <cell r="R1">
            <v>1.1032381499999999</v>
          </cell>
        </row>
      </sheetData>
      <sheetData sheetId="3090">
        <row r="1">
          <cell r="R1">
            <v>1.1032381499999999</v>
          </cell>
        </row>
      </sheetData>
      <sheetData sheetId="3091">
        <row r="1">
          <cell r="R1">
            <v>1.1032381499999999</v>
          </cell>
        </row>
      </sheetData>
      <sheetData sheetId="3092">
        <row r="1">
          <cell r="R1">
            <v>1.1032381499999999</v>
          </cell>
        </row>
      </sheetData>
      <sheetData sheetId="3093">
        <row r="1">
          <cell r="R1">
            <v>1.1032381499999999</v>
          </cell>
        </row>
      </sheetData>
      <sheetData sheetId="3094">
        <row r="1">
          <cell r="R1">
            <v>1.1032381499999999</v>
          </cell>
        </row>
      </sheetData>
      <sheetData sheetId="3095">
        <row r="1">
          <cell r="R1">
            <v>1.1032381499999999</v>
          </cell>
        </row>
      </sheetData>
      <sheetData sheetId="3096">
        <row r="1">
          <cell r="R1">
            <v>1.1032381499999999</v>
          </cell>
        </row>
      </sheetData>
      <sheetData sheetId="3097">
        <row r="1">
          <cell r="R1">
            <v>1.1032381499999999</v>
          </cell>
        </row>
      </sheetData>
      <sheetData sheetId="3098">
        <row r="1">
          <cell r="R1">
            <v>1.1032381499999999</v>
          </cell>
        </row>
      </sheetData>
      <sheetData sheetId="3099">
        <row r="1">
          <cell r="R1">
            <v>1.1032381499999999</v>
          </cell>
        </row>
      </sheetData>
      <sheetData sheetId="3100">
        <row r="1">
          <cell r="R1">
            <v>1.1032381499999999</v>
          </cell>
        </row>
      </sheetData>
      <sheetData sheetId="3101">
        <row r="1">
          <cell r="R1">
            <v>1.1032381499999999</v>
          </cell>
        </row>
      </sheetData>
      <sheetData sheetId="3102">
        <row r="1">
          <cell r="R1">
            <v>1.1032381499999999</v>
          </cell>
        </row>
      </sheetData>
      <sheetData sheetId="3103">
        <row r="1">
          <cell r="R1">
            <v>1.1032381499999999</v>
          </cell>
        </row>
      </sheetData>
      <sheetData sheetId="3104">
        <row r="1">
          <cell r="R1">
            <v>1.1032381499999999</v>
          </cell>
        </row>
      </sheetData>
      <sheetData sheetId="3105">
        <row r="1">
          <cell r="R1">
            <v>1.1032381499999999</v>
          </cell>
        </row>
      </sheetData>
      <sheetData sheetId="3106">
        <row r="1">
          <cell r="R1">
            <v>1.1032381499999999</v>
          </cell>
        </row>
      </sheetData>
      <sheetData sheetId="3107">
        <row r="1">
          <cell r="R1">
            <v>1.1032381499999999</v>
          </cell>
        </row>
      </sheetData>
      <sheetData sheetId="3108">
        <row r="1">
          <cell r="R1">
            <v>1.1032381499999999</v>
          </cell>
        </row>
      </sheetData>
      <sheetData sheetId="3109">
        <row r="1">
          <cell r="R1">
            <v>1.1032381499999999</v>
          </cell>
        </row>
      </sheetData>
      <sheetData sheetId="3110">
        <row r="1">
          <cell r="R1">
            <v>1.1032381499999999</v>
          </cell>
        </row>
      </sheetData>
      <sheetData sheetId="3111">
        <row r="1">
          <cell r="R1">
            <v>1.1032381499999999</v>
          </cell>
        </row>
      </sheetData>
      <sheetData sheetId="3112">
        <row r="1">
          <cell r="R1">
            <v>1.1032381499999999</v>
          </cell>
        </row>
      </sheetData>
      <sheetData sheetId="3113">
        <row r="1">
          <cell r="R1">
            <v>1.1032381499999999</v>
          </cell>
        </row>
      </sheetData>
      <sheetData sheetId="3114">
        <row r="1">
          <cell r="R1">
            <v>1.1032381499999999</v>
          </cell>
        </row>
      </sheetData>
      <sheetData sheetId="3115">
        <row r="1">
          <cell r="R1">
            <v>1.1032381499999999</v>
          </cell>
        </row>
      </sheetData>
      <sheetData sheetId="3116">
        <row r="1">
          <cell r="R1">
            <v>1.1032381499999999</v>
          </cell>
        </row>
      </sheetData>
      <sheetData sheetId="3117">
        <row r="1">
          <cell r="R1">
            <v>1.1032381499999999</v>
          </cell>
        </row>
      </sheetData>
      <sheetData sheetId="3118">
        <row r="1">
          <cell r="R1">
            <v>1.1032381499999999</v>
          </cell>
        </row>
      </sheetData>
      <sheetData sheetId="3119">
        <row r="1">
          <cell r="R1">
            <v>1.1032381499999999</v>
          </cell>
        </row>
      </sheetData>
      <sheetData sheetId="3120">
        <row r="1">
          <cell r="R1">
            <v>1.1032381499999999</v>
          </cell>
        </row>
      </sheetData>
      <sheetData sheetId="3121">
        <row r="1">
          <cell r="R1">
            <v>1.1032381499999999</v>
          </cell>
        </row>
      </sheetData>
      <sheetData sheetId="3122">
        <row r="1">
          <cell r="R1">
            <v>1.1032381499999999</v>
          </cell>
        </row>
      </sheetData>
      <sheetData sheetId="3123">
        <row r="1">
          <cell r="R1">
            <v>1.1032381499999999</v>
          </cell>
        </row>
      </sheetData>
      <sheetData sheetId="3124">
        <row r="1">
          <cell r="R1">
            <v>1.1032381499999999</v>
          </cell>
        </row>
      </sheetData>
      <sheetData sheetId="3125">
        <row r="1">
          <cell r="R1">
            <v>1.1032381499999999</v>
          </cell>
        </row>
      </sheetData>
      <sheetData sheetId="3126">
        <row r="1">
          <cell r="R1">
            <v>1.1032381499999999</v>
          </cell>
        </row>
      </sheetData>
      <sheetData sheetId="3127">
        <row r="1">
          <cell r="R1">
            <v>1.1032381499999999</v>
          </cell>
        </row>
      </sheetData>
      <sheetData sheetId="3128">
        <row r="1">
          <cell r="R1">
            <v>1.1032381499999999</v>
          </cell>
        </row>
      </sheetData>
      <sheetData sheetId="3129">
        <row r="1">
          <cell r="R1">
            <v>1.1032381499999999</v>
          </cell>
        </row>
      </sheetData>
      <sheetData sheetId="3130">
        <row r="1">
          <cell r="R1">
            <v>1.1032381499999999</v>
          </cell>
        </row>
      </sheetData>
      <sheetData sheetId="3131">
        <row r="1">
          <cell r="R1">
            <v>1.1032381499999999</v>
          </cell>
        </row>
      </sheetData>
      <sheetData sheetId="3132">
        <row r="1">
          <cell r="R1">
            <v>1.1032381499999999</v>
          </cell>
        </row>
      </sheetData>
      <sheetData sheetId="3133">
        <row r="1">
          <cell r="R1">
            <v>1.1032381499999999</v>
          </cell>
        </row>
      </sheetData>
      <sheetData sheetId="3134">
        <row r="1">
          <cell r="R1">
            <v>1.1032381499999999</v>
          </cell>
        </row>
      </sheetData>
      <sheetData sheetId="3135">
        <row r="1">
          <cell r="R1">
            <v>1.1032381499999999</v>
          </cell>
        </row>
      </sheetData>
      <sheetData sheetId="3136">
        <row r="1">
          <cell r="R1">
            <v>1.1032381499999999</v>
          </cell>
        </row>
      </sheetData>
      <sheetData sheetId="3137">
        <row r="1">
          <cell r="R1">
            <v>1.1032381499999999</v>
          </cell>
        </row>
      </sheetData>
      <sheetData sheetId="3138">
        <row r="1">
          <cell r="R1">
            <v>1.1032381499999999</v>
          </cell>
        </row>
      </sheetData>
      <sheetData sheetId="3139">
        <row r="1">
          <cell r="R1">
            <v>1.1032381499999999</v>
          </cell>
        </row>
      </sheetData>
      <sheetData sheetId="3140">
        <row r="1">
          <cell r="R1">
            <v>1.1032381499999999</v>
          </cell>
        </row>
      </sheetData>
      <sheetData sheetId="3141">
        <row r="1">
          <cell r="R1">
            <v>1.1032381499999999</v>
          </cell>
        </row>
      </sheetData>
      <sheetData sheetId="3142">
        <row r="1">
          <cell r="R1">
            <v>1.1032381499999999</v>
          </cell>
        </row>
      </sheetData>
      <sheetData sheetId="3143">
        <row r="1">
          <cell r="R1">
            <v>1.1032381499999999</v>
          </cell>
        </row>
      </sheetData>
      <sheetData sheetId="3144">
        <row r="1">
          <cell r="R1">
            <v>1.1032381499999999</v>
          </cell>
        </row>
      </sheetData>
      <sheetData sheetId="3145">
        <row r="1">
          <cell r="R1">
            <v>1.1032381499999999</v>
          </cell>
        </row>
      </sheetData>
      <sheetData sheetId="3146">
        <row r="1">
          <cell r="R1">
            <v>1.1032381499999999</v>
          </cell>
        </row>
      </sheetData>
      <sheetData sheetId="3147">
        <row r="1">
          <cell r="R1">
            <v>1.1032381499999999</v>
          </cell>
        </row>
      </sheetData>
      <sheetData sheetId="3148">
        <row r="1">
          <cell r="R1">
            <v>1.1032381499999999</v>
          </cell>
        </row>
      </sheetData>
      <sheetData sheetId="3149">
        <row r="1">
          <cell r="R1">
            <v>1.1032381499999999</v>
          </cell>
        </row>
      </sheetData>
      <sheetData sheetId="3150">
        <row r="1">
          <cell r="R1">
            <v>1.1032381499999999</v>
          </cell>
        </row>
      </sheetData>
      <sheetData sheetId="3151">
        <row r="1">
          <cell r="R1">
            <v>1.1032381499999999</v>
          </cell>
        </row>
      </sheetData>
      <sheetData sheetId="3152">
        <row r="1">
          <cell r="R1">
            <v>1.1032381499999999</v>
          </cell>
        </row>
      </sheetData>
      <sheetData sheetId="3153">
        <row r="1">
          <cell r="R1">
            <v>1.1032381499999999</v>
          </cell>
        </row>
      </sheetData>
      <sheetData sheetId="3154">
        <row r="1">
          <cell r="R1">
            <v>1.1032381499999999</v>
          </cell>
        </row>
      </sheetData>
      <sheetData sheetId="3155">
        <row r="1">
          <cell r="R1">
            <v>1.1032381499999999</v>
          </cell>
        </row>
      </sheetData>
      <sheetData sheetId="3156">
        <row r="1">
          <cell r="R1">
            <v>1.1032381499999999</v>
          </cell>
        </row>
      </sheetData>
      <sheetData sheetId="3157">
        <row r="1">
          <cell r="R1">
            <v>1.1032381499999999</v>
          </cell>
        </row>
      </sheetData>
      <sheetData sheetId="3158">
        <row r="1">
          <cell r="R1">
            <v>1.1032381499999999</v>
          </cell>
        </row>
      </sheetData>
      <sheetData sheetId="3159">
        <row r="1">
          <cell r="R1">
            <v>1.1032381499999999</v>
          </cell>
        </row>
      </sheetData>
      <sheetData sheetId="3160">
        <row r="1">
          <cell r="R1">
            <v>1.1032381499999999</v>
          </cell>
        </row>
      </sheetData>
      <sheetData sheetId="3161">
        <row r="1">
          <cell r="R1">
            <v>1.1032381499999999</v>
          </cell>
        </row>
      </sheetData>
      <sheetData sheetId="3162">
        <row r="1">
          <cell r="R1">
            <v>1.1032381499999999</v>
          </cell>
        </row>
      </sheetData>
      <sheetData sheetId="3163">
        <row r="1">
          <cell r="R1">
            <v>1.1032381499999999</v>
          </cell>
        </row>
      </sheetData>
      <sheetData sheetId="3164">
        <row r="1">
          <cell r="R1">
            <v>1.1032381499999999</v>
          </cell>
        </row>
      </sheetData>
      <sheetData sheetId="3165">
        <row r="1">
          <cell r="R1">
            <v>1.1032381499999999</v>
          </cell>
        </row>
      </sheetData>
      <sheetData sheetId="3166">
        <row r="1">
          <cell r="R1">
            <v>1.1032381499999999</v>
          </cell>
        </row>
      </sheetData>
      <sheetData sheetId="3167">
        <row r="1">
          <cell r="R1">
            <v>1.1032381499999999</v>
          </cell>
        </row>
      </sheetData>
      <sheetData sheetId="3168">
        <row r="1">
          <cell r="R1">
            <v>1.1032381499999999</v>
          </cell>
        </row>
      </sheetData>
      <sheetData sheetId="3169">
        <row r="1">
          <cell r="R1">
            <v>1.1032381499999999</v>
          </cell>
        </row>
      </sheetData>
      <sheetData sheetId="3170">
        <row r="1">
          <cell r="R1">
            <v>1.1032381499999999</v>
          </cell>
        </row>
      </sheetData>
      <sheetData sheetId="3171">
        <row r="1">
          <cell r="R1">
            <v>1.1032381499999999</v>
          </cell>
        </row>
      </sheetData>
      <sheetData sheetId="3172">
        <row r="1">
          <cell r="R1">
            <v>1.1032381499999999</v>
          </cell>
        </row>
      </sheetData>
      <sheetData sheetId="3173">
        <row r="1">
          <cell r="R1">
            <v>1.1032381499999999</v>
          </cell>
        </row>
      </sheetData>
      <sheetData sheetId="3174">
        <row r="1">
          <cell r="R1">
            <v>1.1032381499999999</v>
          </cell>
        </row>
      </sheetData>
      <sheetData sheetId="3175">
        <row r="1">
          <cell r="R1">
            <v>1.1032381499999999</v>
          </cell>
        </row>
      </sheetData>
      <sheetData sheetId="3176">
        <row r="1">
          <cell r="R1">
            <v>1.1032381499999999</v>
          </cell>
        </row>
      </sheetData>
      <sheetData sheetId="3177">
        <row r="1">
          <cell r="R1">
            <v>1.1032381499999999</v>
          </cell>
        </row>
      </sheetData>
      <sheetData sheetId="3178">
        <row r="1">
          <cell r="R1">
            <v>1.1032381499999999</v>
          </cell>
        </row>
      </sheetData>
      <sheetData sheetId="3179">
        <row r="1">
          <cell r="R1">
            <v>1.1032381499999999</v>
          </cell>
        </row>
      </sheetData>
      <sheetData sheetId="3180">
        <row r="1">
          <cell r="R1">
            <v>1.1032381499999999</v>
          </cell>
        </row>
      </sheetData>
      <sheetData sheetId="3181">
        <row r="1">
          <cell r="R1">
            <v>1.1032381499999999</v>
          </cell>
        </row>
      </sheetData>
      <sheetData sheetId="3182">
        <row r="1">
          <cell r="R1">
            <v>1.1032381499999999</v>
          </cell>
        </row>
      </sheetData>
      <sheetData sheetId="3183">
        <row r="1">
          <cell r="R1">
            <v>1.1032381499999999</v>
          </cell>
        </row>
      </sheetData>
      <sheetData sheetId="3184">
        <row r="1">
          <cell r="R1">
            <v>1.1032381499999999</v>
          </cell>
        </row>
      </sheetData>
      <sheetData sheetId="3185">
        <row r="1">
          <cell r="R1">
            <v>1.1032381499999999</v>
          </cell>
        </row>
      </sheetData>
      <sheetData sheetId="3186">
        <row r="1">
          <cell r="R1">
            <v>1.1032381499999999</v>
          </cell>
        </row>
      </sheetData>
      <sheetData sheetId="3187">
        <row r="1">
          <cell r="R1">
            <v>1.1032381499999999</v>
          </cell>
        </row>
      </sheetData>
      <sheetData sheetId="3188">
        <row r="1">
          <cell r="R1">
            <v>1.1032381499999999</v>
          </cell>
        </row>
      </sheetData>
      <sheetData sheetId="3189">
        <row r="1">
          <cell r="R1">
            <v>1.1032381499999999</v>
          </cell>
        </row>
      </sheetData>
      <sheetData sheetId="3190">
        <row r="1">
          <cell r="R1">
            <v>1.1032381499999999</v>
          </cell>
        </row>
      </sheetData>
      <sheetData sheetId="3191">
        <row r="1">
          <cell r="R1">
            <v>1.1032381499999999</v>
          </cell>
        </row>
      </sheetData>
      <sheetData sheetId="3192">
        <row r="1">
          <cell r="R1">
            <v>1.1032381499999999</v>
          </cell>
        </row>
      </sheetData>
      <sheetData sheetId="3193">
        <row r="1">
          <cell r="R1">
            <v>1.1032381499999999</v>
          </cell>
        </row>
      </sheetData>
      <sheetData sheetId="3194">
        <row r="1">
          <cell r="R1">
            <v>1.1032381499999999</v>
          </cell>
        </row>
      </sheetData>
      <sheetData sheetId="3195">
        <row r="1">
          <cell r="R1">
            <v>1.1032381499999999</v>
          </cell>
        </row>
      </sheetData>
      <sheetData sheetId="3196">
        <row r="1">
          <cell r="R1">
            <v>1.1032381499999999</v>
          </cell>
        </row>
      </sheetData>
      <sheetData sheetId="3197">
        <row r="1">
          <cell r="R1">
            <v>1.1032381499999999</v>
          </cell>
        </row>
      </sheetData>
      <sheetData sheetId="3198">
        <row r="1">
          <cell r="R1">
            <v>1.1032381499999999</v>
          </cell>
        </row>
      </sheetData>
      <sheetData sheetId="3199">
        <row r="1">
          <cell r="R1">
            <v>1.1032381499999999</v>
          </cell>
        </row>
      </sheetData>
      <sheetData sheetId="3200">
        <row r="1">
          <cell r="R1">
            <v>1.1032381499999999</v>
          </cell>
        </row>
      </sheetData>
      <sheetData sheetId="3201">
        <row r="1">
          <cell r="R1">
            <v>1.1032381499999999</v>
          </cell>
        </row>
      </sheetData>
      <sheetData sheetId="3202">
        <row r="1">
          <cell r="R1">
            <v>1.1032381499999999</v>
          </cell>
        </row>
      </sheetData>
      <sheetData sheetId="3203">
        <row r="1">
          <cell r="R1">
            <v>1.1032381499999999</v>
          </cell>
        </row>
      </sheetData>
      <sheetData sheetId="3204">
        <row r="1">
          <cell r="R1">
            <v>1.1032381499999999</v>
          </cell>
        </row>
      </sheetData>
      <sheetData sheetId="3205">
        <row r="1">
          <cell r="R1">
            <v>1.1032381499999999</v>
          </cell>
        </row>
      </sheetData>
      <sheetData sheetId="3206">
        <row r="1">
          <cell r="R1">
            <v>1.1032381499999999</v>
          </cell>
        </row>
      </sheetData>
      <sheetData sheetId="3207">
        <row r="1">
          <cell r="R1">
            <v>1.1032381499999999</v>
          </cell>
        </row>
      </sheetData>
      <sheetData sheetId="3208">
        <row r="1">
          <cell r="R1">
            <v>1.1032381499999999</v>
          </cell>
        </row>
      </sheetData>
      <sheetData sheetId="3209">
        <row r="1">
          <cell r="R1">
            <v>1.1032381499999999</v>
          </cell>
        </row>
      </sheetData>
      <sheetData sheetId="3210">
        <row r="1">
          <cell r="R1">
            <v>1.1032381499999999</v>
          </cell>
        </row>
      </sheetData>
      <sheetData sheetId="3211">
        <row r="1">
          <cell r="R1">
            <v>1.1032381499999999</v>
          </cell>
        </row>
      </sheetData>
      <sheetData sheetId="3212">
        <row r="1">
          <cell r="R1">
            <v>1.1032381499999999</v>
          </cell>
        </row>
      </sheetData>
      <sheetData sheetId="3213">
        <row r="1">
          <cell r="R1">
            <v>1.1032381499999999</v>
          </cell>
        </row>
      </sheetData>
      <sheetData sheetId="3214">
        <row r="1">
          <cell r="R1">
            <v>1.1032381499999999</v>
          </cell>
        </row>
      </sheetData>
      <sheetData sheetId="3215">
        <row r="1">
          <cell r="R1">
            <v>1.1032381499999999</v>
          </cell>
        </row>
      </sheetData>
      <sheetData sheetId="3216">
        <row r="1">
          <cell r="R1">
            <v>1.1032381499999999</v>
          </cell>
        </row>
      </sheetData>
      <sheetData sheetId="3217">
        <row r="1">
          <cell r="R1">
            <v>1.1032381499999999</v>
          </cell>
        </row>
      </sheetData>
      <sheetData sheetId="3218">
        <row r="1">
          <cell r="R1">
            <v>1.1032381499999999</v>
          </cell>
        </row>
      </sheetData>
      <sheetData sheetId="3219">
        <row r="1">
          <cell r="R1">
            <v>1.1032381499999999</v>
          </cell>
        </row>
      </sheetData>
      <sheetData sheetId="3220">
        <row r="1">
          <cell r="R1">
            <v>1.1032381499999999</v>
          </cell>
        </row>
      </sheetData>
      <sheetData sheetId="3221">
        <row r="1">
          <cell r="R1">
            <v>1.1032381499999999</v>
          </cell>
        </row>
      </sheetData>
      <sheetData sheetId="3222">
        <row r="1">
          <cell r="R1">
            <v>1.1032381499999999</v>
          </cell>
        </row>
      </sheetData>
      <sheetData sheetId="3223">
        <row r="1">
          <cell r="R1">
            <v>1.1032381499999999</v>
          </cell>
        </row>
      </sheetData>
      <sheetData sheetId="3224">
        <row r="1">
          <cell r="R1">
            <v>1.1032381499999999</v>
          </cell>
        </row>
      </sheetData>
      <sheetData sheetId="3225">
        <row r="1">
          <cell r="R1">
            <v>1.1032381499999999</v>
          </cell>
        </row>
      </sheetData>
      <sheetData sheetId="3226">
        <row r="1">
          <cell r="R1">
            <v>1.1032381499999999</v>
          </cell>
        </row>
      </sheetData>
      <sheetData sheetId="3227">
        <row r="1">
          <cell r="R1">
            <v>1.1032381499999999</v>
          </cell>
        </row>
      </sheetData>
      <sheetData sheetId="3228">
        <row r="1">
          <cell r="R1">
            <v>1.1032381499999999</v>
          </cell>
        </row>
      </sheetData>
      <sheetData sheetId="3229">
        <row r="1">
          <cell r="R1">
            <v>1.1032381499999999</v>
          </cell>
        </row>
      </sheetData>
      <sheetData sheetId="3230">
        <row r="1">
          <cell r="R1">
            <v>1.1032381499999999</v>
          </cell>
        </row>
      </sheetData>
      <sheetData sheetId="3231">
        <row r="1">
          <cell r="R1">
            <v>1.1032381499999999</v>
          </cell>
        </row>
      </sheetData>
      <sheetData sheetId="3232">
        <row r="1">
          <cell r="R1">
            <v>1.1032381499999999</v>
          </cell>
        </row>
      </sheetData>
      <sheetData sheetId="3233">
        <row r="1">
          <cell r="R1">
            <v>1.1032381499999999</v>
          </cell>
        </row>
      </sheetData>
      <sheetData sheetId="3234">
        <row r="1">
          <cell r="R1">
            <v>1.1032381499999999</v>
          </cell>
        </row>
      </sheetData>
      <sheetData sheetId="3235">
        <row r="1">
          <cell r="R1">
            <v>1.1032381499999999</v>
          </cell>
        </row>
      </sheetData>
      <sheetData sheetId="3236">
        <row r="1">
          <cell r="R1">
            <v>1.1032381499999999</v>
          </cell>
        </row>
      </sheetData>
      <sheetData sheetId="3237">
        <row r="1">
          <cell r="R1">
            <v>1.1032381499999999</v>
          </cell>
        </row>
      </sheetData>
      <sheetData sheetId="3238">
        <row r="1">
          <cell r="R1">
            <v>1.1032381499999999</v>
          </cell>
        </row>
      </sheetData>
      <sheetData sheetId="3239">
        <row r="1">
          <cell r="R1">
            <v>1.1032381499999999</v>
          </cell>
        </row>
      </sheetData>
      <sheetData sheetId="3240">
        <row r="1">
          <cell r="R1">
            <v>1.1032381499999999</v>
          </cell>
        </row>
      </sheetData>
      <sheetData sheetId="3241">
        <row r="1">
          <cell r="R1">
            <v>1.1032381499999999</v>
          </cell>
        </row>
      </sheetData>
      <sheetData sheetId="3242">
        <row r="1">
          <cell r="R1">
            <v>1.1032381499999999</v>
          </cell>
        </row>
      </sheetData>
      <sheetData sheetId="3243">
        <row r="1">
          <cell r="R1">
            <v>1.1032381499999999</v>
          </cell>
        </row>
      </sheetData>
      <sheetData sheetId="3244">
        <row r="1">
          <cell r="R1">
            <v>1.1032381499999999</v>
          </cell>
        </row>
      </sheetData>
      <sheetData sheetId="3245">
        <row r="1">
          <cell r="R1">
            <v>1.1032381499999999</v>
          </cell>
        </row>
      </sheetData>
      <sheetData sheetId="3246">
        <row r="1">
          <cell r="R1">
            <v>1.1032381499999999</v>
          </cell>
        </row>
      </sheetData>
      <sheetData sheetId="3247">
        <row r="1">
          <cell r="R1">
            <v>1.1032381499999999</v>
          </cell>
        </row>
      </sheetData>
      <sheetData sheetId="3248">
        <row r="1">
          <cell r="R1">
            <v>1.1032381499999999</v>
          </cell>
        </row>
      </sheetData>
      <sheetData sheetId="3249">
        <row r="1">
          <cell r="R1">
            <v>1.1032381499999999</v>
          </cell>
        </row>
      </sheetData>
      <sheetData sheetId="3250">
        <row r="1">
          <cell r="R1">
            <v>1.1032381499999999</v>
          </cell>
        </row>
      </sheetData>
      <sheetData sheetId="3251">
        <row r="1">
          <cell r="R1">
            <v>1.1032381499999999</v>
          </cell>
        </row>
      </sheetData>
      <sheetData sheetId="3252">
        <row r="1">
          <cell r="R1">
            <v>1.1032381499999999</v>
          </cell>
        </row>
      </sheetData>
      <sheetData sheetId="3253">
        <row r="1">
          <cell r="R1">
            <v>1.1032381499999999</v>
          </cell>
        </row>
      </sheetData>
      <sheetData sheetId="3254">
        <row r="1">
          <cell r="R1">
            <v>1.1032381499999999</v>
          </cell>
        </row>
      </sheetData>
      <sheetData sheetId="3255">
        <row r="1">
          <cell r="R1">
            <v>1.1032381499999999</v>
          </cell>
        </row>
      </sheetData>
      <sheetData sheetId="3256">
        <row r="1">
          <cell r="R1">
            <v>1.1032381499999999</v>
          </cell>
        </row>
      </sheetData>
      <sheetData sheetId="3257">
        <row r="1">
          <cell r="R1">
            <v>1.1032381499999999</v>
          </cell>
        </row>
      </sheetData>
      <sheetData sheetId="3258">
        <row r="1">
          <cell r="R1">
            <v>1.1032381499999999</v>
          </cell>
        </row>
      </sheetData>
      <sheetData sheetId="3259">
        <row r="1">
          <cell r="R1">
            <v>1.1032381499999999</v>
          </cell>
        </row>
      </sheetData>
      <sheetData sheetId="3260">
        <row r="1">
          <cell r="R1">
            <v>1.1032381499999999</v>
          </cell>
        </row>
      </sheetData>
      <sheetData sheetId="3261">
        <row r="1">
          <cell r="R1">
            <v>1.1032381499999999</v>
          </cell>
        </row>
      </sheetData>
      <sheetData sheetId="3262">
        <row r="1">
          <cell r="R1">
            <v>1.1032381499999999</v>
          </cell>
        </row>
      </sheetData>
      <sheetData sheetId="3263">
        <row r="1">
          <cell r="R1">
            <v>1.1032381499999999</v>
          </cell>
        </row>
      </sheetData>
      <sheetData sheetId="3264">
        <row r="1">
          <cell r="R1">
            <v>1.1032381499999999</v>
          </cell>
        </row>
      </sheetData>
      <sheetData sheetId="3265">
        <row r="1">
          <cell r="R1">
            <v>1.1032381499999999</v>
          </cell>
        </row>
      </sheetData>
      <sheetData sheetId="3266">
        <row r="1">
          <cell r="R1">
            <v>1.1032381499999999</v>
          </cell>
        </row>
      </sheetData>
      <sheetData sheetId="3267">
        <row r="1">
          <cell r="R1">
            <v>1.1032381499999999</v>
          </cell>
        </row>
      </sheetData>
      <sheetData sheetId="3268">
        <row r="1">
          <cell r="R1">
            <v>1.1032381499999999</v>
          </cell>
        </row>
      </sheetData>
      <sheetData sheetId="3269">
        <row r="1">
          <cell r="R1">
            <v>1.1032381499999999</v>
          </cell>
        </row>
      </sheetData>
      <sheetData sheetId="3270">
        <row r="1">
          <cell r="R1">
            <v>1.1032381499999999</v>
          </cell>
        </row>
      </sheetData>
      <sheetData sheetId="3271">
        <row r="1">
          <cell r="R1">
            <v>1.1032381499999999</v>
          </cell>
        </row>
      </sheetData>
      <sheetData sheetId="3272">
        <row r="1">
          <cell r="R1">
            <v>1.1032381499999999</v>
          </cell>
        </row>
      </sheetData>
      <sheetData sheetId="3273">
        <row r="1">
          <cell r="R1">
            <v>1.1032381499999999</v>
          </cell>
        </row>
      </sheetData>
      <sheetData sheetId="3274">
        <row r="1">
          <cell r="R1">
            <v>1.1032381499999999</v>
          </cell>
        </row>
      </sheetData>
      <sheetData sheetId="3275">
        <row r="1">
          <cell r="R1">
            <v>1.1032381499999999</v>
          </cell>
        </row>
      </sheetData>
      <sheetData sheetId="3276">
        <row r="1">
          <cell r="R1">
            <v>1.1032381499999999</v>
          </cell>
        </row>
      </sheetData>
      <sheetData sheetId="3277">
        <row r="1">
          <cell r="R1">
            <v>1.1032381499999999</v>
          </cell>
        </row>
      </sheetData>
      <sheetData sheetId="3278">
        <row r="1">
          <cell r="R1">
            <v>1.1032381499999999</v>
          </cell>
        </row>
      </sheetData>
      <sheetData sheetId="3279">
        <row r="1">
          <cell r="R1">
            <v>1.1032381499999999</v>
          </cell>
        </row>
      </sheetData>
      <sheetData sheetId="3280">
        <row r="1">
          <cell r="R1">
            <v>1.1032381499999999</v>
          </cell>
        </row>
      </sheetData>
      <sheetData sheetId="3281">
        <row r="1">
          <cell r="R1">
            <v>1.1032381499999999</v>
          </cell>
        </row>
      </sheetData>
      <sheetData sheetId="3282">
        <row r="1">
          <cell r="R1">
            <v>1.1032381499999999</v>
          </cell>
        </row>
      </sheetData>
      <sheetData sheetId="3283">
        <row r="1">
          <cell r="R1">
            <v>1.1032381499999999</v>
          </cell>
        </row>
      </sheetData>
      <sheetData sheetId="3284">
        <row r="1">
          <cell r="R1">
            <v>1.1032381499999999</v>
          </cell>
        </row>
      </sheetData>
      <sheetData sheetId="3285">
        <row r="1">
          <cell r="R1">
            <v>1.1032381499999999</v>
          </cell>
        </row>
      </sheetData>
      <sheetData sheetId="3286">
        <row r="1">
          <cell r="R1">
            <v>1.1032381499999999</v>
          </cell>
        </row>
      </sheetData>
      <sheetData sheetId="3287">
        <row r="1">
          <cell r="R1">
            <v>1.1032381499999999</v>
          </cell>
        </row>
      </sheetData>
      <sheetData sheetId="3288">
        <row r="1">
          <cell r="R1">
            <v>1.1032381499999999</v>
          </cell>
        </row>
      </sheetData>
      <sheetData sheetId="3289">
        <row r="1">
          <cell r="R1">
            <v>1.1032381499999999</v>
          </cell>
        </row>
      </sheetData>
      <sheetData sheetId="3290">
        <row r="1">
          <cell r="R1">
            <v>1.1032381499999999</v>
          </cell>
        </row>
      </sheetData>
      <sheetData sheetId="3291">
        <row r="1">
          <cell r="R1">
            <v>1.1032381499999999</v>
          </cell>
        </row>
      </sheetData>
      <sheetData sheetId="3292">
        <row r="1">
          <cell r="R1">
            <v>1.1032381499999999</v>
          </cell>
        </row>
      </sheetData>
      <sheetData sheetId="3293">
        <row r="1">
          <cell r="R1">
            <v>1.1032381499999999</v>
          </cell>
        </row>
      </sheetData>
      <sheetData sheetId="3294">
        <row r="1">
          <cell r="R1">
            <v>1.1032381499999999</v>
          </cell>
        </row>
      </sheetData>
      <sheetData sheetId="3295">
        <row r="1">
          <cell r="R1">
            <v>1.1032381499999999</v>
          </cell>
        </row>
      </sheetData>
      <sheetData sheetId="3296">
        <row r="1">
          <cell r="R1">
            <v>1.1032381499999999</v>
          </cell>
        </row>
      </sheetData>
      <sheetData sheetId="3297">
        <row r="1">
          <cell r="R1">
            <v>1.1032381499999999</v>
          </cell>
        </row>
      </sheetData>
      <sheetData sheetId="3298">
        <row r="1">
          <cell r="R1">
            <v>1.1032381499999999</v>
          </cell>
        </row>
      </sheetData>
      <sheetData sheetId="3299">
        <row r="1">
          <cell r="R1">
            <v>1.1032381499999999</v>
          </cell>
        </row>
      </sheetData>
      <sheetData sheetId="3300">
        <row r="1">
          <cell r="R1">
            <v>1.1032381499999999</v>
          </cell>
        </row>
      </sheetData>
      <sheetData sheetId="3301">
        <row r="1">
          <cell r="R1">
            <v>1.1032381499999999</v>
          </cell>
        </row>
      </sheetData>
      <sheetData sheetId="3302">
        <row r="1">
          <cell r="R1">
            <v>1.1032381499999999</v>
          </cell>
        </row>
      </sheetData>
      <sheetData sheetId="3303">
        <row r="1">
          <cell r="R1">
            <v>1.1032381499999999</v>
          </cell>
        </row>
      </sheetData>
      <sheetData sheetId="3304">
        <row r="1">
          <cell r="R1">
            <v>1.1032381499999999</v>
          </cell>
        </row>
      </sheetData>
      <sheetData sheetId="3305">
        <row r="1">
          <cell r="R1">
            <v>1.1032381499999999</v>
          </cell>
        </row>
      </sheetData>
      <sheetData sheetId="3306">
        <row r="1">
          <cell r="R1">
            <v>1.1032381499999999</v>
          </cell>
        </row>
      </sheetData>
      <sheetData sheetId="3307">
        <row r="1">
          <cell r="R1">
            <v>1.1032381499999999</v>
          </cell>
        </row>
      </sheetData>
      <sheetData sheetId="3308">
        <row r="1">
          <cell r="R1">
            <v>1.1032381499999999</v>
          </cell>
        </row>
      </sheetData>
      <sheetData sheetId="3309">
        <row r="1">
          <cell r="R1">
            <v>1.1032381499999999</v>
          </cell>
        </row>
      </sheetData>
      <sheetData sheetId="3310">
        <row r="1">
          <cell r="R1">
            <v>1.1032381499999999</v>
          </cell>
        </row>
      </sheetData>
      <sheetData sheetId="3311">
        <row r="1">
          <cell r="R1">
            <v>1.1032381499999999</v>
          </cell>
        </row>
      </sheetData>
      <sheetData sheetId="3312">
        <row r="1">
          <cell r="R1">
            <v>1.1032381499999999</v>
          </cell>
        </row>
      </sheetData>
      <sheetData sheetId="3313">
        <row r="1">
          <cell r="R1">
            <v>1.1032381499999999</v>
          </cell>
        </row>
      </sheetData>
      <sheetData sheetId="3314">
        <row r="1">
          <cell r="R1">
            <v>1.1032381499999999</v>
          </cell>
        </row>
      </sheetData>
      <sheetData sheetId="3315">
        <row r="1">
          <cell r="R1">
            <v>1.1032381499999999</v>
          </cell>
        </row>
      </sheetData>
      <sheetData sheetId="3316">
        <row r="1">
          <cell r="R1">
            <v>1.1032381499999999</v>
          </cell>
        </row>
      </sheetData>
      <sheetData sheetId="3317">
        <row r="1">
          <cell r="R1">
            <v>1.1032381499999999</v>
          </cell>
        </row>
      </sheetData>
      <sheetData sheetId="3318">
        <row r="1">
          <cell r="R1">
            <v>1.1032381499999999</v>
          </cell>
        </row>
      </sheetData>
      <sheetData sheetId="3319">
        <row r="1">
          <cell r="R1">
            <v>1.1032381499999999</v>
          </cell>
        </row>
      </sheetData>
      <sheetData sheetId="3320">
        <row r="1">
          <cell r="R1">
            <v>1.1032381499999999</v>
          </cell>
        </row>
      </sheetData>
      <sheetData sheetId="3321">
        <row r="1">
          <cell r="R1">
            <v>1.1032381499999999</v>
          </cell>
        </row>
      </sheetData>
      <sheetData sheetId="3322">
        <row r="1">
          <cell r="R1">
            <v>1.1032381499999999</v>
          </cell>
        </row>
      </sheetData>
      <sheetData sheetId="3323">
        <row r="1">
          <cell r="R1">
            <v>1.1032381499999999</v>
          </cell>
        </row>
      </sheetData>
      <sheetData sheetId="3324">
        <row r="1">
          <cell r="R1">
            <v>1.1032381499999999</v>
          </cell>
        </row>
      </sheetData>
      <sheetData sheetId="3325">
        <row r="1">
          <cell r="R1">
            <v>1.1032381499999999</v>
          </cell>
        </row>
      </sheetData>
      <sheetData sheetId="3326">
        <row r="1">
          <cell r="R1">
            <v>1.1032381499999999</v>
          </cell>
        </row>
      </sheetData>
      <sheetData sheetId="3327">
        <row r="1">
          <cell r="R1">
            <v>1.1032381499999999</v>
          </cell>
        </row>
      </sheetData>
      <sheetData sheetId="3328">
        <row r="1">
          <cell r="R1">
            <v>1.1032381499999999</v>
          </cell>
        </row>
      </sheetData>
      <sheetData sheetId="3329">
        <row r="1">
          <cell r="R1">
            <v>1.1032381499999999</v>
          </cell>
        </row>
      </sheetData>
      <sheetData sheetId="3330">
        <row r="1">
          <cell r="R1">
            <v>1.1032381499999999</v>
          </cell>
        </row>
      </sheetData>
      <sheetData sheetId="3331">
        <row r="1">
          <cell r="R1">
            <v>1.1032381499999999</v>
          </cell>
        </row>
      </sheetData>
      <sheetData sheetId="3332">
        <row r="1">
          <cell r="R1">
            <v>1.1032381499999999</v>
          </cell>
        </row>
      </sheetData>
      <sheetData sheetId="3333">
        <row r="1">
          <cell r="R1">
            <v>1.1032381499999999</v>
          </cell>
        </row>
      </sheetData>
      <sheetData sheetId="3334">
        <row r="1">
          <cell r="R1">
            <v>1.1032381499999999</v>
          </cell>
        </row>
      </sheetData>
      <sheetData sheetId="3335">
        <row r="1">
          <cell r="R1">
            <v>1.1032381499999999</v>
          </cell>
        </row>
      </sheetData>
      <sheetData sheetId="3336">
        <row r="1">
          <cell r="R1">
            <v>1.1032381499999999</v>
          </cell>
        </row>
      </sheetData>
      <sheetData sheetId="3337">
        <row r="1">
          <cell r="R1">
            <v>1.1032381499999999</v>
          </cell>
        </row>
      </sheetData>
      <sheetData sheetId="3338">
        <row r="1">
          <cell r="R1">
            <v>1.1032381499999999</v>
          </cell>
        </row>
      </sheetData>
      <sheetData sheetId="3339">
        <row r="1">
          <cell r="R1">
            <v>1.1032381499999999</v>
          </cell>
        </row>
      </sheetData>
      <sheetData sheetId="3340">
        <row r="1">
          <cell r="R1">
            <v>1.1032381499999999</v>
          </cell>
        </row>
      </sheetData>
      <sheetData sheetId="3341">
        <row r="1">
          <cell r="R1">
            <v>1.1032381499999999</v>
          </cell>
        </row>
      </sheetData>
      <sheetData sheetId="3342">
        <row r="1">
          <cell r="R1">
            <v>1.1032381499999999</v>
          </cell>
        </row>
      </sheetData>
      <sheetData sheetId="3343">
        <row r="1">
          <cell r="R1">
            <v>1.1032381499999999</v>
          </cell>
        </row>
      </sheetData>
      <sheetData sheetId="3344">
        <row r="1">
          <cell r="R1">
            <v>1.1032381499999999</v>
          </cell>
        </row>
      </sheetData>
      <sheetData sheetId="3345">
        <row r="1">
          <cell r="R1">
            <v>1.1032381499999999</v>
          </cell>
        </row>
      </sheetData>
      <sheetData sheetId="3346">
        <row r="1">
          <cell r="R1">
            <v>1.1032381499999999</v>
          </cell>
        </row>
      </sheetData>
      <sheetData sheetId="3347">
        <row r="1">
          <cell r="R1">
            <v>1.1032381499999999</v>
          </cell>
        </row>
      </sheetData>
      <sheetData sheetId="3348">
        <row r="1">
          <cell r="R1">
            <v>1.1032381499999999</v>
          </cell>
        </row>
      </sheetData>
      <sheetData sheetId="3349">
        <row r="1">
          <cell r="R1">
            <v>1.1032381499999999</v>
          </cell>
        </row>
      </sheetData>
      <sheetData sheetId="3350">
        <row r="1">
          <cell r="R1">
            <v>1.1032381499999999</v>
          </cell>
        </row>
      </sheetData>
      <sheetData sheetId="3351">
        <row r="1">
          <cell r="R1">
            <v>1.1032381499999999</v>
          </cell>
        </row>
      </sheetData>
      <sheetData sheetId="3352">
        <row r="1">
          <cell r="R1">
            <v>1.1032381499999999</v>
          </cell>
        </row>
      </sheetData>
      <sheetData sheetId="3353">
        <row r="1">
          <cell r="R1">
            <v>1.1032381499999999</v>
          </cell>
        </row>
      </sheetData>
      <sheetData sheetId="3354">
        <row r="1">
          <cell r="R1">
            <v>1.1032381499999999</v>
          </cell>
        </row>
      </sheetData>
      <sheetData sheetId="3355">
        <row r="1">
          <cell r="R1">
            <v>1.1032381499999999</v>
          </cell>
        </row>
      </sheetData>
      <sheetData sheetId="3356">
        <row r="1">
          <cell r="R1">
            <v>1.1032381499999999</v>
          </cell>
        </row>
      </sheetData>
      <sheetData sheetId="3357">
        <row r="1">
          <cell r="R1">
            <v>1.1032381499999999</v>
          </cell>
        </row>
      </sheetData>
      <sheetData sheetId="3358">
        <row r="1">
          <cell r="R1">
            <v>1.1032381499999999</v>
          </cell>
        </row>
      </sheetData>
      <sheetData sheetId="3359">
        <row r="1">
          <cell r="R1">
            <v>1.1032381499999999</v>
          </cell>
        </row>
      </sheetData>
      <sheetData sheetId="3360">
        <row r="1">
          <cell r="R1">
            <v>1.1032381499999999</v>
          </cell>
        </row>
      </sheetData>
      <sheetData sheetId="3361">
        <row r="1">
          <cell r="R1">
            <v>1.1032381499999999</v>
          </cell>
        </row>
      </sheetData>
      <sheetData sheetId="3362">
        <row r="1">
          <cell r="R1">
            <v>1.1032381499999999</v>
          </cell>
        </row>
      </sheetData>
      <sheetData sheetId="3363">
        <row r="1">
          <cell r="R1">
            <v>1.1032381499999999</v>
          </cell>
        </row>
      </sheetData>
      <sheetData sheetId="3364">
        <row r="1">
          <cell r="R1">
            <v>1.1032381499999999</v>
          </cell>
        </row>
      </sheetData>
      <sheetData sheetId="3365">
        <row r="1">
          <cell r="R1">
            <v>1.1032381499999999</v>
          </cell>
        </row>
      </sheetData>
      <sheetData sheetId="3366">
        <row r="1">
          <cell r="R1">
            <v>1.1032381499999999</v>
          </cell>
        </row>
      </sheetData>
      <sheetData sheetId="3367">
        <row r="1">
          <cell r="R1">
            <v>1.1032381499999999</v>
          </cell>
        </row>
      </sheetData>
      <sheetData sheetId="3368">
        <row r="1">
          <cell r="R1">
            <v>1.1032381499999999</v>
          </cell>
        </row>
      </sheetData>
      <sheetData sheetId="3369">
        <row r="1">
          <cell r="R1">
            <v>1.1032381499999999</v>
          </cell>
        </row>
      </sheetData>
      <sheetData sheetId="3370">
        <row r="1">
          <cell r="R1">
            <v>1.1032381499999999</v>
          </cell>
        </row>
      </sheetData>
      <sheetData sheetId="3371">
        <row r="1">
          <cell r="R1">
            <v>1.1032381499999999</v>
          </cell>
        </row>
      </sheetData>
      <sheetData sheetId="3372">
        <row r="1">
          <cell r="R1">
            <v>1.1032381499999999</v>
          </cell>
        </row>
      </sheetData>
      <sheetData sheetId="3373">
        <row r="1">
          <cell r="R1">
            <v>1.1032381499999999</v>
          </cell>
        </row>
      </sheetData>
      <sheetData sheetId="3374">
        <row r="1">
          <cell r="R1">
            <v>1.1032381499999999</v>
          </cell>
        </row>
      </sheetData>
      <sheetData sheetId="3375">
        <row r="1">
          <cell r="R1">
            <v>1.1032381499999999</v>
          </cell>
        </row>
      </sheetData>
      <sheetData sheetId="3376">
        <row r="1">
          <cell r="R1">
            <v>1.1032381499999999</v>
          </cell>
        </row>
      </sheetData>
      <sheetData sheetId="3377">
        <row r="1">
          <cell r="R1">
            <v>1.1032381499999999</v>
          </cell>
        </row>
      </sheetData>
      <sheetData sheetId="3378">
        <row r="1">
          <cell r="R1">
            <v>1.1032381499999999</v>
          </cell>
        </row>
      </sheetData>
      <sheetData sheetId="3379">
        <row r="1">
          <cell r="R1">
            <v>1.1032381499999999</v>
          </cell>
        </row>
      </sheetData>
      <sheetData sheetId="3380">
        <row r="1">
          <cell r="R1">
            <v>1.1032381499999999</v>
          </cell>
        </row>
      </sheetData>
      <sheetData sheetId="3381">
        <row r="1">
          <cell r="R1">
            <v>1.1032381499999999</v>
          </cell>
        </row>
      </sheetData>
      <sheetData sheetId="3382">
        <row r="1">
          <cell r="R1">
            <v>1.1032381499999999</v>
          </cell>
        </row>
      </sheetData>
      <sheetData sheetId="3383">
        <row r="1">
          <cell r="R1">
            <v>1.1032381499999999</v>
          </cell>
        </row>
      </sheetData>
      <sheetData sheetId="3384">
        <row r="1">
          <cell r="R1">
            <v>1.1032381499999999</v>
          </cell>
        </row>
      </sheetData>
      <sheetData sheetId="3385">
        <row r="1">
          <cell r="R1">
            <v>1.1032381499999999</v>
          </cell>
        </row>
      </sheetData>
      <sheetData sheetId="3386">
        <row r="1">
          <cell r="R1">
            <v>1.1032381499999999</v>
          </cell>
        </row>
      </sheetData>
      <sheetData sheetId="3387">
        <row r="1">
          <cell r="R1">
            <v>1.1032381499999999</v>
          </cell>
        </row>
      </sheetData>
      <sheetData sheetId="3388">
        <row r="1">
          <cell r="R1">
            <v>1.1032381499999999</v>
          </cell>
        </row>
      </sheetData>
      <sheetData sheetId="3389">
        <row r="1">
          <cell r="R1">
            <v>1.1032381499999999</v>
          </cell>
        </row>
      </sheetData>
      <sheetData sheetId="3390">
        <row r="1">
          <cell r="R1">
            <v>1.1032381499999999</v>
          </cell>
        </row>
      </sheetData>
      <sheetData sheetId="3391">
        <row r="1">
          <cell r="R1">
            <v>1.1032381499999999</v>
          </cell>
        </row>
      </sheetData>
      <sheetData sheetId="3392">
        <row r="1">
          <cell r="R1">
            <v>1.1032381499999999</v>
          </cell>
        </row>
      </sheetData>
      <sheetData sheetId="3393">
        <row r="1">
          <cell r="R1">
            <v>1.1032381499999999</v>
          </cell>
        </row>
      </sheetData>
      <sheetData sheetId="3394">
        <row r="1">
          <cell r="R1">
            <v>1.1032381499999999</v>
          </cell>
        </row>
      </sheetData>
      <sheetData sheetId="3395">
        <row r="1">
          <cell r="R1">
            <v>1.1032381499999999</v>
          </cell>
        </row>
      </sheetData>
      <sheetData sheetId="3396">
        <row r="1">
          <cell r="R1">
            <v>1.1032381499999999</v>
          </cell>
        </row>
      </sheetData>
      <sheetData sheetId="3397">
        <row r="1">
          <cell r="R1">
            <v>1.1032381499999999</v>
          </cell>
        </row>
      </sheetData>
      <sheetData sheetId="3398">
        <row r="1">
          <cell r="R1">
            <v>1.1032381499999999</v>
          </cell>
        </row>
      </sheetData>
      <sheetData sheetId="3399">
        <row r="1">
          <cell r="R1">
            <v>1.1032381499999999</v>
          </cell>
        </row>
      </sheetData>
      <sheetData sheetId="3400">
        <row r="1">
          <cell r="R1">
            <v>1.1032381499999999</v>
          </cell>
        </row>
      </sheetData>
      <sheetData sheetId="3401">
        <row r="1">
          <cell r="R1">
            <v>1.1032381499999999</v>
          </cell>
        </row>
      </sheetData>
      <sheetData sheetId="3402">
        <row r="1">
          <cell r="R1">
            <v>1.1032381499999999</v>
          </cell>
        </row>
      </sheetData>
      <sheetData sheetId="3403">
        <row r="1">
          <cell r="R1">
            <v>1.1032381499999999</v>
          </cell>
        </row>
      </sheetData>
      <sheetData sheetId="3404">
        <row r="1">
          <cell r="R1">
            <v>1.1032381499999999</v>
          </cell>
        </row>
      </sheetData>
      <sheetData sheetId="3405">
        <row r="1">
          <cell r="R1">
            <v>1.1032381499999999</v>
          </cell>
        </row>
      </sheetData>
      <sheetData sheetId="3406">
        <row r="1">
          <cell r="R1">
            <v>1.1032381499999999</v>
          </cell>
        </row>
      </sheetData>
      <sheetData sheetId="3407">
        <row r="1">
          <cell r="R1">
            <v>1.1032381499999999</v>
          </cell>
        </row>
      </sheetData>
      <sheetData sheetId="3408">
        <row r="1">
          <cell r="R1">
            <v>1.1032381499999999</v>
          </cell>
        </row>
      </sheetData>
      <sheetData sheetId="3409">
        <row r="1">
          <cell r="R1">
            <v>1.1032381499999999</v>
          </cell>
        </row>
      </sheetData>
      <sheetData sheetId="3410">
        <row r="1">
          <cell r="R1">
            <v>1.1032381499999999</v>
          </cell>
        </row>
      </sheetData>
      <sheetData sheetId="3411">
        <row r="1">
          <cell r="R1">
            <v>1.1032381499999999</v>
          </cell>
        </row>
      </sheetData>
      <sheetData sheetId="3412">
        <row r="1">
          <cell r="R1">
            <v>1.1032381499999999</v>
          </cell>
        </row>
      </sheetData>
      <sheetData sheetId="3413">
        <row r="1">
          <cell r="R1">
            <v>1.1032381499999999</v>
          </cell>
        </row>
      </sheetData>
      <sheetData sheetId="3414">
        <row r="1">
          <cell r="R1">
            <v>1.1032381499999999</v>
          </cell>
        </row>
      </sheetData>
      <sheetData sheetId="3415">
        <row r="1">
          <cell r="R1">
            <v>1.1032381499999999</v>
          </cell>
        </row>
      </sheetData>
      <sheetData sheetId="3416">
        <row r="1">
          <cell r="R1">
            <v>1.1032381499999999</v>
          </cell>
        </row>
      </sheetData>
      <sheetData sheetId="3417">
        <row r="1">
          <cell r="R1">
            <v>1.1032381499999999</v>
          </cell>
        </row>
      </sheetData>
      <sheetData sheetId="3418">
        <row r="1">
          <cell r="R1">
            <v>1.1032381499999999</v>
          </cell>
        </row>
      </sheetData>
      <sheetData sheetId="3419">
        <row r="1">
          <cell r="R1">
            <v>1.1032381499999999</v>
          </cell>
        </row>
      </sheetData>
      <sheetData sheetId="3420">
        <row r="1">
          <cell r="R1">
            <v>1.1032381499999999</v>
          </cell>
        </row>
      </sheetData>
      <sheetData sheetId="3421">
        <row r="1">
          <cell r="R1">
            <v>1.1032381499999999</v>
          </cell>
        </row>
      </sheetData>
      <sheetData sheetId="3422">
        <row r="1">
          <cell r="R1">
            <v>1.1032381499999999</v>
          </cell>
        </row>
      </sheetData>
      <sheetData sheetId="3423">
        <row r="1">
          <cell r="R1">
            <v>1.1032381499999999</v>
          </cell>
        </row>
      </sheetData>
      <sheetData sheetId="3424">
        <row r="1">
          <cell r="R1">
            <v>1.1032381499999999</v>
          </cell>
        </row>
      </sheetData>
      <sheetData sheetId="3425">
        <row r="1">
          <cell r="R1">
            <v>1.1032381499999999</v>
          </cell>
        </row>
      </sheetData>
      <sheetData sheetId="3426">
        <row r="1">
          <cell r="R1">
            <v>1.1032381499999999</v>
          </cell>
        </row>
      </sheetData>
      <sheetData sheetId="3427">
        <row r="1">
          <cell r="R1">
            <v>1.1032381499999999</v>
          </cell>
        </row>
      </sheetData>
      <sheetData sheetId="3428">
        <row r="1">
          <cell r="R1">
            <v>1.1032381499999999</v>
          </cell>
        </row>
      </sheetData>
      <sheetData sheetId="3429">
        <row r="1">
          <cell r="R1">
            <v>1.1032381499999999</v>
          </cell>
        </row>
      </sheetData>
      <sheetData sheetId="3430">
        <row r="1">
          <cell r="R1">
            <v>1.1032381499999999</v>
          </cell>
        </row>
      </sheetData>
      <sheetData sheetId="3431">
        <row r="1">
          <cell r="R1">
            <v>1.1032381499999999</v>
          </cell>
        </row>
      </sheetData>
      <sheetData sheetId="3432">
        <row r="1">
          <cell r="R1">
            <v>1.1032381499999999</v>
          </cell>
        </row>
      </sheetData>
      <sheetData sheetId="3433">
        <row r="1">
          <cell r="R1">
            <v>1.1032381499999999</v>
          </cell>
        </row>
      </sheetData>
      <sheetData sheetId="3434">
        <row r="1">
          <cell r="R1">
            <v>1.1032381499999999</v>
          </cell>
        </row>
      </sheetData>
      <sheetData sheetId="3435">
        <row r="1">
          <cell r="R1">
            <v>1.1032381499999999</v>
          </cell>
        </row>
      </sheetData>
      <sheetData sheetId="3436">
        <row r="1">
          <cell r="R1">
            <v>1.1032381499999999</v>
          </cell>
        </row>
      </sheetData>
      <sheetData sheetId="3437">
        <row r="1">
          <cell r="R1">
            <v>1.1032381499999999</v>
          </cell>
        </row>
      </sheetData>
      <sheetData sheetId="3438">
        <row r="1">
          <cell r="R1">
            <v>1.1032381499999999</v>
          </cell>
        </row>
      </sheetData>
      <sheetData sheetId="3439">
        <row r="1">
          <cell r="R1">
            <v>1.1032381499999999</v>
          </cell>
        </row>
      </sheetData>
      <sheetData sheetId="3440">
        <row r="1">
          <cell r="R1">
            <v>1.1032381499999999</v>
          </cell>
        </row>
      </sheetData>
      <sheetData sheetId="3441">
        <row r="1">
          <cell r="R1">
            <v>1.1032381499999999</v>
          </cell>
        </row>
      </sheetData>
      <sheetData sheetId="3442">
        <row r="1">
          <cell r="R1">
            <v>1.1032381499999999</v>
          </cell>
        </row>
      </sheetData>
      <sheetData sheetId="3443">
        <row r="1">
          <cell r="R1">
            <v>1.1032381499999999</v>
          </cell>
        </row>
      </sheetData>
      <sheetData sheetId="3444">
        <row r="1">
          <cell r="R1">
            <v>1.1032381499999999</v>
          </cell>
        </row>
      </sheetData>
      <sheetData sheetId="3445">
        <row r="1">
          <cell r="R1">
            <v>1.1032381499999999</v>
          </cell>
        </row>
      </sheetData>
      <sheetData sheetId="3446">
        <row r="1">
          <cell r="R1">
            <v>1.1032381499999999</v>
          </cell>
        </row>
      </sheetData>
      <sheetData sheetId="3447">
        <row r="1">
          <cell r="R1">
            <v>1.1032381499999999</v>
          </cell>
        </row>
      </sheetData>
      <sheetData sheetId="3448">
        <row r="1">
          <cell r="R1">
            <v>1.1032381499999999</v>
          </cell>
        </row>
      </sheetData>
      <sheetData sheetId="3449">
        <row r="1">
          <cell r="R1">
            <v>1.1032381499999999</v>
          </cell>
        </row>
      </sheetData>
      <sheetData sheetId="3450">
        <row r="1">
          <cell r="R1">
            <v>1.1032381499999999</v>
          </cell>
        </row>
      </sheetData>
      <sheetData sheetId="3451">
        <row r="1">
          <cell r="R1">
            <v>1.1032381499999999</v>
          </cell>
        </row>
      </sheetData>
      <sheetData sheetId="3452">
        <row r="1">
          <cell r="R1">
            <v>1.1032381499999999</v>
          </cell>
        </row>
      </sheetData>
      <sheetData sheetId="3453">
        <row r="1">
          <cell r="R1">
            <v>1.1032381499999999</v>
          </cell>
        </row>
      </sheetData>
      <sheetData sheetId="3454">
        <row r="1">
          <cell r="R1">
            <v>1.1032381499999999</v>
          </cell>
        </row>
      </sheetData>
      <sheetData sheetId="3455">
        <row r="1">
          <cell r="R1">
            <v>1.1032381499999999</v>
          </cell>
        </row>
      </sheetData>
      <sheetData sheetId="3456">
        <row r="1">
          <cell r="R1">
            <v>1.1032381499999999</v>
          </cell>
        </row>
      </sheetData>
      <sheetData sheetId="3457">
        <row r="1">
          <cell r="R1">
            <v>1.1032381499999999</v>
          </cell>
        </row>
      </sheetData>
      <sheetData sheetId="3458">
        <row r="1">
          <cell r="R1">
            <v>1.1032381499999999</v>
          </cell>
        </row>
      </sheetData>
      <sheetData sheetId="3459">
        <row r="1">
          <cell r="R1">
            <v>1.1032381499999999</v>
          </cell>
        </row>
      </sheetData>
      <sheetData sheetId="3460">
        <row r="1">
          <cell r="R1">
            <v>1.1032381499999999</v>
          </cell>
        </row>
      </sheetData>
      <sheetData sheetId="3461">
        <row r="1">
          <cell r="R1">
            <v>1.1032381499999999</v>
          </cell>
        </row>
      </sheetData>
      <sheetData sheetId="3462">
        <row r="1">
          <cell r="R1">
            <v>1.1032381499999999</v>
          </cell>
        </row>
      </sheetData>
      <sheetData sheetId="3463">
        <row r="1">
          <cell r="R1">
            <v>1.1032381499999999</v>
          </cell>
        </row>
      </sheetData>
      <sheetData sheetId="3464">
        <row r="1">
          <cell r="R1">
            <v>1.1032381499999999</v>
          </cell>
        </row>
      </sheetData>
      <sheetData sheetId="3465">
        <row r="1">
          <cell r="R1">
            <v>1.1032381499999999</v>
          </cell>
        </row>
      </sheetData>
      <sheetData sheetId="3466">
        <row r="1">
          <cell r="R1">
            <v>1.1032381499999999</v>
          </cell>
        </row>
      </sheetData>
      <sheetData sheetId="3467">
        <row r="1">
          <cell r="R1">
            <v>1.1032381499999999</v>
          </cell>
        </row>
      </sheetData>
      <sheetData sheetId="3468">
        <row r="1">
          <cell r="R1">
            <v>1.1032381499999999</v>
          </cell>
        </row>
      </sheetData>
      <sheetData sheetId="3469">
        <row r="1">
          <cell r="R1">
            <v>1.1032381499999999</v>
          </cell>
        </row>
      </sheetData>
      <sheetData sheetId="3470">
        <row r="1">
          <cell r="R1">
            <v>1.1032381499999999</v>
          </cell>
        </row>
      </sheetData>
      <sheetData sheetId="3471">
        <row r="1">
          <cell r="R1">
            <v>1.1032381499999999</v>
          </cell>
        </row>
      </sheetData>
      <sheetData sheetId="3472">
        <row r="1">
          <cell r="R1">
            <v>1.1032381499999999</v>
          </cell>
        </row>
      </sheetData>
      <sheetData sheetId="3473">
        <row r="1">
          <cell r="R1">
            <v>1.1032381499999999</v>
          </cell>
        </row>
      </sheetData>
      <sheetData sheetId="3474">
        <row r="1">
          <cell r="R1">
            <v>1.1032381499999999</v>
          </cell>
        </row>
      </sheetData>
      <sheetData sheetId="3475">
        <row r="1">
          <cell r="R1">
            <v>1.1032381499999999</v>
          </cell>
        </row>
      </sheetData>
      <sheetData sheetId="3476">
        <row r="1">
          <cell r="R1">
            <v>1.1032381499999999</v>
          </cell>
        </row>
      </sheetData>
      <sheetData sheetId="3477">
        <row r="1">
          <cell r="R1">
            <v>1.1032381499999999</v>
          </cell>
        </row>
      </sheetData>
      <sheetData sheetId="3478">
        <row r="1">
          <cell r="R1">
            <v>1.1032381499999999</v>
          </cell>
        </row>
      </sheetData>
      <sheetData sheetId="3479">
        <row r="1">
          <cell r="R1">
            <v>1.1032381499999999</v>
          </cell>
        </row>
      </sheetData>
      <sheetData sheetId="3480">
        <row r="1">
          <cell r="R1">
            <v>1.1032381499999999</v>
          </cell>
        </row>
      </sheetData>
      <sheetData sheetId="3481">
        <row r="1">
          <cell r="R1">
            <v>1.1032381499999999</v>
          </cell>
        </row>
      </sheetData>
      <sheetData sheetId="3482">
        <row r="1">
          <cell r="R1">
            <v>1.1032381499999999</v>
          </cell>
        </row>
      </sheetData>
      <sheetData sheetId="3483">
        <row r="1">
          <cell r="R1">
            <v>1.1032381499999999</v>
          </cell>
        </row>
      </sheetData>
      <sheetData sheetId="3484">
        <row r="1">
          <cell r="R1">
            <v>1.1032381499999999</v>
          </cell>
        </row>
      </sheetData>
      <sheetData sheetId="3485">
        <row r="1">
          <cell r="R1">
            <v>1.1032381499999999</v>
          </cell>
        </row>
      </sheetData>
      <sheetData sheetId="3486">
        <row r="1">
          <cell r="R1">
            <v>1.1032381499999999</v>
          </cell>
        </row>
      </sheetData>
      <sheetData sheetId="3487">
        <row r="1">
          <cell r="R1">
            <v>1.1032381499999999</v>
          </cell>
        </row>
      </sheetData>
      <sheetData sheetId="3488">
        <row r="1">
          <cell r="R1">
            <v>1.1032381499999999</v>
          </cell>
        </row>
      </sheetData>
      <sheetData sheetId="3489">
        <row r="1">
          <cell r="R1">
            <v>1.1032381499999999</v>
          </cell>
        </row>
      </sheetData>
      <sheetData sheetId="3490">
        <row r="1">
          <cell r="R1">
            <v>1.1032381499999999</v>
          </cell>
        </row>
      </sheetData>
      <sheetData sheetId="3491">
        <row r="1">
          <cell r="R1">
            <v>1.1032381499999999</v>
          </cell>
        </row>
      </sheetData>
      <sheetData sheetId="3492">
        <row r="1">
          <cell r="R1">
            <v>1.1032381499999999</v>
          </cell>
        </row>
      </sheetData>
      <sheetData sheetId="3493">
        <row r="1">
          <cell r="R1">
            <v>1.1032381499999999</v>
          </cell>
        </row>
      </sheetData>
      <sheetData sheetId="3494">
        <row r="1">
          <cell r="R1">
            <v>1.1032381499999999</v>
          </cell>
        </row>
      </sheetData>
      <sheetData sheetId="3495">
        <row r="1">
          <cell r="R1">
            <v>1.1032381499999999</v>
          </cell>
        </row>
      </sheetData>
      <sheetData sheetId="3496">
        <row r="1">
          <cell r="R1">
            <v>1.1032381499999999</v>
          </cell>
        </row>
      </sheetData>
      <sheetData sheetId="3497">
        <row r="1">
          <cell r="R1">
            <v>1.1032381499999999</v>
          </cell>
        </row>
      </sheetData>
      <sheetData sheetId="3498">
        <row r="1">
          <cell r="R1">
            <v>1.1032381499999999</v>
          </cell>
        </row>
      </sheetData>
      <sheetData sheetId="3499">
        <row r="1">
          <cell r="R1">
            <v>1.1032381499999999</v>
          </cell>
        </row>
      </sheetData>
      <sheetData sheetId="3500">
        <row r="1">
          <cell r="R1">
            <v>1.1032381499999999</v>
          </cell>
        </row>
      </sheetData>
      <sheetData sheetId="3501">
        <row r="1">
          <cell r="R1">
            <v>1.1032381499999999</v>
          </cell>
        </row>
      </sheetData>
      <sheetData sheetId="3502">
        <row r="1">
          <cell r="R1">
            <v>1.1032381499999999</v>
          </cell>
        </row>
      </sheetData>
      <sheetData sheetId="3503">
        <row r="1">
          <cell r="R1">
            <v>1.1032381499999999</v>
          </cell>
        </row>
      </sheetData>
      <sheetData sheetId="3504">
        <row r="1">
          <cell r="R1">
            <v>1.1032381499999999</v>
          </cell>
        </row>
      </sheetData>
      <sheetData sheetId="3505">
        <row r="1">
          <cell r="R1">
            <v>1.1032381499999999</v>
          </cell>
        </row>
      </sheetData>
      <sheetData sheetId="3506">
        <row r="1">
          <cell r="R1">
            <v>1.1032381499999999</v>
          </cell>
        </row>
      </sheetData>
      <sheetData sheetId="3507">
        <row r="1">
          <cell r="R1">
            <v>1.1032381499999999</v>
          </cell>
        </row>
      </sheetData>
      <sheetData sheetId="3508">
        <row r="1">
          <cell r="R1">
            <v>1.1032381499999999</v>
          </cell>
        </row>
      </sheetData>
      <sheetData sheetId="3509">
        <row r="1">
          <cell r="R1">
            <v>1.1032381499999999</v>
          </cell>
        </row>
      </sheetData>
      <sheetData sheetId="3510">
        <row r="1">
          <cell r="R1">
            <v>1.1032381499999999</v>
          </cell>
        </row>
      </sheetData>
      <sheetData sheetId="3511">
        <row r="1">
          <cell r="R1">
            <v>1.1032381499999999</v>
          </cell>
        </row>
      </sheetData>
      <sheetData sheetId="3512">
        <row r="1">
          <cell r="R1">
            <v>1.1032381499999999</v>
          </cell>
        </row>
      </sheetData>
      <sheetData sheetId="3513">
        <row r="1">
          <cell r="R1">
            <v>1.1032381499999999</v>
          </cell>
        </row>
      </sheetData>
      <sheetData sheetId="3514">
        <row r="1">
          <cell r="R1">
            <v>1.1032381499999999</v>
          </cell>
        </row>
      </sheetData>
      <sheetData sheetId="3515">
        <row r="1">
          <cell r="R1">
            <v>1.1032381499999999</v>
          </cell>
        </row>
      </sheetData>
      <sheetData sheetId="3516">
        <row r="1">
          <cell r="R1">
            <v>1.1032381499999999</v>
          </cell>
        </row>
      </sheetData>
      <sheetData sheetId="3517">
        <row r="1">
          <cell r="R1">
            <v>1.1032381499999999</v>
          </cell>
        </row>
      </sheetData>
      <sheetData sheetId="3518">
        <row r="1">
          <cell r="R1">
            <v>1.1032381499999999</v>
          </cell>
        </row>
      </sheetData>
      <sheetData sheetId="3519">
        <row r="1">
          <cell r="R1">
            <v>1.1032381499999999</v>
          </cell>
        </row>
      </sheetData>
      <sheetData sheetId="3520">
        <row r="1">
          <cell r="R1">
            <v>1.1032381499999999</v>
          </cell>
        </row>
      </sheetData>
      <sheetData sheetId="3521">
        <row r="1">
          <cell r="R1">
            <v>1.1032381499999999</v>
          </cell>
        </row>
      </sheetData>
      <sheetData sheetId="3522">
        <row r="1">
          <cell r="R1">
            <v>1.1032381499999999</v>
          </cell>
        </row>
      </sheetData>
      <sheetData sheetId="3523">
        <row r="1">
          <cell r="R1">
            <v>1.1032381499999999</v>
          </cell>
        </row>
      </sheetData>
      <sheetData sheetId="3524">
        <row r="1">
          <cell r="R1">
            <v>1.1032381499999999</v>
          </cell>
        </row>
      </sheetData>
      <sheetData sheetId="3525">
        <row r="1">
          <cell r="R1">
            <v>1.1032381499999999</v>
          </cell>
        </row>
      </sheetData>
      <sheetData sheetId="3526">
        <row r="1">
          <cell r="R1">
            <v>1.1032381499999999</v>
          </cell>
        </row>
      </sheetData>
      <sheetData sheetId="3527">
        <row r="1">
          <cell r="R1">
            <v>1.1032381499999999</v>
          </cell>
        </row>
      </sheetData>
      <sheetData sheetId="3528">
        <row r="1">
          <cell r="R1">
            <v>1.1032381499999999</v>
          </cell>
        </row>
      </sheetData>
      <sheetData sheetId="3529">
        <row r="1">
          <cell r="R1">
            <v>1.1032381499999999</v>
          </cell>
        </row>
      </sheetData>
      <sheetData sheetId="3530">
        <row r="1">
          <cell r="R1">
            <v>1.1032381499999999</v>
          </cell>
        </row>
      </sheetData>
      <sheetData sheetId="3531">
        <row r="1">
          <cell r="R1">
            <v>1.1032381499999999</v>
          </cell>
        </row>
      </sheetData>
      <sheetData sheetId="3532">
        <row r="1">
          <cell r="R1">
            <v>1.1032381499999999</v>
          </cell>
        </row>
      </sheetData>
      <sheetData sheetId="3533">
        <row r="1">
          <cell r="R1">
            <v>1.1032381499999999</v>
          </cell>
        </row>
      </sheetData>
      <sheetData sheetId="3534">
        <row r="1">
          <cell r="R1">
            <v>1.1032381499999999</v>
          </cell>
        </row>
      </sheetData>
      <sheetData sheetId="3535">
        <row r="1">
          <cell r="R1">
            <v>1.1032381499999999</v>
          </cell>
        </row>
      </sheetData>
      <sheetData sheetId="3536">
        <row r="1">
          <cell r="R1">
            <v>1.1032381499999999</v>
          </cell>
        </row>
      </sheetData>
      <sheetData sheetId="3537">
        <row r="1">
          <cell r="R1">
            <v>1.1032381499999999</v>
          </cell>
        </row>
      </sheetData>
      <sheetData sheetId="3538">
        <row r="1">
          <cell r="R1">
            <v>1.1032381499999999</v>
          </cell>
        </row>
      </sheetData>
      <sheetData sheetId="3539">
        <row r="1">
          <cell r="R1">
            <v>1.1032381499999999</v>
          </cell>
        </row>
      </sheetData>
      <sheetData sheetId="3540">
        <row r="1">
          <cell r="R1">
            <v>1.1032381499999999</v>
          </cell>
        </row>
      </sheetData>
      <sheetData sheetId="3541">
        <row r="1">
          <cell r="R1">
            <v>1.1032381499999999</v>
          </cell>
        </row>
      </sheetData>
      <sheetData sheetId="3542">
        <row r="1">
          <cell r="R1">
            <v>1.1032381499999999</v>
          </cell>
        </row>
      </sheetData>
      <sheetData sheetId="3543">
        <row r="1">
          <cell r="R1">
            <v>1.1032381499999999</v>
          </cell>
        </row>
      </sheetData>
      <sheetData sheetId="3544">
        <row r="1">
          <cell r="R1">
            <v>1.1032381499999999</v>
          </cell>
        </row>
      </sheetData>
      <sheetData sheetId="3545">
        <row r="1">
          <cell r="R1">
            <v>1.1032381499999999</v>
          </cell>
        </row>
      </sheetData>
      <sheetData sheetId="3546">
        <row r="1">
          <cell r="R1">
            <v>1.1032381499999999</v>
          </cell>
        </row>
      </sheetData>
      <sheetData sheetId="3547">
        <row r="1">
          <cell r="R1">
            <v>1.1032381499999999</v>
          </cell>
        </row>
      </sheetData>
      <sheetData sheetId="3548">
        <row r="1">
          <cell r="R1">
            <v>1.1032381499999999</v>
          </cell>
        </row>
      </sheetData>
      <sheetData sheetId="3549">
        <row r="1">
          <cell r="R1">
            <v>1.1032381499999999</v>
          </cell>
        </row>
      </sheetData>
      <sheetData sheetId="3550">
        <row r="1">
          <cell r="R1">
            <v>1.1032381499999999</v>
          </cell>
        </row>
      </sheetData>
      <sheetData sheetId="3551">
        <row r="1">
          <cell r="R1">
            <v>1.1032381499999999</v>
          </cell>
        </row>
      </sheetData>
      <sheetData sheetId="3552">
        <row r="1">
          <cell r="R1">
            <v>1.1032381499999999</v>
          </cell>
        </row>
      </sheetData>
      <sheetData sheetId="3553">
        <row r="1">
          <cell r="R1">
            <v>1.1032381499999999</v>
          </cell>
        </row>
      </sheetData>
      <sheetData sheetId="3554">
        <row r="1">
          <cell r="R1">
            <v>1.1032381499999999</v>
          </cell>
        </row>
      </sheetData>
      <sheetData sheetId="3555">
        <row r="1">
          <cell r="R1">
            <v>1.1032381499999999</v>
          </cell>
        </row>
      </sheetData>
      <sheetData sheetId="3556">
        <row r="1">
          <cell r="R1">
            <v>1.1032381499999999</v>
          </cell>
        </row>
      </sheetData>
      <sheetData sheetId="3557">
        <row r="1">
          <cell r="R1">
            <v>1.1032381499999999</v>
          </cell>
        </row>
      </sheetData>
      <sheetData sheetId="3558">
        <row r="1">
          <cell r="R1">
            <v>1.1032381499999999</v>
          </cell>
        </row>
      </sheetData>
      <sheetData sheetId="3559">
        <row r="1">
          <cell r="R1">
            <v>1.1032381499999999</v>
          </cell>
        </row>
      </sheetData>
      <sheetData sheetId="3560">
        <row r="1">
          <cell r="R1">
            <v>1.1032381499999999</v>
          </cell>
        </row>
      </sheetData>
      <sheetData sheetId="3561">
        <row r="1">
          <cell r="R1">
            <v>1.1032381499999999</v>
          </cell>
        </row>
      </sheetData>
      <sheetData sheetId="3562">
        <row r="1">
          <cell r="R1">
            <v>1.1032381499999999</v>
          </cell>
        </row>
      </sheetData>
      <sheetData sheetId="3563">
        <row r="1">
          <cell r="R1">
            <v>1.1032381499999999</v>
          </cell>
        </row>
      </sheetData>
      <sheetData sheetId="3564">
        <row r="1">
          <cell r="R1">
            <v>1.1032381499999999</v>
          </cell>
        </row>
      </sheetData>
      <sheetData sheetId="3565">
        <row r="1">
          <cell r="R1">
            <v>1.1032381499999999</v>
          </cell>
        </row>
      </sheetData>
      <sheetData sheetId="3566">
        <row r="1">
          <cell r="R1">
            <v>1.1032381499999999</v>
          </cell>
        </row>
      </sheetData>
      <sheetData sheetId="3567">
        <row r="1">
          <cell r="R1">
            <v>1.1032381499999999</v>
          </cell>
        </row>
      </sheetData>
      <sheetData sheetId="3568">
        <row r="1">
          <cell r="R1">
            <v>1.1032381499999999</v>
          </cell>
        </row>
      </sheetData>
      <sheetData sheetId="3569">
        <row r="1">
          <cell r="R1">
            <v>1.1032381499999999</v>
          </cell>
        </row>
      </sheetData>
      <sheetData sheetId="3570">
        <row r="1">
          <cell r="R1">
            <v>1.1032381499999999</v>
          </cell>
        </row>
      </sheetData>
      <sheetData sheetId="3571">
        <row r="1">
          <cell r="R1">
            <v>1.1032381499999999</v>
          </cell>
        </row>
      </sheetData>
      <sheetData sheetId="3572">
        <row r="1">
          <cell r="R1">
            <v>1.1032381499999999</v>
          </cell>
        </row>
      </sheetData>
      <sheetData sheetId="3573">
        <row r="1">
          <cell r="R1">
            <v>1.1032381499999999</v>
          </cell>
        </row>
      </sheetData>
      <sheetData sheetId="3574">
        <row r="1">
          <cell r="R1">
            <v>1.1032381499999999</v>
          </cell>
        </row>
      </sheetData>
      <sheetData sheetId="3575">
        <row r="1">
          <cell r="R1">
            <v>1.1032381499999999</v>
          </cell>
        </row>
      </sheetData>
      <sheetData sheetId="3576">
        <row r="1">
          <cell r="R1">
            <v>1.1032381499999999</v>
          </cell>
        </row>
      </sheetData>
      <sheetData sheetId="3577">
        <row r="1">
          <cell r="R1">
            <v>1.1032381499999999</v>
          </cell>
        </row>
      </sheetData>
      <sheetData sheetId="3578">
        <row r="1">
          <cell r="R1">
            <v>1.1032381499999999</v>
          </cell>
        </row>
      </sheetData>
      <sheetData sheetId="3579">
        <row r="1">
          <cell r="R1">
            <v>1.1032381499999999</v>
          </cell>
        </row>
      </sheetData>
      <sheetData sheetId="3580">
        <row r="1">
          <cell r="R1">
            <v>1.1032381499999999</v>
          </cell>
        </row>
      </sheetData>
      <sheetData sheetId="3581">
        <row r="1">
          <cell r="R1">
            <v>1.1032381499999999</v>
          </cell>
        </row>
      </sheetData>
      <sheetData sheetId="3582">
        <row r="1">
          <cell r="R1">
            <v>1.1032381499999999</v>
          </cell>
        </row>
      </sheetData>
      <sheetData sheetId="3583">
        <row r="1">
          <cell r="R1">
            <v>1.1032381499999999</v>
          </cell>
        </row>
      </sheetData>
      <sheetData sheetId="3584">
        <row r="1">
          <cell r="R1">
            <v>1.1032381499999999</v>
          </cell>
        </row>
      </sheetData>
      <sheetData sheetId="3585">
        <row r="1">
          <cell r="R1">
            <v>1.1032381499999999</v>
          </cell>
        </row>
      </sheetData>
      <sheetData sheetId="3586">
        <row r="1">
          <cell r="R1">
            <v>1.1032381499999999</v>
          </cell>
        </row>
      </sheetData>
      <sheetData sheetId="3587">
        <row r="1">
          <cell r="R1">
            <v>1.1032381499999999</v>
          </cell>
        </row>
      </sheetData>
      <sheetData sheetId="3588">
        <row r="1">
          <cell r="R1">
            <v>1.1032381499999999</v>
          </cell>
        </row>
      </sheetData>
      <sheetData sheetId="3589">
        <row r="1">
          <cell r="R1">
            <v>1.1032381499999999</v>
          </cell>
        </row>
      </sheetData>
      <sheetData sheetId="3590">
        <row r="1">
          <cell r="R1">
            <v>1.1032381499999999</v>
          </cell>
        </row>
      </sheetData>
      <sheetData sheetId="3591">
        <row r="1">
          <cell r="R1">
            <v>1.1032381499999999</v>
          </cell>
        </row>
      </sheetData>
      <sheetData sheetId="3592">
        <row r="1">
          <cell r="R1">
            <v>1.1032381499999999</v>
          </cell>
        </row>
      </sheetData>
      <sheetData sheetId="3593">
        <row r="1">
          <cell r="R1">
            <v>1.1032381499999999</v>
          </cell>
        </row>
      </sheetData>
      <sheetData sheetId="3594">
        <row r="1">
          <cell r="R1">
            <v>1.1032381499999999</v>
          </cell>
        </row>
      </sheetData>
      <sheetData sheetId="3595">
        <row r="1">
          <cell r="R1">
            <v>1.1032381499999999</v>
          </cell>
        </row>
      </sheetData>
      <sheetData sheetId="3596">
        <row r="1">
          <cell r="R1">
            <v>1.1032381499999999</v>
          </cell>
        </row>
      </sheetData>
      <sheetData sheetId="3597">
        <row r="1">
          <cell r="R1">
            <v>1.1032381499999999</v>
          </cell>
        </row>
      </sheetData>
      <sheetData sheetId="3598">
        <row r="1">
          <cell r="R1">
            <v>1.1032381499999999</v>
          </cell>
        </row>
      </sheetData>
      <sheetData sheetId="3599">
        <row r="1">
          <cell r="R1">
            <v>1.1032381499999999</v>
          </cell>
        </row>
      </sheetData>
      <sheetData sheetId="3600">
        <row r="1">
          <cell r="R1">
            <v>1.1032381499999999</v>
          </cell>
        </row>
      </sheetData>
      <sheetData sheetId="3601">
        <row r="1">
          <cell r="R1">
            <v>1.1032381499999999</v>
          </cell>
        </row>
      </sheetData>
      <sheetData sheetId="3602">
        <row r="1">
          <cell r="R1">
            <v>1.1032381499999999</v>
          </cell>
        </row>
      </sheetData>
      <sheetData sheetId="3603">
        <row r="1">
          <cell r="R1">
            <v>1.1032381499999999</v>
          </cell>
        </row>
      </sheetData>
      <sheetData sheetId="3604">
        <row r="1">
          <cell r="R1">
            <v>1.1032381499999999</v>
          </cell>
        </row>
      </sheetData>
      <sheetData sheetId="3605">
        <row r="1">
          <cell r="R1">
            <v>1.1032381499999999</v>
          </cell>
        </row>
      </sheetData>
      <sheetData sheetId="3606">
        <row r="1">
          <cell r="R1">
            <v>1.1032381499999999</v>
          </cell>
        </row>
      </sheetData>
      <sheetData sheetId="3607">
        <row r="1">
          <cell r="R1">
            <v>1.1032381499999999</v>
          </cell>
        </row>
      </sheetData>
      <sheetData sheetId="3608">
        <row r="1">
          <cell r="R1">
            <v>1.1032381499999999</v>
          </cell>
        </row>
      </sheetData>
      <sheetData sheetId="3609">
        <row r="1">
          <cell r="R1">
            <v>1.1032381499999999</v>
          </cell>
        </row>
      </sheetData>
      <sheetData sheetId="3610">
        <row r="1">
          <cell r="R1">
            <v>1.1032381499999999</v>
          </cell>
        </row>
      </sheetData>
      <sheetData sheetId="3611">
        <row r="1">
          <cell r="R1">
            <v>1.1032381499999999</v>
          </cell>
        </row>
      </sheetData>
      <sheetData sheetId="3612">
        <row r="1">
          <cell r="R1">
            <v>1.1032381499999999</v>
          </cell>
        </row>
      </sheetData>
      <sheetData sheetId="3613">
        <row r="1">
          <cell r="R1">
            <v>1.1032381499999999</v>
          </cell>
        </row>
      </sheetData>
      <sheetData sheetId="3614">
        <row r="1">
          <cell r="R1">
            <v>1.1032381499999999</v>
          </cell>
        </row>
      </sheetData>
      <sheetData sheetId="3615">
        <row r="1">
          <cell r="R1">
            <v>1.1032381499999999</v>
          </cell>
        </row>
      </sheetData>
      <sheetData sheetId="3616">
        <row r="1">
          <cell r="R1">
            <v>1.1032381499999999</v>
          </cell>
        </row>
      </sheetData>
      <sheetData sheetId="3617">
        <row r="1">
          <cell r="R1">
            <v>1.1032381499999999</v>
          </cell>
        </row>
      </sheetData>
      <sheetData sheetId="3618">
        <row r="1">
          <cell r="R1">
            <v>1.1032381499999999</v>
          </cell>
        </row>
      </sheetData>
      <sheetData sheetId="3619">
        <row r="1">
          <cell r="R1">
            <v>1.1032381499999999</v>
          </cell>
        </row>
      </sheetData>
      <sheetData sheetId="3620">
        <row r="1">
          <cell r="R1">
            <v>1.1032381499999999</v>
          </cell>
        </row>
      </sheetData>
      <sheetData sheetId="3621">
        <row r="1">
          <cell r="R1">
            <v>1.1032381499999999</v>
          </cell>
        </row>
      </sheetData>
      <sheetData sheetId="3622">
        <row r="1">
          <cell r="R1">
            <v>1.1032381499999999</v>
          </cell>
        </row>
      </sheetData>
      <sheetData sheetId="3623">
        <row r="1">
          <cell r="R1">
            <v>1.1032381499999999</v>
          </cell>
        </row>
      </sheetData>
      <sheetData sheetId="3624">
        <row r="1">
          <cell r="R1">
            <v>1.1032381499999999</v>
          </cell>
        </row>
      </sheetData>
      <sheetData sheetId="3625">
        <row r="1">
          <cell r="R1">
            <v>1.1032381499999999</v>
          </cell>
        </row>
      </sheetData>
      <sheetData sheetId="3626">
        <row r="1">
          <cell r="R1">
            <v>1.1032381499999999</v>
          </cell>
        </row>
      </sheetData>
      <sheetData sheetId="3627">
        <row r="1">
          <cell r="R1">
            <v>1.1032381499999999</v>
          </cell>
        </row>
      </sheetData>
      <sheetData sheetId="3628">
        <row r="1">
          <cell r="R1">
            <v>1.1032381499999999</v>
          </cell>
        </row>
      </sheetData>
      <sheetData sheetId="3629">
        <row r="1">
          <cell r="R1">
            <v>1.1032381499999999</v>
          </cell>
        </row>
      </sheetData>
      <sheetData sheetId="3630">
        <row r="1">
          <cell r="R1">
            <v>1.1032381499999999</v>
          </cell>
        </row>
      </sheetData>
      <sheetData sheetId="3631">
        <row r="1">
          <cell r="R1">
            <v>1.1032381499999999</v>
          </cell>
        </row>
      </sheetData>
      <sheetData sheetId="3632">
        <row r="1">
          <cell r="R1">
            <v>1.1032381499999999</v>
          </cell>
        </row>
      </sheetData>
      <sheetData sheetId="3633">
        <row r="1">
          <cell r="R1">
            <v>1.1032381499999999</v>
          </cell>
        </row>
      </sheetData>
      <sheetData sheetId="3634">
        <row r="1">
          <cell r="R1">
            <v>1.1032381499999999</v>
          </cell>
        </row>
      </sheetData>
      <sheetData sheetId="3635">
        <row r="1">
          <cell r="R1">
            <v>1.1032381499999999</v>
          </cell>
        </row>
      </sheetData>
      <sheetData sheetId="3636">
        <row r="1">
          <cell r="R1">
            <v>1.1032381499999999</v>
          </cell>
        </row>
      </sheetData>
      <sheetData sheetId="3637">
        <row r="1">
          <cell r="R1">
            <v>1.1032381499999999</v>
          </cell>
        </row>
      </sheetData>
      <sheetData sheetId="3638">
        <row r="1">
          <cell r="R1">
            <v>1.1032381499999999</v>
          </cell>
        </row>
      </sheetData>
      <sheetData sheetId="3639">
        <row r="1">
          <cell r="R1">
            <v>1.1032381499999999</v>
          </cell>
        </row>
      </sheetData>
      <sheetData sheetId="3640">
        <row r="1">
          <cell r="R1">
            <v>1.1032381499999999</v>
          </cell>
        </row>
      </sheetData>
      <sheetData sheetId="3641">
        <row r="1">
          <cell r="R1">
            <v>1.1032381499999999</v>
          </cell>
        </row>
      </sheetData>
      <sheetData sheetId="3642">
        <row r="1">
          <cell r="R1">
            <v>1.1032381499999999</v>
          </cell>
        </row>
      </sheetData>
      <sheetData sheetId="3643">
        <row r="1">
          <cell r="R1">
            <v>1.1032381499999999</v>
          </cell>
        </row>
      </sheetData>
      <sheetData sheetId="3644">
        <row r="1">
          <cell r="R1">
            <v>1.1032381499999999</v>
          </cell>
        </row>
      </sheetData>
      <sheetData sheetId="3645">
        <row r="1">
          <cell r="R1">
            <v>1.1032381499999999</v>
          </cell>
        </row>
      </sheetData>
      <sheetData sheetId="3646">
        <row r="1">
          <cell r="R1">
            <v>1.1032381499999999</v>
          </cell>
        </row>
      </sheetData>
      <sheetData sheetId="3647">
        <row r="1">
          <cell r="R1">
            <v>1.1032381499999999</v>
          </cell>
        </row>
      </sheetData>
      <sheetData sheetId="3648">
        <row r="1">
          <cell r="R1">
            <v>1.1032381499999999</v>
          </cell>
        </row>
      </sheetData>
      <sheetData sheetId="3649">
        <row r="1">
          <cell r="R1">
            <v>1.1032381499999999</v>
          </cell>
        </row>
      </sheetData>
      <sheetData sheetId="3650">
        <row r="1">
          <cell r="R1">
            <v>1.1032381499999999</v>
          </cell>
        </row>
      </sheetData>
      <sheetData sheetId="3651">
        <row r="1">
          <cell r="R1">
            <v>1.1032381499999999</v>
          </cell>
        </row>
      </sheetData>
      <sheetData sheetId="3652">
        <row r="1">
          <cell r="R1">
            <v>1.1032381499999999</v>
          </cell>
        </row>
      </sheetData>
      <sheetData sheetId="3653">
        <row r="1">
          <cell r="R1">
            <v>1.1032381499999999</v>
          </cell>
        </row>
      </sheetData>
      <sheetData sheetId="3654">
        <row r="1">
          <cell r="R1">
            <v>1.1032381499999999</v>
          </cell>
        </row>
      </sheetData>
      <sheetData sheetId="3655">
        <row r="1">
          <cell r="R1">
            <v>1.1032381499999999</v>
          </cell>
        </row>
      </sheetData>
      <sheetData sheetId="3656">
        <row r="1">
          <cell r="R1">
            <v>1.1032381499999999</v>
          </cell>
        </row>
      </sheetData>
      <sheetData sheetId="3657">
        <row r="1">
          <cell r="R1">
            <v>1.1032381499999999</v>
          </cell>
        </row>
      </sheetData>
      <sheetData sheetId="3658">
        <row r="1">
          <cell r="R1">
            <v>1.1032381499999999</v>
          </cell>
        </row>
      </sheetData>
      <sheetData sheetId="3659">
        <row r="1">
          <cell r="R1">
            <v>1.1032381499999999</v>
          </cell>
        </row>
      </sheetData>
      <sheetData sheetId="3660">
        <row r="1">
          <cell r="R1">
            <v>1.1032381499999999</v>
          </cell>
        </row>
      </sheetData>
      <sheetData sheetId="3661">
        <row r="1">
          <cell r="R1">
            <v>1.1032381499999999</v>
          </cell>
        </row>
      </sheetData>
      <sheetData sheetId="3662">
        <row r="1">
          <cell r="R1">
            <v>1.1032381499999999</v>
          </cell>
        </row>
      </sheetData>
      <sheetData sheetId="3663">
        <row r="1">
          <cell r="R1">
            <v>1.1032381499999999</v>
          </cell>
        </row>
      </sheetData>
      <sheetData sheetId="3664">
        <row r="1">
          <cell r="R1">
            <v>1.1032381499999999</v>
          </cell>
        </row>
      </sheetData>
      <sheetData sheetId="3665">
        <row r="1">
          <cell r="R1">
            <v>1.1032381499999999</v>
          </cell>
        </row>
      </sheetData>
      <sheetData sheetId="3666">
        <row r="1">
          <cell r="R1">
            <v>1.1032381499999999</v>
          </cell>
        </row>
      </sheetData>
      <sheetData sheetId="3667">
        <row r="1">
          <cell r="R1">
            <v>1.1032381499999999</v>
          </cell>
        </row>
      </sheetData>
      <sheetData sheetId="3668">
        <row r="1">
          <cell r="R1">
            <v>1.1032381499999999</v>
          </cell>
        </row>
      </sheetData>
      <sheetData sheetId="3669">
        <row r="1">
          <cell r="R1">
            <v>1.1032381499999999</v>
          </cell>
        </row>
      </sheetData>
      <sheetData sheetId="3670">
        <row r="1">
          <cell r="R1">
            <v>1.1032381499999999</v>
          </cell>
        </row>
      </sheetData>
      <sheetData sheetId="3671">
        <row r="1">
          <cell r="R1">
            <v>1.1032381499999999</v>
          </cell>
        </row>
      </sheetData>
      <sheetData sheetId="3672">
        <row r="1">
          <cell r="R1">
            <v>1.1032381499999999</v>
          </cell>
        </row>
      </sheetData>
      <sheetData sheetId="3673">
        <row r="1">
          <cell r="R1">
            <v>1.1032381499999999</v>
          </cell>
        </row>
      </sheetData>
      <sheetData sheetId="3674">
        <row r="1">
          <cell r="R1">
            <v>1.1032381499999999</v>
          </cell>
        </row>
      </sheetData>
      <sheetData sheetId="3675">
        <row r="1">
          <cell r="R1">
            <v>1.1032381499999999</v>
          </cell>
        </row>
      </sheetData>
      <sheetData sheetId="3676">
        <row r="1">
          <cell r="R1">
            <v>1.1032381499999999</v>
          </cell>
        </row>
      </sheetData>
      <sheetData sheetId="3677">
        <row r="1">
          <cell r="R1">
            <v>1.1032381499999999</v>
          </cell>
        </row>
      </sheetData>
      <sheetData sheetId="3678">
        <row r="1">
          <cell r="R1">
            <v>1.1032381499999999</v>
          </cell>
        </row>
      </sheetData>
      <sheetData sheetId="3679">
        <row r="1">
          <cell r="R1">
            <v>1.1032381499999999</v>
          </cell>
        </row>
      </sheetData>
      <sheetData sheetId="3680">
        <row r="1">
          <cell r="R1">
            <v>1.1032381499999999</v>
          </cell>
        </row>
      </sheetData>
      <sheetData sheetId="3681">
        <row r="1">
          <cell r="R1">
            <v>1.1032381499999999</v>
          </cell>
        </row>
      </sheetData>
      <sheetData sheetId="3682">
        <row r="1">
          <cell r="R1">
            <v>1.1032381499999999</v>
          </cell>
        </row>
      </sheetData>
      <sheetData sheetId="3683">
        <row r="1">
          <cell r="R1">
            <v>1.1032381499999999</v>
          </cell>
        </row>
      </sheetData>
      <sheetData sheetId="3684">
        <row r="1">
          <cell r="R1">
            <v>1.1032381499999999</v>
          </cell>
        </row>
      </sheetData>
      <sheetData sheetId="3685">
        <row r="1">
          <cell r="R1">
            <v>1.1032381499999999</v>
          </cell>
        </row>
      </sheetData>
      <sheetData sheetId="3686">
        <row r="1">
          <cell r="R1">
            <v>1.1032381499999999</v>
          </cell>
        </row>
      </sheetData>
      <sheetData sheetId="3687">
        <row r="1">
          <cell r="R1">
            <v>1.1032381499999999</v>
          </cell>
        </row>
      </sheetData>
      <sheetData sheetId="3688">
        <row r="1">
          <cell r="R1">
            <v>1.1032381499999999</v>
          </cell>
        </row>
      </sheetData>
      <sheetData sheetId="3689">
        <row r="1">
          <cell r="R1">
            <v>1.1032381499999999</v>
          </cell>
        </row>
      </sheetData>
      <sheetData sheetId="3690">
        <row r="1">
          <cell r="R1">
            <v>1.1032381499999999</v>
          </cell>
        </row>
      </sheetData>
      <sheetData sheetId="3691">
        <row r="1">
          <cell r="R1">
            <v>1.1032381499999999</v>
          </cell>
        </row>
      </sheetData>
      <sheetData sheetId="3692">
        <row r="1">
          <cell r="R1">
            <v>1.1032381499999999</v>
          </cell>
        </row>
      </sheetData>
      <sheetData sheetId="3693">
        <row r="1">
          <cell r="R1">
            <v>1.1032381499999999</v>
          </cell>
        </row>
      </sheetData>
      <sheetData sheetId="3694">
        <row r="1">
          <cell r="R1">
            <v>1.1032381499999999</v>
          </cell>
        </row>
      </sheetData>
      <sheetData sheetId="3695">
        <row r="1">
          <cell r="R1">
            <v>1.1032381499999999</v>
          </cell>
        </row>
      </sheetData>
      <sheetData sheetId="3696">
        <row r="1">
          <cell r="R1">
            <v>1.1032381499999999</v>
          </cell>
        </row>
      </sheetData>
      <sheetData sheetId="3697">
        <row r="1">
          <cell r="R1">
            <v>1.1032381499999999</v>
          </cell>
        </row>
      </sheetData>
      <sheetData sheetId="3698">
        <row r="1">
          <cell r="R1">
            <v>1.1032381499999999</v>
          </cell>
        </row>
      </sheetData>
      <sheetData sheetId="3699">
        <row r="1">
          <cell r="R1">
            <v>1.1032381499999999</v>
          </cell>
        </row>
      </sheetData>
      <sheetData sheetId="3700">
        <row r="1">
          <cell r="R1">
            <v>1.1032381499999999</v>
          </cell>
        </row>
      </sheetData>
      <sheetData sheetId="3701">
        <row r="1">
          <cell r="R1">
            <v>1.1032381499999999</v>
          </cell>
        </row>
      </sheetData>
      <sheetData sheetId="3702">
        <row r="1">
          <cell r="R1">
            <v>1.1032381499999999</v>
          </cell>
        </row>
      </sheetData>
      <sheetData sheetId="3703">
        <row r="1">
          <cell r="R1">
            <v>1.1032381499999999</v>
          </cell>
        </row>
      </sheetData>
      <sheetData sheetId="3704">
        <row r="1">
          <cell r="R1">
            <v>1.1032381499999999</v>
          </cell>
        </row>
      </sheetData>
      <sheetData sheetId="3705">
        <row r="1">
          <cell r="R1">
            <v>1.1032381499999999</v>
          </cell>
        </row>
      </sheetData>
      <sheetData sheetId="3706">
        <row r="1">
          <cell r="R1">
            <v>1.1032381499999999</v>
          </cell>
        </row>
      </sheetData>
      <sheetData sheetId="3707">
        <row r="1">
          <cell r="R1">
            <v>1.1032381499999999</v>
          </cell>
        </row>
      </sheetData>
      <sheetData sheetId="3708">
        <row r="1">
          <cell r="R1">
            <v>1.1032381499999999</v>
          </cell>
        </row>
      </sheetData>
      <sheetData sheetId="3709">
        <row r="1">
          <cell r="R1">
            <v>1.1032381499999999</v>
          </cell>
        </row>
      </sheetData>
      <sheetData sheetId="3710">
        <row r="1">
          <cell r="R1">
            <v>1.1032381499999999</v>
          </cell>
        </row>
      </sheetData>
      <sheetData sheetId="3711">
        <row r="1">
          <cell r="R1">
            <v>1.1032381499999999</v>
          </cell>
        </row>
      </sheetData>
      <sheetData sheetId="3712">
        <row r="1">
          <cell r="R1">
            <v>1.1032381499999999</v>
          </cell>
        </row>
      </sheetData>
      <sheetData sheetId="3713">
        <row r="1">
          <cell r="R1">
            <v>1.1032381499999999</v>
          </cell>
        </row>
      </sheetData>
      <sheetData sheetId="3714">
        <row r="1">
          <cell r="R1">
            <v>1.1032381499999999</v>
          </cell>
        </row>
      </sheetData>
      <sheetData sheetId="3715">
        <row r="1">
          <cell r="R1">
            <v>1.1032381499999999</v>
          </cell>
        </row>
      </sheetData>
      <sheetData sheetId="3716">
        <row r="1">
          <cell r="R1">
            <v>1.1032381499999999</v>
          </cell>
        </row>
      </sheetData>
      <sheetData sheetId="3717">
        <row r="1">
          <cell r="R1">
            <v>1.1032381499999999</v>
          </cell>
        </row>
      </sheetData>
      <sheetData sheetId="3718">
        <row r="1">
          <cell r="R1">
            <v>1.1032381499999999</v>
          </cell>
        </row>
      </sheetData>
      <sheetData sheetId="3719">
        <row r="1">
          <cell r="R1">
            <v>1.1032381499999999</v>
          </cell>
        </row>
      </sheetData>
      <sheetData sheetId="3720">
        <row r="1">
          <cell r="R1">
            <v>1.1032381499999999</v>
          </cell>
        </row>
      </sheetData>
      <sheetData sheetId="3721">
        <row r="1">
          <cell r="R1">
            <v>1.1032381499999999</v>
          </cell>
        </row>
      </sheetData>
      <sheetData sheetId="3722">
        <row r="1">
          <cell r="R1">
            <v>1.1032381499999999</v>
          </cell>
        </row>
      </sheetData>
      <sheetData sheetId="3723">
        <row r="1">
          <cell r="R1">
            <v>1.1032381499999999</v>
          </cell>
        </row>
      </sheetData>
      <sheetData sheetId="3724">
        <row r="1">
          <cell r="R1">
            <v>1.1032381499999999</v>
          </cell>
        </row>
      </sheetData>
      <sheetData sheetId="3725">
        <row r="1">
          <cell r="R1">
            <v>1.1032381499999999</v>
          </cell>
        </row>
      </sheetData>
      <sheetData sheetId="3726">
        <row r="1">
          <cell r="R1">
            <v>1.1032381499999999</v>
          </cell>
        </row>
      </sheetData>
      <sheetData sheetId="3727">
        <row r="1">
          <cell r="R1">
            <v>1.1032381499999999</v>
          </cell>
        </row>
      </sheetData>
      <sheetData sheetId="3728">
        <row r="1">
          <cell r="R1">
            <v>1.1032381499999999</v>
          </cell>
        </row>
      </sheetData>
      <sheetData sheetId="3729">
        <row r="1">
          <cell r="R1">
            <v>1.1032381499999999</v>
          </cell>
        </row>
      </sheetData>
      <sheetData sheetId="3730">
        <row r="1">
          <cell r="R1">
            <v>1.1032381499999999</v>
          </cell>
        </row>
      </sheetData>
      <sheetData sheetId="3731">
        <row r="1">
          <cell r="R1">
            <v>1.1032381499999999</v>
          </cell>
        </row>
      </sheetData>
      <sheetData sheetId="3732">
        <row r="1">
          <cell r="R1">
            <v>1.1032381499999999</v>
          </cell>
        </row>
      </sheetData>
      <sheetData sheetId="3733">
        <row r="1">
          <cell r="R1">
            <v>1.1032381499999999</v>
          </cell>
        </row>
      </sheetData>
      <sheetData sheetId="3734">
        <row r="1">
          <cell r="R1">
            <v>1.1032381499999999</v>
          </cell>
        </row>
      </sheetData>
      <sheetData sheetId="3735">
        <row r="1">
          <cell r="R1">
            <v>1.1032381499999999</v>
          </cell>
        </row>
      </sheetData>
      <sheetData sheetId="3736">
        <row r="1">
          <cell r="R1">
            <v>1.1032381499999999</v>
          </cell>
        </row>
      </sheetData>
      <sheetData sheetId="3737">
        <row r="1">
          <cell r="R1">
            <v>1.1032381499999999</v>
          </cell>
        </row>
      </sheetData>
      <sheetData sheetId="3738">
        <row r="1">
          <cell r="R1">
            <v>1.1032381499999999</v>
          </cell>
        </row>
      </sheetData>
      <sheetData sheetId="3739">
        <row r="1">
          <cell r="R1">
            <v>1.1032381499999999</v>
          </cell>
        </row>
      </sheetData>
      <sheetData sheetId="3740">
        <row r="1">
          <cell r="R1">
            <v>1.1032381499999999</v>
          </cell>
        </row>
      </sheetData>
      <sheetData sheetId="3741">
        <row r="1">
          <cell r="R1">
            <v>1.1032381499999999</v>
          </cell>
        </row>
      </sheetData>
      <sheetData sheetId="3742">
        <row r="1">
          <cell r="R1">
            <v>1.1032381499999999</v>
          </cell>
        </row>
      </sheetData>
      <sheetData sheetId="3743">
        <row r="1">
          <cell r="R1">
            <v>1.1032381499999999</v>
          </cell>
        </row>
      </sheetData>
      <sheetData sheetId="3744">
        <row r="1">
          <cell r="R1">
            <v>1.1032381499999999</v>
          </cell>
        </row>
      </sheetData>
      <sheetData sheetId="3745">
        <row r="1">
          <cell r="R1">
            <v>1.1032381499999999</v>
          </cell>
        </row>
      </sheetData>
      <sheetData sheetId="3746">
        <row r="1">
          <cell r="R1">
            <v>1.1032381499999999</v>
          </cell>
        </row>
      </sheetData>
      <sheetData sheetId="3747">
        <row r="1">
          <cell r="R1">
            <v>1.1032381499999999</v>
          </cell>
        </row>
      </sheetData>
      <sheetData sheetId="3748">
        <row r="1">
          <cell r="R1">
            <v>1.1032381499999999</v>
          </cell>
        </row>
      </sheetData>
      <sheetData sheetId="3749">
        <row r="1">
          <cell r="R1">
            <v>1.1032381499999999</v>
          </cell>
        </row>
      </sheetData>
      <sheetData sheetId="3750">
        <row r="1">
          <cell r="R1">
            <v>1.1032381499999999</v>
          </cell>
        </row>
      </sheetData>
      <sheetData sheetId="3751">
        <row r="1">
          <cell r="R1">
            <v>1.1032381499999999</v>
          </cell>
        </row>
      </sheetData>
      <sheetData sheetId="3752">
        <row r="1">
          <cell r="R1">
            <v>1.1032381499999999</v>
          </cell>
        </row>
      </sheetData>
      <sheetData sheetId="3753">
        <row r="1">
          <cell r="R1">
            <v>1.1032381499999999</v>
          </cell>
        </row>
      </sheetData>
      <sheetData sheetId="3754">
        <row r="1">
          <cell r="R1">
            <v>1.1032381499999999</v>
          </cell>
        </row>
      </sheetData>
      <sheetData sheetId="3755">
        <row r="1">
          <cell r="R1">
            <v>1.1032381499999999</v>
          </cell>
        </row>
      </sheetData>
      <sheetData sheetId="3756">
        <row r="1">
          <cell r="R1">
            <v>1.1032381499999999</v>
          </cell>
        </row>
      </sheetData>
      <sheetData sheetId="3757">
        <row r="1">
          <cell r="R1">
            <v>1.1032381499999999</v>
          </cell>
        </row>
      </sheetData>
      <sheetData sheetId="3758">
        <row r="1">
          <cell r="R1">
            <v>1.1032381499999999</v>
          </cell>
        </row>
      </sheetData>
      <sheetData sheetId="3759">
        <row r="1">
          <cell r="R1">
            <v>1.1032381499999999</v>
          </cell>
        </row>
      </sheetData>
      <sheetData sheetId="3760">
        <row r="1">
          <cell r="R1">
            <v>1.1032381499999999</v>
          </cell>
        </row>
      </sheetData>
      <sheetData sheetId="3761">
        <row r="1">
          <cell r="R1">
            <v>1.1032381499999999</v>
          </cell>
        </row>
      </sheetData>
      <sheetData sheetId="3762">
        <row r="1">
          <cell r="R1">
            <v>1.1032381499999999</v>
          </cell>
        </row>
      </sheetData>
      <sheetData sheetId="3763">
        <row r="1">
          <cell r="R1">
            <v>1.1032381499999999</v>
          </cell>
        </row>
      </sheetData>
      <sheetData sheetId="3764">
        <row r="1">
          <cell r="R1">
            <v>1.1032381499999999</v>
          </cell>
        </row>
      </sheetData>
      <sheetData sheetId="3765">
        <row r="1">
          <cell r="R1">
            <v>1.1032381499999999</v>
          </cell>
        </row>
      </sheetData>
      <sheetData sheetId="3766">
        <row r="1">
          <cell r="R1">
            <v>1.1032381499999999</v>
          </cell>
        </row>
      </sheetData>
      <sheetData sheetId="3767">
        <row r="1">
          <cell r="R1">
            <v>1.1032381499999999</v>
          </cell>
        </row>
      </sheetData>
      <sheetData sheetId="3768">
        <row r="1">
          <cell r="R1">
            <v>1.1032381499999999</v>
          </cell>
        </row>
      </sheetData>
      <sheetData sheetId="3769">
        <row r="1">
          <cell r="R1">
            <v>1.1032381499999999</v>
          </cell>
        </row>
      </sheetData>
      <sheetData sheetId="3770">
        <row r="1">
          <cell r="R1">
            <v>1.1032381499999999</v>
          </cell>
        </row>
      </sheetData>
      <sheetData sheetId="3771">
        <row r="1">
          <cell r="R1">
            <v>1.1032381499999999</v>
          </cell>
        </row>
      </sheetData>
      <sheetData sheetId="3772">
        <row r="1">
          <cell r="R1">
            <v>1.1032381499999999</v>
          </cell>
        </row>
      </sheetData>
      <sheetData sheetId="3773">
        <row r="1">
          <cell r="R1">
            <v>1.1032381499999999</v>
          </cell>
        </row>
      </sheetData>
      <sheetData sheetId="3774">
        <row r="1">
          <cell r="R1">
            <v>1.1032381499999999</v>
          </cell>
        </row>
      </sheetData>
      <sheetData sheetId="3775">
        <row r="1">
          <cell r="R1">
            <v>1.1032381499999999</v>
          </cell>
        </row>
      </sheetData>
      <sheetData sheetId="3776">
        <row r="1">
          <cell r="R1">
            <v>1.1032381499999999</v>
          </cell>
        </row>
      </sheetData>
      <sheetData sheetId="3777">
        <row r="1">
          <cell r="R1">
            <v>1.1032381499999999</v>
          </cell>
        </row>
      </sheetData>
      <sheetData sheetId="3778">
        <row r="1">
          <cell r="R1">
            <v>1.1032381499999999</v>
          </cell>
        </row>
      </sheetData>
      <sheetData sheetId="3779">
        <row r="1">
          <cell r="R1">
            <v>1.1032381499999999</v>
          </cell>
        </row>
      </sheetData>
      <sheetData sheetId="3780">
        <row r="1">
          <cell r="R1">
            <v>1.1032381499999999</v>
          </cell>
        </row>
      </sheetData>
      <sheetData sheetId="3781">
        <row r="1">
          <cell r="R1">
            <v>1.1032381499999999</v>
          </cell>
        </row>
      </sheetData>
      <sheetData sheetId="3782">
        <row r="1">
          <cell r="R1">
            <v>1.1032381499999999</v>
          </cell>
        </row>
      </sheetData>
      <sheetData sheetId="3783">
        <row r="1">
          <cell r="R1">
            <v>1.1032381499999999</v>
          </cell>
        </row>
      </sheetData>
      <sheetData sheetId="3784">
        <row r="1">
          <cell r="R1">
            <v>1.1032381499999999</v>
          </cell>
        </row>
      </sheetData>
      <sheetData sheetId="3785">
        <row r="1">
          <cell r="R1">
            <v>1.1032381499999999</v>
          </cell>
        </row>
      </sheetData>
      <sheetData sheetId="3786">
        <row r="1">
          <cell r="R1">
            <v>1.1032381499999999</v>
          </cell>
        </row>
      </sheetData>
      <sheetData sheetId="3787">
        <row r="1">
          <cell r="R1">
            <v>1.1032381499999999</v>
          </cell>
        </row>
      </sheetData>
      <sheetData sheetId="3788">
        <row r="1">
          <cell r="R1">
            <v>1.1032381499999999</v>
          </cell>
        </row>
      </sheetData>
      <sheetData sheetId="3789">
        <row r="1">
          <cell r="R1">
            <v>1.1032381499999999</v>
          </cell>
        </row>
      </sheetData>
      <sheetData sheetId="3790">
        <row r="1">
          <cell r="R1">
            <v>1.1032381499999999</v>
          </cell>
        </row>
      </sheetData>
      <sheetData sheetId="3791">
        <row r="1">
          <cell r="R1">
            <v>1.1032381499999999</v>
          </cell>
        </row>
      </sheetData>
      <sheetData sheetId="3792">
        <row r="1">
          <cell r="R1">
            <v>1.1032381499999999</v>
          </cell>
        </row>
      </sheetData>
      <sheetData sheetId="3793">
        <row r="1">
          <cell r="R1">
            <v>1.1032381499999999</v>
          </cell>
        </row>
      </sheetData>
      <sheetData sheetId="3794">
        <row r="1">
          <cell r="R1">
            <v>1.1032381499999999</v>
          </cell>
        </row>
      </sheetData>
      <sheetData sheetId="3795">
        <row r="1">
          <cell r="R1">
            <v>1.1032381499999999</v>
          </cell>
        </row>
      </sheetData>
      <sheetData sheetId="3796">
        <row r="1">
          <cell r="R1">
            <v>1.1032381499999999</v>
          </cell>
        </row>
      </sheetData>
      <sheetData sheetId="3797">
        <row r="1">
          <cell r="R1">
            <v>1.1032381499999999</v>
          </cell>
        </row>
      </sheetData>
      <sheetData sheetId="3798">
        <row r="1">
          <cell r="R1">
            <v>1.1032381499999999</v>
          </cell>
        </row>
      </sheetData>
      <sheetData sheetId="3799">
        <row r="1">
          <cell r="R1">
            <v>1.1032381499999999</v>
          </cell>
        </row>
      </sheetData>
      <sheetData sheetId="3800">
        <row r="1">
          <cell r="R1">
            <v>1.1032381499999999</v>
          </cell>
        </row>
      </sheetData>
      <sheetData sheetId="3801">
        <row r="1">
          <cell r="R1">
            <v>1.1032381499999999</v>
          </cell>
        </row>
      </sheetData>
      <sheetData sheetId="3802">
        <row r="1">
          <cell r="R1">
            <v>1.1032381499999999</v>
          </cell>
        </row>
      </sheetData>
      <sheetData sheetId="3803">
        <row r="1">
          <cell r="R1">
            <v>1.1032381499999999</v>
          </cell>
        </row>
      </sheetData>
      <sheetData sheetId="3804">
        <row r="1">
          <cell r="R1">
            <v>1.1032381499999999</v>
          </cell>
        </row>
      </sheetData>
      <sheetData sheetId="3805">
        <row r="1">
          <cell r="R1">
            <v>1.1032381499999999</v>
          </cell>
        </row>
      </sheetData>
      <sheetData sheetId="3806">
        <row r="1">
          <cell r="R1">
            <v>1.1032381499999999</v>
          </cell>
        </row>
      </sheetData>
      <sheetData sheetId="3807">
        <row r="1">
          <cell r="R1">
            <v>1.1032381499999999</v>
          </cell>
        </row>
      </sheetData>
      <sheetData sheetId="3808">
        <row r="1">
          <cell r="R1">
            <v>1.1032381499999999</v>
          </cell>
        </row>
      </sheetData>
      <sheetData sheetId="3809">
        <row r="1">
          <cell r="R1">
            <v>1.1032381499999999</v>
          </cell>
        </row>
      </sheetData>
      <sheetData sheetId="3810">
        <row r="1">
          <cell r="R1">
            <v>1.1032381499999999</v>
          </cell>
        </row>
      </sheetData>
      <sheetData sheetId="3811">
        <row r="1">
          <cell r="R1">
            <v>1.1032381499999999</v>
          </cell>
        </row>
      </sheetData>
      <sheetData sheetId="3812">
        <row r="1">
          <cell r="R1">
            <v>1.1032381499999999</v>
          </cell>
        </row>
      </sheetData>
      <sheetData sheetId="3813">
        <row r="1">
          <cell r="R1">
            <v>1.1032381499999999</v>
          </cell>
        </row>
      </sheetData>
      <sheetData sheetId="3814">
        <row r="1">
          <cell r="R1">
            <v>1.1032381499999999</v>
          </cell>
        </row>
      </sheetData>
      <sheetData sheetId="3815">
        <row r="1">
          <cell r="R1">
            <v>1.1032381499999999</v>
          </cell>
        </row>
      </sheetData>
      <sheetData sheetId="3816">
        <row r="1">
          <cell r="R1">
            <v>1.1032381499999999</v>
          </cell>
        </row>
      </sheetData>
      <sheetData sheetId="3817">
        <row r="1">
          <cell r="R1">
            <v>1.1032381499999999</v>
          </cell>
        </row>
      </sheetData>
      <sheetData sheetId="3818">
        <row r="1">
          <cell r="R1">
            <v>1.1032381499999999</v>
          </cell>
        </row>
      </sheetData>
      <sheetData sheetId="3819">
        <row r="1">
          <cell r="R1">
            <v>1.1032381499999999</v>
          </cell>
        </row>
      </sheetData>
      <sheetData sheetId="3820">
        <row r="1">
          <cell r="R1">
            <v>1.1032381499999999</v>
          </cell>
        </row>
      </sheetData>
      <sheetData sheetId="3821">
        <row r="1">
          <cell r="R1">
            <v>1.1032381499999999</v>
          </cell>
        </row>
      </sheetData>
      <sheetData sheetId="3822">
        <row r="1">
          <cell r="R1">
            <v>1.1032381499999999</v>
          </cell>
        </row>
      </sheetData>
      <sheetData sheetId="3823">
        <row r="1">
          <cell r="R1">
            <v>1.1032381499999999</v>
          </cell>
        </row>
      </sheetData>
      <sheetData sheetId="3824">
        <row r="1">
          <cell r="R1">
            <v>1.1032381499999999</v>
          </cell>
        </row>
      </sheetData>
      <sheetData sheetId="3825">
        <row r="1">
          <cell r="R1">
            <v>1.1032381499999999</v>
          </cell>
        </row>
      </sheetData>
      <sheetData sheetId="3826">
        <row r="1">
          <cell r="R1">
            <v>1.1032381499999999</v>
          </cell>
        </row>
      </sheetData>
      <sheetData sheetId="3827">
        <row r="1">
          <cell r="R1">
            <v>1.1032381499999999</v>
          </cell>
        </row>
      </sheetData>
      <sheetData sheetId="3828">
        <row r="1">
          <cell r="R1">
            <v>1.1032381499999999</v>
          </cell>
        </row>
      </sheetData>
      <sheetData sheetId="3829">
        <row r="1">
          <cell r="R1">
            <v>1.1032381499999999</v>
          </cell>
        </row>
      </sheetData>
      <sheetData sheetId="3830">
        <row r="1">
          <cell r="R1">
            <v>1.1032381499999999</v>
          </cell>
        </row>
      </sheetData>
      <sheetData sheetId="3831">
        <row r="1">
          <cell r="R1">
            <v>1.1032381499999999</v>
          </cell>
        </row>
      </sheetData>
      <sheetData sheetId="3832">
        <row r="1">
          <cell r="R1">
            <v>1.1032381499999999</v>
          </cell>
        </row>
      </sheetData>
      <sheetData sheetId="3833">
        <row r="1">
          <cell r="R1">
            <v>1.1032381499999999</v>
          </cell>
        </row>
      </sheetData>
      <sheetData sheetId="3834">
        <row r="1">
          <cell r="R1">
            <v>1.1032381499999999</v>
          </cell>
        </row>
      </sheetData>
      <sheetData sheetId="3835">
        <row r="1">
          <cell r="R1">
            <v>1.1032381499999999</v>
          </cell>
        </row>
      </sheetData>
      <sheetData sheetId="3836">
        <row r="1">
          <cell r="R1">
            <v>1.1032381499999999</v>
          </cell>
        </row>
      </sheetData>
      <sheetData sheetId="3837">
        <row r="1">
          <cell r="R1">
            <v>1.1032381499999999</v>
          </cell>
        </row>
      </sheetData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>
        <row r="1">
          <cell r="R1">
            <v>1.1032381499999999</v>
          </cell>
        </row>
      </sheetData>
      <sheetData sheetId="4006">
        <row r="1">
          <cell r="R1">
            <v>1.1032381499999999</v>
          </cell>
        </row>
      </sheetData>
      <sheetData sheetId="4007">
        <row r="1">
          <cell r="R1">
            <v>1.1032381499999999</v>
          </cell>
        </row>
      </sheetData>
      <sheetData sheetId="4008">
        <row r="1">
          <cell r="R1">
            <v>1.1032381499999999</v>
          </cell>
        </row>
      </sheetData>
      <sheetData sheetId="4009">
        <row r="1">
          <cell r="R1">
            <v>1.1032381499999999</v>
          </cell>
        </row>
      </sheetData>
      <sheetData sheetId="4010">
        <row r="1">
          <cell r="R1">
            <v>1.1032381499999999</v>
          </cell>
        </row>
      </sheetData>
      <sheetData sheetId="4011">
        <row r="1">
          <cell r="R1">
            <v>1.1032381499999999</v>
          </cell>
        </row>
      </sheetData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>
        <row r="1">
          <cell r="R1">
            <v>1.1032381499999999</v>
          </cell>
        </row>
      </sheetData>
      <sheetData sheetId="4102">
        <row r="1">
          <cell r="R1">
            <v>1.1032381499999999</v>
          </cell>
        </row>
      </sheetData>
      <sheetData sheetId="4103">
        <row r="1">
          <cell r="R1">
            <v>1.1032381499999999</v>
          </cell>
        </row>
      </sheetData>
      <sheetData sheetId="4104">
        <row r="1">
          <cell r="R1">
            <v>1.1032381499999999</v>
          </cell>
        </row>
      </sheetData>
      <sheetData sheetId="4105">
        <row r="1">
          <cell r="R1">
            <v>1.1032381499999999</v>
          </cell>
        </row>
      </sheetData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>
        <row r="1">
          <cell r="R1">
            <v>1.1032381499999999</v>
          </cell>
        </row>
      </sheetData>
      <sheetData sheetId="4218">
        <row r="1">
          <cell r="R1">
            <v>1.1032381499999999</v>
          </cell>
        </row>
      </sheetData>
      <sheetData sheetId="4219">
        <row r="1">
          <cell r="R1">
            <v>1.1032381499999999</v>
          </cell>
        </row>
      </sheetData>
      <sheetData sheetId="4220">
        <row r="1">
          <cell r="R1">
            <v>1.1032381499999999</v>
          </cell>
        </row>
      </sheetData>
      <sheetData sheetId="4221">
        <row r="1">
          <cell r="R1">
            <v>1.1032381499999999</v>
          </cell>
        </row>
      </sheetData>
      <sheetData sheetId="4222">
        <row r="1">
          <cell r="R1">
            <v>1.1032381499999999</v>
          </cell>
        </row>
      </sheetData>
      <sheetData sheetId="4223">
        <row r="1">
          <cell r="R1">
            <v>1.1032381499999999</v>
          </cell>
        </row>
      </sheetData>
      <sheetData sheetId="4224">
        <row r="1">
          <cell r="R1">
            <v>1.1032381499999999</v>
          </cell>
        </row>
      </sheetData>
      <sheetData sheetId="4225">
        <row r="1">
          <cell r="R1">
            <v>1.1032381499999999</v>
          </cell>
        </row>
      </sheetData>
      <sheetData sheetId="4226">
        <row r="1">
          <cell r="R1">
            <v>1.1032381499999999</v>
          </cell>
        </row>
      </sheetData>
      <sheetData sheetId="4227">
        <row r="1">
          <cell r="R1">
            <v>1.1032381499999999</v>
          </cell>
        </row>
      </sheetData>
      <sheetData sheetId="4228">
        <row r="1">
          <cell r="R1">
            <v>1.1032381499999999</v>
          </cell>
        </row>
      </sheetData>
      <sheetData sheetId="4229">
        <row r="1">
          <cell r="R1">
            <v>1.1032381499999999</v>
          </cell>
        </row>
      </sheetData>
      <sheetData sheetId="4230">
        <row r="1">
          <cell r="R1">
            <v>1.1032381499999999</v>
          </cell>
        </row>
      </sheetData>
      <sheetData sheetId="4231">
        <row r="1">
          <cell r="R1">
            <v>1.1032381499999999</v>
          </cell>
        </row>
      </sheetData>
      <sheetData sheetId="4232">
        <row r="1">
          <cell r="R1">
            <v>1.1032381499999999</v>
          </cell>
        </row>
      </sheetData>
      <sheetData sheetId="4233">
        <row r="1">
          <cell r="R1">
            <v>1.1032381499999999</v>
          </cell>
        </row>
      </sheetData>
      <sheetData sheetId="4234">
        <row r="1">
          <cell r="R1">
            <v>1.1032381499999999</v>
          </cell>
        </row>
      </sheetData>
      <sheetData sheetId="4235">
        <row r="1">
          <cell r="R1">
            <v>1.1032381499999999</v>
          </cell>
        </row>
      </sheetData>
      <sheetData sheetId="4236">
        <row r="1">
          <cell r="R1">
            <v>1.1032381499999999</v>
          </cell>
        </row>
      </sheetData>
      <sheetData sheetId="4237">
        <row r="1">
          <cell r="R1">
            <v>1.1032381499999999</v>
          </cell>
        </row>
      </sheetData>
      <sheetData sheetId="4238">
        <row r="1">
          <cell r="R1">
            <v>1.1032381499999999</v>
          </cell>
        </row>
      </sheetData>
      <sheetData sheetId="4239">
        <row r="1">
          <cell r="R1">
            <v>1.1032381499999999</v>
          </cell>
        </row>
      </sheetData>
      <sheetData sheetId="4240">
        <row r="1">
          <cell r="R1">
            <v>1.1032381499999999</v>
          </cell>
        </row>
      </sheetData>
      <sheetData sheetId="4241">
        <row r="1">
          <cell r="R1">
            <v>1.1032381499999999</v>
          </cell>
        </row>
      </sheetData>
      <sheetData sheetId="4242">
        <row r="1">
          <cell r="R1">
            <v>1.1032381499999999</v>
          </cell>
        </row>
      </sheetData>
      <sheetData sheetId="4243">
        <row r="1">
          <cell r="R1">
            <v>1.1032381499999999</v>
          </cell>
        </row>
      </sheetData>
      <sheetData sheetId="4244">
        <row r="1">
          <cell r="R1">
            <v>1.1032381499999999</v>
          </cell>
        </row>
      </sheetData>
      <sheetData sheetId="4245">
        <row r="1">
          <cell r="R1">
            <v>1.1032381499999999</v>
          </cell>
        </row>
      </sheetData>
      <sheetData sheetId="4246">
        <row r="1">
          <cell r="R1">
            <v>1.1032381499999999</v>
          </cell>
        </row>
      </sheetData>
      <sheetData sheetId="4247">
        <row r="1">
          <cell r="R1">
            <v>1.1032381499999999</v>
          </cell>
        </row>
      </sheetData>
      <sheetData sheetId="4248">
        <row r="1">
          <cell r="R1">
            <v>1.1032381499999999</v>
          </cell>
        </row>
      </sheetData>
      <sheetData sheetId="4249">
        <row r="1">
          <cell r="R1">
            <v>1.1032381499999999</v>
          </cell>
        </row>
      </sheetData>
      <sheetData sheetId="4250">
        <row r="1">
          <cell r="R1">
            <v>1.1032381499999999</v>
          </cell>
        </row>
      </sheetData>
      <sheetData sheetId="4251">
        <row r="1">
          <cell r="R1">
            <v>1.1032381499999999</v>
          </cell>
        </row>
      </sheetData>
      <sheetData sheetId="4252">
        <row r="1">
          <cell r="R1">
            <v>1.1032381499999999</v>
          </cell>
        </row>
      </sheetData>
      <sheetData sheetId="4253">
        <row r="1">
          <cell r="R1">
            <v>1.1032381499999999</v>
          </cell>
        </row>
      </sheetData>
      <sheetData sheetId="4254">
        <row r="1">
          <cell r="R1">
            <v>1.1032381499999999</v>
          </cell>
        </row>
      </sheetData>
      <sheetData sheetId="4255">
        <row r="1">
          <cell r="R1">
            <v>1.1032381499999999</v>
          </cell>
        </row>
      </sheetData>
      <sheetData sheetId="4256">
        <row r="1">
          <cell r="R1">
            <v>1.1032381499999999</v>
          </cell>
        </row>
      </sheetData>
      <sheetData sheetId="4257">
        <row r="1">
          <cell r="R1">
            <v>1.1032381499999999</v>
          </cell>
        </row>
      </sheetData>
      <sheetData sheetId="4258">
        <row r="1">
          <cell r="R1">
            <v>1.1032381499999999</v>
          </cell>
        </row>
      </sheetData>
      <sheetData sheetId="4259">
        <row r="1">
          <cell r="R1">
            <v>1.1032381499999999</v>
          </cell>
        </row>
      </sheetData>
      <sheetData sheetId="4260">
        <row r="1">
          <cell r="R1">
            <v>1.1032381499999999</v>
          </cell>
        </row>
      </sheetData>
      <sheetData sheetId="4261">
        <row r="1">
          <cell r="R1">
            <v>1.1032381499999999</v>
          </cell>
        </row>
      </sheetData>
      <sheetData sheetId="4262">
        <row r="1">
          <cell r="R1">
            <v>1.1032381499999999</v>
          </cell>
        </row>
      </sheetData>
      <sheetData sheetId="4263">
        <row r="1">
          <cell r="R1">
            <v>1.1032381499999999</v>
          </cell>
        </row>
      </sheetData>
      <sheetData sheetId="4264">
        <row r="1">
          <cell r="R1">
            <v>1.1032381499999999</v>
          </cell>
        </row>
      </sheetData>
      <sheetData sheetId="4265">
        <row r="1">
          <cell r="R1">
            <v>1.1032381499999999</v>
          </cell>
        </row>
      </sheetData>
      <sheetData sheetId="4266">
        <row r="1">
          <cell r="R1">
            <v>1.1032381499999999</v>
          </cell>
        </row>
      </sheetData>
      <sheetData sheetId="4267">
        <row r="1">
          <cell r="R1">
            <v>1.1032381499999999</v>
          </cell>
        </row>
      </sheetData>
      <sheetData sheetId="4268">
        <row r="1">
          <cell r="R1">
            <v>1.1032381499999999</v>
          </cell>
        </row>
      </sheetData>
      <sheetData sheetId="4269">
        <row r="1">
          <cell r="R1">
            <v>1.1032381499999999</v>
          </cell>
        </row>
      </sheetData>
      <sheetData sheetId="4270">
        <row r="1">
          <cell r="R1">
            <v>1.1032381499999999</v>
          </cell>
        </row>
      </sheetData>
      <sheetData sheetId="4271">
        <row r="1">
          <cell r="R1">
            <v>1.1032381499999999</v>
          </cell>
        </row>
      </sheetData>
      <sheetData sheetId="4272">
        <row r="1">
          <cell r="R1">
            <v>1.1032381499999999</v>
          </cell>
        </row>
      </sheetData>
      <sheetData sheetId="4273">
        <row r="1">
          <cell r="R1">
            <v>1.1032381499999999</v>
          </cell>
        </row>
      </sheetData>
      <sheetData sheetId="4274">
        <row r="1">
          <cell r="R1">
            <v>1.1032381499999999</v>
          </cell>
        </row>
      </sheetData>
      <sheetData sheetId="4275">
        <row r="1">
          <cell r="R1">
            <v>1.1032381499999999</v>
          </cell>
        </row>
      </sheetData>
      <sheetData sheetId="4276">
        <row r="1">
          <cell r="R1">
            <v>1.1032381499999999</v>
          </cell>
        </row>
      </sheetData>
      <sheetData sheetId="4277">
        <row r="1">
          <cell r="R1">
            <v>1.1032381499999999</v>
          </cell>
        </row>
      </sheetData>
      <sheetData sheetId="4278">
        <row r="1">
          <cell r="R1">
            <v>1.1032381499999999</v>
          </cell>
        </row>
      </sheetData>
      <sheetData sheetId="4279">
        <row r="1">
          <cell r="R1">
            <v>1.1032381499999999</v>
          </cell>
        </row>
      </sheetData>
      <sheetData sheetId="4280">
        <row r="1">
          <cell r="R1">
            <v>1.1032381499999999</v>
          </cell>
        </row>
      </sheetData>
      <sheetData sheetId="4281">
        <row r="1">
          <cell r="R1">
            <v>1.1032381499999999</v>
          </cell>
        </row>
      </sheetData>
      <sheetData sheetId="4282">
        <row r="1">
          <cell r="R1">
            <v>1.1032381499999999</v>
          </cell>
        </row>
      </sheetData>
      <sheetData sheetId="4283">
        <row r="1">
          <cell r="R1">
            <v>1.1032381499999999</v>
          </cell>
        </row>
      </sheetData>
      <sheetData sheetId="4284">
        <row r="1">
          <cell r="R1">
            <v>1.1032381499999999</v>
          </cell>
        </row>
      </sheetData>
      <sheetData sheetId="4285">
        <row r="1">
          <cell r="R1">
            <v>1.1032381499999999</v>
          </cell>
        </row>
      </sheetData>
      <sheetData sheetId="4286">
        <row r="1">
          <cell r="R1">
            <v>1.1032381499999999</v>
          </cell>
        </row>
      </sheetData>
      <sheetData sheetId="4287">
        <row r="1">
          <cell r="R1">
            <v>1.1032381499999999</v>
          </cell>
        </row>
      </sheetData>
      <sheetData sheetId="4288">
        <row r="1">
          <cell r="R1">
            <v>1.1032381499999999</v>
          </cell>
        </row>
      </sheetData>
      <sheetData sheetId="4289">
        <row r="1">
          <cell r="R1">
            <v>1.1032381499999999</v>
          </cell>
        </row>
      </sheetData>
      <sheetData sheetId="4290">
        <row r="1">
          <cell r="R1">
            <v>1.1032381499999999</v>
          </cell>
        </row>
      </sheetData>
      <sheetData sheetId="4291">
        <row r="1">
          <cell r="R1">
            <v>1.1032381499999999</v>
          </cell>
        </row>
      </sheetData>
      <sheetData sheetId="4292">
        <row r="1">
          <cell r="R1">
            <v>1.1032381499999999</v>
          </cell>
        </row>
      </sheetData>
      <sheetData sheetId="4293">
        <row r="1">
          <cell r="R1">
            <v>1.1032381499999999</v>
          </cell>
        </row>
      </sheetData>
      <sheetData sheetId="4294">
        <row r="1">
          <cell r="R1">
            <v>1.1032381499999999</v>
          </cell>
        </row>
      </sheetData>
      <sheetData sheetId="4295">
        <row r="1">
          <cell r="R1">
            <v>1.1032381499999999</v>
          </cell>
        </row>
      </sheetData>
      <sheetData sheetId="4296">
        <row r="1">
          <cell r="R1">
            <v>1.1032381499999999</v>
          </cell>
        </row>
      </sheetData>
      <sheetData sheetId="4297">
        <row r="1">
          <cell r="R1">
            <v>1.1032381499999999</v>
          </cell>
        </row>
      </sheetData>
      <sheetData sheetId="4298">
        <row r="1">
          <cell r="R1">
            <v>1.1032381499999999</v>
          </cell>
        </row>
      </sheetData>
      <sheetData sheetId="4299">
        <row r="1">
          <cell r="R1">
            <v>1.1032381499999999</v>
          </cell>
        </row>
      </sheetData>
      <sheetData sheetId="4300">
        <row r="1">
          <cell r="R1">
            <v>1.1032381499999999</v>
          </cell>
        </row>
      </sheetData>
      <sheetData sheetId="4301">
        <row r="1">
          <cell r="R1">
            <v>1.1032381499999999</v>
          </cell>
        </row>
      </sheetData>
      <sheetData sheetId="4302">
        <row r="1">
          <cell r="R1">
            <v>1.1032381499999999</v>
          </cell>
        </row>
      </sheetData>
      <sheetData sheetId="4303">
        <row r="1">
          <cell r="R1">
            <v>1.1032381499999999</v>
          </cell>
        </row>
      </sheetData>
      <sheetData sheetId="4304">
        <row r="1">
          <cell r="R1">
            <v>1.1032381499999999</v>
          </cell>
        </row>
      </sheetData>
      <sheetData sheetId="4305">
        <row r="1">
          <cell r="R1">
            <v>1.1032381499999999</v>
          </cell>
        </row>
      </sheetData>
      <sheetData sheetId="4306">
        <row r="1">
          <cell r="R1">
            <v>1.1032381499999999</v>
          </cell>
        </row>
      </sheetData>
      <sheetData sheetId="4307">
        <row r="1">
          <cell r="R1">
            <v>1.1032381499999999</v>
          </cell>
        </row>
      </sheetData>
      <sheetData sheetId="4308">
        <row r="1">
          <cell r="R1">
            <v>1.1032381499999999</v>
          </cell>
        </row>
      </sheetData>
      <sheetData sheetId="4309">
        <row r="1">
          <cell r="R1">
            <v>1.1032381499999999</v>
          </cell>
        </row>
      </sheetData>
      <sheetData sheetId="4310">
        <row r="1">
          <cell r="R1">
            <v>1.1032381499999999</v>
          </cell>
        </row>
      </sheetData>
      <sheetData sheetId="4311">
        <row r="1">
          <cell r="R1">
            <v>1.1032381499999999</v>
          </cell>
        </row>
      </sheetData>
      <sheetData sheetId="4312">
        <row r="1">
          <cell r="R1">
            <v>1.1032381499999999</v>
          </cell>
        </row>
      </sheetData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>
        <row r="1">
          <cell r="R1">
            <v>1.1032381499999999</v>
          </cell>
        </row>
      </sheetData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>
        <row r="1">
          <cell r="R1">
            <v>1.1032381499999999</v>
          </cell>
        </row>
      </sheetData>
      <sheetData sheetId="4408">
        <row r="1">
          <cell r="R1">
            <v>1.1032381499999999</v>
          </cell>
        </row>
      </sheetData>
      <sheetData sheetId="4409">
        <row r="1">
          <cell r="R1">
            <v>1.1032381499999999</v>
          </cell>
        </row>
      </sheetData>
      <sheetData sheetId="4410">
        <row r="1">
          <cell r="R1">
            <v>1.1032381499999999</v>
          </cell>
        </row>
      </sheetData>
      <sheetData sheetId="4411">
        <row r="1">
          <cell r="R1">
            <v>1.1032381499999999</v>
          </cell>
        </row>
      </sheetData>
      <sheetData sheetId="4412">
        <row r="1">
          <cell r="R1">
            <v>1.1032381499999999</v>
          </cell>
        </row>
      </sheetData>
      <sheetData sheetId="4413">
        <row r="1">
          <cell r="R1">
            <v>1.1032381499999999</v>
          </cell>
        </row>
      </sheetData>
      <sheetData sheetId="4414">
        <row r="1">
          <cell r="R1">
            <v>1.1032381499999999</v>
          </cell>
        </row>
      </sheetData>
      <sheetData sheetId="4415">
        <row r="1">
          <cell r="R1">
            <v>1.1032381499999999</v>
          </cell>
        </row>
      </sheetData>
      <sheetData sheetId="4416">
        <row r="1">
          <cell r="R1">
            <v>1.1032381499999999</v>
          </cell>
        </row>
      </sheetData>
      <sheetData sheetId="4417">
        <row r="1">
          <cell r="R1">
            <v>1.1032381499999999</v>
          </cell>
        </row>
      </sheetData>
      <sheetData sheetId="4418">
        <row r="1">
          <cell r="R1">
            <v>1.1032381499999999</v>
          </cell>
        </row>
      </sheetData>
      <sheetData sheetId="4419">
        <row r="1">
          <cell r="R1">
            <v>1.1032381499999999</v>
          </cell>
        </row>
      </sheetData>
      <sheetData sheetId="4420">
        <row r="1">
          <cell r="R1">
            <v>1.1032381499999999</v>
          </cell>
        </row>
      </sheetData>
      <sheetData sheetId="4421">
        <row r="1">
          <cell r="R1">
            <v>1.1032381499999999</v>
          </cell>
        </row>
      </sheetData>
      <sheetData sheetId="4422">
        <row r="1">
          <cell r="R1">
            <v>1.1032381499999999</v>
          </cell>
        </row>
      </sheetData>
      <sheetData sheetId="4423">
        <row r="1">
          <cell r="R1">
            <v>1.1032381499999999</v>
          </cell>
        </row>
      </sheetData>
      <sheetData sheetId="4424">
        <row r="1">
          <cell r="R1">
            <v>1.1032381499999999</v>
          </cell>
        </row>
      </sheetData>
      <sheetData sheetId="4425">
        <row r="1">
          <cell r="R1">
            <v>1.1032381499999999</v>
          </cell>
        </row>
      </sheetData>
      <sheetData sheetId="4426">
        <row r="1">
          <cell r="R1">
            <v>1.1032381499999999</v>
          </cell>
        </row>
      </sheetData>
      <sheetData sheetId="4427">
        <row r="1">
          <cell r="R1">
            <v>1.1032381499999999</v>
          </cell>
        </row>
      </sheetData>
      <sheetData sheetId="4428">
        <row r="1">
          <cell r="R1">
            <v>1.1032381499999999</v>
          </cell>
        </row>
      </sheetData>
      <sheetData sheetId="4429">
        <row r="1">
          <cell r="R1">
            <v>1.1032381499999999</v>
          </cell>
        </row>
      </sheetData>
      <sheetData sheetId="4430">
        <row r="1">
          <cell r="R1">
            <v>1.1032381499999999</v>
          </cell>
        </row>
      </sheetData>
      <sheetData sheetId="4431">
        <row r="1">
          <cell r="R1">
            <v>1.1032381499999999</v>
          </cell>
        </row>
      </sheetData>
      <sheetData sheetId="4432">
        <row r="1">
          <cell r="R1">
            <v>1.1032381499999999</v>
          </cell>
        </row>
      </sheetData>
      <sheetData sheetId="4433">
        <row r="1">
          <cell r="R1">
            <v>1.1032381499999999</v>
          </cell>
        </row>
      </sheetData>
      <sheetData sheetId="4434">
        <row r="1">
          <cell r="R1">
            <v>1.1032381499999999</v>
          </cell>
        </row>
      </sheetData>
      <sheetData sheetId="4435">
        <row r="1">
          <cell r="R1">
            <v>1.1032381499999999</v>
          </cell>
        </row>
      </sheetData>
      <sheetData sheetId="4436">
        <row r="1">
          <cell r="R1">
            <v>1.1032381499999999</v>
          </cell>
        </row>
      </sheetData>
      <sheetData sheetId="4437">
        <row r="1">
          <cell r="R1">
            <v>1.1032381499999999</v>
          </cell>
        </row>
      </sheetData>
      <sheetData sheetId="4438">
        <row r="1">
          <cell r="R1">
            <v>1.1032381499999999</v>
          </cell>
        </row>
      </sheetData>
      <sheetData sheetId="4439">
        <row r="1">
          <cell r="R1">
            <v>1.1032381499999999</v>
          </cell>
        </row>
      </sheetData>
      <sheetData sheetId="4440">
        <row r="1">
          <cell r="R1">
            <v>1.1032381499999999</v>
          </cell>
        </row>
      </sheetData>
      <sheetData sheetId="4441">
        <row r="1">
          <cell r="R1">
            <v>1.1032381499999999</v>
          </cell>
        </row>
      </sheetData>
      <sheetData sheetId="4442">
        <row r="1">
          <cell r="R1">
            <v>1.1032381499999999</v>
          </cell>
        </row>
      </sheetData>
      <sheetData sheetId="4443">
        <row r="1">
          <cell r="R1">
            <v>1.1032381499999999</v>
          </cell>
        </row>
      </sheetData>
      <sheetData sheetId="4444">
        <row r="1">
          <cell r="R1">
            <v>1.1032381499999999</v>
          </cell>
        </row>
      </sheetData>
      <sheetData sheetId="4445">
        <row r="1">
          <cell r="R1">
            <v>1.1032381499999999</v>
          </cell>
        </row>
      </sheetData>
      <sheetData sheetId="4446">
        <row r="1">
          <cell r="R1">
            <v>1.1032381499999999</v>
          </cell>
        </row>
      </sheetData>
      <sheetData sheetId="4447">
        <row r="1">
          <cell r="R1">
            <v>1.1032381499999999</v>
          </cell>
        </row>
      </sheetData>
      <sheetData sheetId="4448">
        <row r="1">
          <cell r="R1">
            <v>1.1032381499999999</v>
          </cell>
        </row>
      </sheetData>
      <sheetData sheetId="4449">
        <row r="1">
          <cell r="R1">
            <v>1.1032381499999999</v>
          </cell>
        </row>
      </sheetData>
      <sheetData sheetId="4450">
        <row r="1">
          <cell r="R1">
            <v>1.1032381499999999</v>
          </cell>
        </row>
      </sheetData>
      <sheetData sheetId="4451">
        <row r="1">
          <cell r="R1">
            <v>1.1032381499999999</v>
          </cell>
        </row>
      </sheetData>
      <sheetData sheetId="4452">
        <row r="1">
          <cell r="R1">
            <v>1.1032381499999999</v>
          </cell>
        </row>
      </sheetData>
      <sheetData sheetId="4453">
        <row r="1">
          <cell r="R1">
            <v>1.1032381499999999</v>
          </cell>
        </row>
      </sheetData>
      <sheetData sheetId="4454">
        <row r="1">
          <cell r="R1">
            <v>1.1032381499999999</v>
          </cell>
        </row>
      </sheetData>
      <sheetData sheetId="4455">
        <row r="1">
          <cell r="R1">
            <v>1.1032381499999999</v>
          </cell>
        </row>
      </sheetData>
      <sheetData sheetId="4456">
        <row r="1">
          <cell r="R1">
            <v>1.1032381499999999</v>
          </cell>
        </row>
      </sheetData>
      <sheetData sheetId="4457">
        <row r="1">
          <cell r="R1">
            <v>1.1032381499999999</v>
          </cell>
        </row>
      </sheetData>
      <sheetData sheetId="4458">
        <row r="1">
          <cell r="R1">
            <v>1.1032381499999999</v>
          </cell>
        </row>
      </sheetData>
      <sheetData sheetId="4459">
        <row r="1">
          <cell r="R1">
            <v>1.1032381499999999</v>
          </cell>
        </row>
      </sheetData>
      <sheetData sheetId="4460">
        <row r="1">
          <cell r="R1">
            <v>1.1032381499999999</v>
          </cell>
        </row>
      </sheetData>
      <sheetData sheetId="4461">
        <row r="1">
          <cell r="R1">
            <v>1.1032381499999999</v>
          </cell>
        </row>
      </sheetData>
      <sheetData sheetId="4462">
        <row r="1">
          <cell r="R1">
            <v>1.1032381499999999</v>
          </cell>
        </row>
      </sheetData>
      <sheetData sheetId="4463">
        <row r="1">
          <cell r="R1">
            <v>1.1032381499999999</v>
          </cell>
        </row>
      </sheetData>
      <sheetData sheetId="4464">
        <row r="1">
          <cell r="R1">
            <v>1.1032381499999999</v>
          </cell>
        </row>
      </sheetData>
      <sheetData sheetId="4465">
        <row r="1">
          <cell r="R1">
            <v>1.1032381499999999</v>
          </cell>
        </row>
      </sheetData>
      <sheetData sheetId="4466">
        <row r="1">
          <cell r="R1">
            <v>1.1032381499999999</v>
          </cell>
        </row>
      </sheetData>
      <sheetData sheetId="4467">
        <row r="1">
          <cell r="R1">
            <v>1.1032381499999999</v>
          </cell>
        </row>
      </sheetData>
      <sheetData sheetId="4468">
        <row r="1">
          <cell r="R1">
            <v>1.1032381499999999</v>
          </cell>
        </row>
      </sheetData>
      <sheetData sheetId="4469">
        <row r="1">
          <cell r="R1">
            <v>1.1032381499999999</v>
          </cell>
        </row>
      </sheetData>
      <sheetData sheetId="4470">
        <row r="1">
          <cell r="R1">
            <v>1.1032381499999999</v>
          </cell>
        </row>
      </sheetData>
      <sheetData sheetId="4471">
        <row r="1">
          <cell r="R1">
            <v>1.1032381499999999</v>
          </cell>
        </row>
      </sheetData>
      <sheetData sheetId="4472">
        <row r="1">
          <cell r="R1">
            <v>1.1032381499999999</v>
          </cell>
        </row>
      </sheetData>
      <sheetData sheetId="4473">
        <row r="1">
          <cell r="R1">
            <v>1.1032381499999999</v>
          </cell>
        </row>
      </sheetData>
      <sheetData sheetId="4474">
        <row r="1">
          <cell r="R1">
            <v>1.1032381499999999</v>
          </cell>
        </row>
      </sheetData>
      <sheetData sheetId="4475">
        <row r="1">
          <cell r="R1">
            <v>1.1032381499999999</v>
          </cell>
        </row>
      </sheetData>
      <sheetData sheetId="4476">
        <row r="1">
          <cell r="R1">
            <v>1.1032381499999999</v>
          </cell>
        </row>
      </sheetData>
      <sheetData sheetId="4477">
        <row r="1">
          <cell r="R1">
            <v>1.1032381499999999</v>
          </cell>
        </row>
      </sheetData>
      <sheetData sheetId="4478">
        <row r="1">
          <cell r="R1">
            <v>1.1032381499999999</v>
          </cell>
        </row>
      </sheetData>
      <sheetData sheetId="4479">
        <row r="1">
          <cell r="R1">
            <v>1.1032381499999999</v>
          </cell>
        </row>
      </sheetData>
      <sheetData sheetId="4480">
        <row r="1">
          <cell r="R1">
            <v>1.1032381499999999</v>
          </cell>
        </row>
      </sheetData>
      <sheetData sheetId="4481">
        <row r="1">
          <cell r="R1">
            <v>1.1032381499999999</v>
          </cell>
        </row>
      </sheetData>
      <sheetData sheetId="4482">
        <row r="1">
          <cell r="R1">
            <v>1.1032381499999999</v>
          </cell>
        </row>
      </sheetData>
      <sheetData sheetId="4483">
        <row r="1">
          <cell r="R1">
            <v>1.1032381499999999</v>
          </cell>
        </row>
      </sheetData>
      <sheetData sheetId="4484">
        <row r="1">
          <cell r="R1">
            <v>1.1032381499999999</v>
          </cell>
        </row>
      </sheetData>
      <sheetData sheetId="4485">
        <row r="1">
          <cell r="R1">
            <v>1.1032381499999999</v>
          </cell>
        </row>
      </sheetData>
      <sheetData sheetId="4486"/>
      <sheetData sheetId="4487">
        <row r="1">
          <cell r="R1">
            <v>1.1032381499999999</v>
          </cell>
        </row>
      </sheetData>
      <sheetData sheetId="4488">
        <row r="1">
          <cell r="R1">
            <v>1.1032381499999999</v>
          </cell>
        </row>
      </sheetData>
      <sheetData sheetId="4489">
        <row r="1">
          <cell r="R1">
            <v>1.1032381499999999</v>
          </cell>
        </row>
      </sheetData>
      <sheetData sheetId="4490"/>
      <sheetData sheetId="4491">
        <row r="1">
          <cell r="R1">
            <v>1.1032381499999999</v>
          </cell>
        </row>
      </sheetData>
      <sheetData sheetId="4492">
        <row r="1">
          <cell r="R1">
            <v>1.1032381499999999</v>
          </cell>
        </row>
      </sheetData>
      <sheetData sheetId="4493">
        <row r="1">
          <cell r="R1">
            <v>1.1032381499999999</v>
          </cell>
        </row>
      </sheetData>
      <sheetData sheetId="4494">
        <row r="1">
          <cell r="R1">
            <v>1.1032381499999999</v>
          </cell>
        </row>
      </sheetData>
      <sheetData sheetId="4495">
        <row r="1">
          <cell r="R1">
            <v>1.1032381499999999</v>
          </cell>
        </row>
      </sheetData>
      <sheetData sheetId="4496">
        <row r="1">
          <cell r="R1">
            <v>1.1032381499999999</v>
          </cell>
        </row>
      </sheetData>
      <sheetData sheetId="4497">
        <row r="1">
          <cell r="R1">
            <v>1.1032381499999999</v>
          </cell>
        </row>
      </sheetData>
      <sheetData sheetId="4498">
        <row r="1">
          <cell r="R1">
            <v>1.1032381499999999</v>
          </cell>
        </row>
      </sheetData>
      <sheetData sheetId="4499">
        <row r="1">
          <cell r="R1">
            <v>1.1032381499999999</v>
          </cell>
        </row>
      </sheetData>
      <sheetData sheetId="4500">
        <row r="1">
          <cell r="R1">
            <v>1.1032381499999999</v>
          </cell>
        </row>
      </sheetData>
      <sheetData sheetId="4501">
        <row r="1">
          <cell r="R1">
            <v>1.1032381499999999</v>
          </cell>
        </row>
      </sheetData>
      <sheetData sheetId="4502">
        <row r="1">
          <cell r="R1">
            <v>1.1032381499999999</v>
          </cell>
        </row>
      </sheetData>
      <sheetData sheetId="4503">
        <row r="1">
          <cell r="R1">
            <v>1.1032381499999999</v>
          </cell>
        </row>
      </sheetData>
      <sheetData sheetId="4504">
        <row r="1">
          <cell r="R1">
            <v>1.1032381499999999</v>
          </cell>
        </row>
      </sheetData>
      <sheetData sheetId="4505">
        <row r="1">
          <cell r="R1">
            <v>1.1032381499999999</v>
          </cell>
        </row>
      </sheetData>
      <sheetData sheetId="4506">
        <row r="1">
          <cell r="R1">
            <v>1.1032381499999999</v>
          </cell>
        </row>
      </sheetData>
      <sheetData sheetId="4507">
        <row r="1">
          <cell r="R1">
            <v>1.1032381499999999</v>
          </cell>
        </row>
      </sheetData>
      <sheetData sheetId="4508">
        <row r="1">
          <cell r="R1">
            <v>1.1032381499999999</v>
          </cell>
        </row>
      </sheetData>
      <sheetData sheetId="4509">
        <row r="1">
          <cell r="R1">
            <v>1.1032381499999999</v>
          </cell>
        </row>
      </sheetData>
      <sheetData sheetId="4510">
        <row r="1">
          <cell r="R1">
            <v>1.1032381499999999</v>
          </cell>
        </row>
      </sheetData>
      <sheetData sheetId="4511">
        <row r="1">
          <cell r="R1">
            <v>1.1032381499999999</v>
          </cell>
        </row>
      </sheetData>
      <sheetData sheetId="4512">
        <row r="1">
          <cell r="R1">
            <v>1.1032381499999999</v>
          </cell>
        </row>
      </sheetData>
      <sheetData sheetId="4513">
        <row r="1">
          <cell r="R1">
            <v>1.1032381499999999</v>
          </cell>
        </row>
      </sheetData>
      <sheetData sheetId="4514">
        <row r="1">
          <cell r="R1">
            <v>1.1032381499999999</v>
          </cell>
        </row>
      </sheetData>
      <sheetData sheetId="4515">
        <row r="1">
          <cell r="R1">
            <v>1.1032381499999999</v>
          </cell>
        </row>
      </sheetData>
      <sheetData sheetId="4516"/>
      <sheetData sheetId="4517">
        <row r="1">
          <cell r="R1">
            <v>1.1032381499999999</v>
          </cell>
        </row>
      </sheetData>
      <sheetData sheetId="4518">
        <row r="1">
          <cell r="R1">
            <v>1.1032381499999999</v>
          </cell>
        </row>
      </sheetData>
      <sheetData sheetId="4519">
        <row r="1">
          <cell r="R1">
            <v>1.1032381499999999</v>
          </cell>
        </row>
      </sheetData>
      <sheetData sheetId="4520">
        <row r="1">
          <cell r="R1">
            <v>1.1032381499999999</v>
          </cell>
        </row>
      </sheetData>
      <sheetData sheetId="4521">
        <row r="1">
          <cell r="R1">
            <v>1.1032381499999999</v>
          </cell>
        </row>
      </sheetData>
      <sheetData sheetId="4522">
        <row r="1">
          <cell r="R1">
            <v>1.1032381499999999</v>
          </cell>
        </row>
      </sheetData>
      <sheetData sheetId="4523">
        <row r="1">
          <cell r="R1">
            <v>1.1032381499999999</v>
          </cell>
        </row>
      </sheetData>
      <sheetData sheetId="4524">
        <row r="1">
          <cell r="R1">
            <v>1.1032381499999999</v>
          </cell>
        </row>
      </sheetData>
      <sheetData sheetId="4525">
        <row r="1">
          <cell r="R1">
            <v>1.1032381499999999</v>
          </cell>
        </row>
      </sheetData>
      <sheetData sheetId="4526">
        <row r="1">
          <cell r="R1">
            <v>1.1032381499999999</v>
          </cell>
        </row>
      </sheetData>
      <sheetData sheetId="4527">
        <row r="1">
          <cell r="R1">
            <v>1.1032381499999999</v>
          </cell>
        </row>
      </sheetData>
      <sheetData sheetId="4528">
        <row r="1">
          <cell r="R1">
            <v>1.1032381499999999</v>
          </cell>
        </row>
      </sheetData>
      <sheetData sheetId="4529"/>
      <sheetData sheetId="4530">
        <row r="1">
          <cell r="R1">
            <v>1.1032381499999999</v>
          </cell>
        </row>
      </sheetData>
      <sheetData sheetId="4531">
        <row r="1">
          <cell r="R1">
            <v>1.1032381499999999</v>
          </cell>
        </row>
      </sheetData>
      <sheetData sheetId="4532">
        <row r="1">
          <cell r="R1">
            <v>1.1032381499999999</v>
          </cell>
        </row>
      </sheetData>
      <sheetData sheetId="4533">
        <row r="1">
          <cell r="R1">
            <v>1.1032381499999999</v>
          </cell>
        </row>
      </sheetData>
      <sheetData sheetId="4534">
        <row r="1">
          <cell r="R1">
            <v>1.1032381499999999</v>
          </cell>
        </row>
      </sheetData>
      <sheetData sheetId="4535">
        <row r="1">
          <cell r="R1">
            <v>1.1032381499999999</v>
          </cell>
        </row>
      </sheetData>
      <sheetData sheetId="4536">
        <row r="1">
          <cell r="R1">
            <v>1.1032381499999999</v>
          </cell>
        </row>
      </sheetData>
      <sheetData sheetId="4537">
        <row r="1">
          <cell r="R1">
            <v>1.1032381499999999</v>
          </cell>
        </row>
      </sheetData>
      <sheetData sheetId="4538">
        <row r="1">
          <cell r="R1">
            <v>1.1032381499999999</v>
          </cell>
        </row>
      </sheetData>
      <sheetData sheetId="4539">
        <row r="1">
          <cell r="R1">
            <v>1.1032381499999999</v>
          </cell>
        </row>
      </sheetData>
      <sheetData sheetId="4540">
        <row r="1">
          <cell r="R1">
            <v>1.1032381499999999</v>
          </cell>
        </row>
      </sheetData>
      <sheetData sheetId="4541"/>
      <sheetData sheetId="4542"/>
      <sheetData sheetId="4543">
        <row r="1">
          <cell r="R1">
            <v>1.1032381499999999</v>
          </cell>
        </row>
      </sheetData>
      <sheetData sheetId="4544">
        <row r="1">
          <cell r="R1">
            <v>1.1032381499999999</v>
          </cell>
        </row>
      </sheetData>
      <sheetData sheetId="4545">
        <row r="1">
          <cell r="R1">
            <v>1.1032381499999999</v>
          </cell>
        </row>
      </sheetData>
      <sheetData sheetId="4546">
        <row r="1">
          <cell r="R1">
            <v>1.1032381499999999</v>
          </cell>
        </row>
      </sheetData>
      <sheetData sheetId="4547">
        <row r="1">
          <cell r="R1">
            <v>1.1032381499999999</v>
          </cell>
        </row>
      </sheetData>
      <sheetData sheetId="4548">
        <row r="1">
          <cell r="R1">
            <v>1.1032381499999999</v>
          </cell>
        </row>
      </sheetData>
      <sheetData sheetId="4549">
        <row r="1">
          <cell r="R1">
            <v>1.1032381499999999</v>
          </cell>
        </row>
      </sheetData>
      <sheetData sheetId="4550">
        <row r="1">
          <cell r="R1">
            <v>1.1032381499999999</v>
          </cell>
        </row>
      </sheetData>
      <sheetData sheetId="4551">
        <row r="1">
          <cell r="R1">
            <v>1.1032381499999999</v>
          </cell>
        </row>
      </sheetData>
      <sheetData sheetId="4552">
        <row r="1">
          <cell r="R1">
            <v>1.1032381499999999</v>
          </cell>
        </row>
      </sheetData>
      <sheetData sheetId="4553"/>
      <sheetData sheetId="4554"/>
      <sheetData sheetId="4555"/>
      <sheetData sheetId="4556"/>
      <sheetData sheetId="4557">
        <row r="1">
          <cell r="R1">
            <v>1.1032381499999999</v>
          </cell>
        </row>
      </sheetData>
      <sheetData sheetId="4558">
        <row r="1">
          <cell r="R1">
            <v>1.1032381499999999</v>
          </cell>
        </row>
      </sheetData>
      <sheetData sheetId="4559">
        <row r="1">
          <cell r="R1">
            <v>1.1032381499999999</v>
          </cell>
        </row>
      </sheetData>
      <sheetData sheetId="4560">
        <row r="1">
          <cell r="R1">
            <v>1.1032381499999999</v>
          </cell>
        </row>
      </sheetData>
      <sheetData sheetId="4561">
        <row r="1">
          <cell r="R1">
            <v>1.1032381499999999</v>
          </cell>
        </row>
      </sheetData>
      <sheetData sheetId="4562"/>
      <sheetData sheetId="4563">
        <row r="1">
          <cell r="R1">
            <v>1.1032381499999999</v>
          </cell>
        </row>
      </sheetData>
      <sheetData sheetId="4564">
        <row r="1">
          <cell r="R1">
            <v>1.1032381499999999</v>
          </cell>
        </row>
      </sheetData>
      <sheetData sheetId="4565">
        <row r="1">
          <cell r="R1">
            <v>1.1032381499999999</v>
          </cell>
        </row>
      </sheetData>
      <sheetData sheetId="4566">
        <row r="1">
          <cell r="R1">
            <v>1.1032381499999999</v>
          </cell>
        </row>
      </sheetData>
      <sheetData sheetId="4567"/>
      <sheetData sheetId="4568"/>
      <sheetData sheetId="4569"/>
      <sheetData sheetId="4570">
        <row r="1">
          <cell r="R1">
            <v>1.1032381499999999</v>
          </cell>
        </row>
      </sheetData>
      <sheetData sheetId="4571">
        <row r="1">
          <cell r="R1">
            <v>1.1032381499999999</v>
          </cell>
        </row>
      </sheetData>
      <sheetData sheetId="4572">
        <row r="1">
          <cell r="R1">
            <v>1.1032381499999999</v>
          </cell>
        </row>
      </sheetData>
      <sheetData sheetId="4573">
        <row r="1">
          <cell r="R1">
            <v>1.1032381499999999</v>
          </cell>
        </row>
      </sheetData>
      <sheetData sheetId="4574">
        <row r="1">
          <cell r="R1">
            <v>1.1032381499999999</v>
          </cell>
        </row>
      </sheetData>
      <sheetData sheetId="4575"/>
      <sheetData sheetId="4576"/>
      <sheetData sheetId="4577">
        <row r="1">
          <cell r="R1">
            <v>1.1032381499999999</v>
          </cell>
        </row>
      </sheetData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>
        <row r="1">
          <cell r="R1">
            <v>1.1032381499999999</v>
          </cell>
        </row>
      </sheetData>
      <sheetData sheetId="4589"/>
      <sheetData sheetId="4590">
        <row r="1">
          <cell r="R1">
            <v>1.1032381499999999</v>
          </cell>
        </row>
      </sheetData>
      <sheetData sheetId="4591"/>
      <sheetData sheetId="4592"/>
      <sheetData sheetId="4593">
        <row r="1">
          <cell r="R1">
            <v>1.1032381499999999</v>
          </cell>
        </row>
      </sheetData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>
        <row r="1">
          <cell r="R1">
            <v>1.1032381499999999</v>
          </cell>
        </row>
      </sheetData>
      <sheetData sheetId="4606">
        <row r="1">
          <cell r="R1">
            <v>1.1032381499999999</v>
          </cell>
        </row>
      </sheetData>
      <sheetData sheetId="4607"/>
      <sheetData sheetId="4608">
        <row r="1">
          <cell r="R1">
            <v>1.1032381499999999</v>
          </cell>
        </row>
      </sheetData>
      <sheetData sheetId="4609">
        <row r="1">
          <cell r="R1">
            <v>1.1032381499999999</v>
          </cell>
        </row>
      </sheetData>
      <sheetData sheetId="4610">
        <row r="1">
          <cell r="R1">
            <v>1.1032381499999999</v>
          </cell>
        </row>
      </sheetData>
      <sheetData sheetId="4611">
        <row r="1">
          <cell r="R1">
            <v>1.1032381499999999</v>
          </cell>
        </row>
      </sheetData>
      <sheetData sheetId="4612">
        <row r="1">
          <cell r="R1">
            <v>1.1032381499999999</v>
          </cell>
        </row>
      </sheetData>
      <sheetData sheetId="4613">
        <row r="1">
          <cell r="R1">
            <v>1.1032381499999999</v>
          </cell>
        </row>
      </sheetData>
      <sheetData sheetId="4614">
        <row r="1">
          <cell r="R1">
            <v>1.1032381499999999</v>
          </cell>
        </row>
      </sheetData>
      <sheetData sheetId="4615">
        <row r="1">
          <cell r="R1">
            <v>1.1032381499999999</v>
          </cell>
        </row>
      </sheetData>
      <sheetData sheetId="4616">
        <row r="1">
          <cell r="R1">
            <v>1.1032381499999999</v>
          </cell>
        </row>
      </sheetData>
      <sheetData sheetId="4617">
        <row r="1">
          <cell r="R1">
            <v>1.1032381499999999</v>
          </cell>
        </row>
      </sheetData>
      <sheetData sheetId="4618">
        <row r="1">
          <cell r="R1">
            <v>1.1032381499999999</v>
          </cell>
        </row>
      </sheetData>
      <sheetData sheetId="4619">
        <row r="1">
          <cell r="R1">
            <v>1.1032381499999999</v>
          </cell>
        </row>
      </sheetData>
      <sheetData sheetId="4620">
        <row r="1">
          <cell r="R1">
            <v>1.1032381499999999</v>
          </cell>
        </row>
      </sheetData>
      <sheetData sheetId="4621">
        <row r="1">
          <cell r="R1">
            <v>1.1032381499999999</v>
          </cell>
        </row>
      </sheetData>
      <sheetData sheetId="4622">
        <row r="1">
          <cell r="R1">
            <v>1.1032381499999999</v>
          </cell>
        </row>
      </sheetData>
      <sheetData sheetId="4623">
        <row r="1">
          <cell r="R1">
            <v>1.1032381499999999</v>
          </cell>
        </row>
      </sheetData>
      <sheetData sheetId="4624">
        <row r="1">
          <cell r="R1">
            <v>1.1032381499999999</v>
          </cell>
        </row>
      </sheetData>
      <sheetData sheetId="4625">
        <row r="1">
          <cell r="R1">
            <v>1.1032381499999999</v>
          </cell>
        </row>
      </sheetData>
      <sheetData sheetId="4626">
        <row r="1">
          <cell r="R1">
            <v>1.1032381499999999</v>
          </cell>
        </row>
      </sheetData>
      <sheetData sheetId="4627">
        <row r="1">
          <cell r="R1">
            <v>1.1032381499999999</v>
          </cell>
        </row>
      </sheetData>
      <sheetData sheetId="4628">
        <row r="1">
          <cell r="R1">
            <v>1.1032381499999999</v>
          </cell>
        </row>
      </sheetData>
      <sheetData sheetId="4629">
        <row r="1">
          <cell r="R1">
            <v>1.1032381499999999</v>
          </cell>
        </row>
      </sheetData>
      <sheetData sheetId="4630">
        <row r="1">
          <cell r="R1">
            <v>1.1032381499999999</v>
          </cell>
        </row>
      </sheetData>
      <sheetData sheetId="4631">
        <row r="1">
          <cell r="R1">
            <v>1.1032381499999999</v>
          </cell>
        </row>
      </sheetData>
      <sheetData sheetId="4632">
        <row r="1">
          <cell r="R1">
            <v>1.1032381499999999</v>
          </cell>
        </row>
      </sheetData>
      <sheetData sheetId="4633">
        <row r="1">
          <cell r="R1">
            <v>1.1032381499999999</v>
          </cell>
        </row>
      </sheetData>
      <sheetData sheetId="4634">
        <row r="1">
          <cell r="R1">
            <v>1.1032381499999999</v>
          </cell>
        </row>
      </sheetData>
      <sheetData sheetId="4635">
        <row r="1">
          <cell r="R1">
            <v>1.1032381499999999</v>
          </cell>
        </row>
      </sheetData>
      <sheetData sheetId="4636">
        <row r="1">
          <cell r="R1">
            <v>1.1032381499999999</v>
          </cell>
        </row>
      </sheetData>
      <sheetData sheetId="4637">
        <row r="1">
          <cell r="R1">
            <v>1.1032381499999999</v>
          </cell>
        </row>
      </sheetData>
      <sheetData sheetId="4638">
        <row r="1">
          <cell r="R1">
            <v>1.1032381499999999</v>
          </cell>
        </row>
      </sheetData>
      <sheetData sheetId="4639">
        <row r="1">
          <cell r="R1">
            <v>1.1032381499999999</v>
          </cell>
        </row>
      </sheetData>
      <sheetData sheetId="4640">
        <row r="1">
          <cell r="R1">
            <v>1.1032381499999999</v>
          </cell>
        </row>
      </sheetData>
      <sheetData sheetId="4641">
        <row r="1">
          <cell r="R1">
            <v>1.1032381499999999</v>
          </cell>
        </row>
      </sheetData>
      <sheetData sheetId="4642">
        <row r="1">
          <cell r="R1">
            <v>1.1032381499999999</v>
          </cell>
        </row>
      </sheetData>
      <sheetData sheetId="4643">
        <row r="1">
          <cell r="R1">
            <v>1.1032381499999999</v>
          </cell>
        </row>
      </sheetData>
      <sheetData sheetId="4644">
        <row r="1">
          <cell r="R1">
            <v>1.1032381499999999</v>
          </cell>
        </row>
      </sheetData>
      <sheetData sheetId="4645">
        <row r="1">
          <cell r="R1">
            <v>1.1032381499999999</v>
          </cell>
        </row>
      </sheetData>
      <sheetData sheetId="4646">
        <row r="1">
          <cell r="R1">
            <v>1.1032381499999999</v>
          </cell>
        </row>
      </sheetData>
      <sheetData sheetId="4647">
        <row r="1">
          <cell r="R1">
            <v>1.1032381499999999</v>
          </cell>
        </row>
      </sheetData>
      <sheetData sheetId="4648">
        <row r="1">
          <cell r="R1">
            <v>1.1032381499999999</v>
          </cell>
        </row>
      </sheetData>
      <sheetData sheetId="4649">
        <row r="1">
          <cell r="R1">
            <v>1.1032381499999999</v>
          </cell>
        </row>
      </sheetData>
      <sheetData sheetId="4650">
        <row r="1">
          <cell r="R1">
            <v>1.1032381499999999</v>
          </cell>
        </row>
      </sheetData>
      <sheetData sheetId="4651">
        <row r="1">
          <cell r="R1">
            <v>1.1032381499999999</v>
          </cell>
        </row>
      </sheetData>
      <sheetData sheetId="4652">
        <row r="1">
          <cell r="R1">
            <v>1.1032381499999999</v>
          </cell>
        </row>
      </sheetData>
      <sheetData sheetId="4653">
        <row r="1">
          <cell r="R1">
            <v>1.1032381499999999</v>
          </cell>
        </row>
      </sheetData>
      <sheetData sheetId="4654">
        <row r="1">
          <cell r="R1">
            <v>1.1032381499999999</v>
          </cell>
        </row>
      </sheetData>
      <sheetData sheetId="4655">
        <row r="1">
          <cell r="R1">
            <v>1.1032381499999999</v>
          </cell>
        </row>
      </sheetData>
      <sheetData sheetId="4656">
        <row r="1">
          <cell r="R1">
            <v>1.1032381499999999</v>
          </cell>
        </row>
      </sheetData>
      <sheetData sheetId="4657">
        <row r="1">
          <cell r="R1">
            <v>1.1032381499999999</v>
          </cell>
        </row>
      </sheetData>
      <sheetData sheetId="4658">
        <row r="1">
          <cell r="R1">
            <v>1.1032381499999999</v>
          </cell>
        </row>
      </sheetData>
      <sheetData sheetId="4659">
        <row r="1">
          <cell r="R1">
            <v>1.1032381499999999</v>
          </cell>
        </row>
      </sheetData>
      <sheetData sheetId="4660">
        <row r="1">
          <cell r="R1">
            <v>1.1032381499999999</v>
          </cell>
        </row>
      </sheetData>
      <sheetData sheetId="4661">
        <row r="1">
          <cell r="R1">
            <v>1.1032381499999999</v>
          </cell>
        </row>
      </sheetData>
      <sheetData sheetId="4662">
        <row r="1">
          <cell r="R1">
            <v>1.1032381499999999</v>
          </cell>
        </row>
      </sheetData>
      <sheetData sheetId="4663">
        <row r="1">
          <cell r="R1">
            <v>1.1032381499999999</v>
          </cell>
        </row>
      </sheetData>
      <sheetData sheetId="4664">
        <row r="1">
          <cell r="R1">
            <v>1.1032381499999999</v>
          </cell>
        </row>
      </sheetData>
      <sheetData sheetId="4665">
        <row r="1">
          <cell r="R1">
            <v>1.1032381499999999</v>
          </cell>
        </row>
      </sheetData>
      <sheetData sheetId="4666">
        <row r="1">
          <cell r="R1">
            <v>1.1032381499999999</v>
          </cell>
        </row>
      </sheetData>
      <sheetData sheetId="4667">
        <row r="1">
          <cell r="R1">
            <v>1.1032381499999999</v>
          </cell>
        </row>
      </sheetData>
      <sheetData sheetId="4668">
        <row r="1">
          <cell r="R1">
            <v>1.1032381499999999</v>
          </cell>
        </row>
      </sheetData>
      <sheetData sheetId="4669">
        <row r="1">
          <cell r="R1">
            <v>1.1032381499999999</v>
          </cell>
        </row>
      </sheetData>
      <sheetData sheetId="4670">
        <row r="1">
          <cell r="R1">
            <v>1.1032381499999999</v>
          </cell>
        </row>
      </sheetData>
      <sheetData sheetId="4671">
        <row r="1">
          <cell r="R1">
            <v>1.1032381499999999</v>
          </cell>
        </row>
      </sheetData>
      <sheetData sheetId="4672">
        <row r="1">
          <cell r="R1">
            <v>1.1032381499999999</v>
          </cell>
        </row>
      </sheetData>
      <sheetData sheetId="4673">
        <row r="1">
          <cell r="R1">
            <v>1.1032381499999999</v>
          </cell>
        </row>
      </sheetData>
      <sheetData sheetId="4674">
        <row r="1">
          <cell r="R1">
            <v>1.1032381499999999</v>
          </cell>
        </row>
      </sheetData>
      <sheetData sheetId="4675">
        <row r="1">
          <cell r="R1">
            <v>1.1032381499999999</v>
          </cell>
        </row>
      </sheetData>
      <sheetData sheetId="4676">
        <row r="1">
          <cell r="R1">
            <v>1.1032381499999999</v>
          </cell>
        </row>
      </sheetData>
      <sheetData sheetId="4677">
        <row r="1">
          <cell r="R1">
            <v>1.1032381499999999</v>
          </cell>
        </row>
      </sheetData>
      <sheetData sheetId="4678">
        <row r="1">
          <cell r="R1">
            <v>1.1032381499999999</v>
          </cell>
        </row>
      </sheetData>
      <sheetData sheetId="4679">
        <row r="1">
          <cell r="R1">
            <v>1.1032381499999999</v>
          </cell>
        </row>
      </sheetData>
      <sheetData sheetId="4680">
        <row r="1">
          <cell r="R1">
            <v>1.1032381499999999</v>
          </cell>
        </row>
      </sheetData>
      <sheetData sheetId="4681">
        <row r="1">
          <cell r="R1">
            <v>1.1032381499999999</v>
          </cell>
        </row>
      </sheetData>
      <sheetData sheetId="4682">
        <row r="1">
          <cell r="R1">
            <v>1.1032381499999999</v>
          </cell>
        </row>
      </sheetData>
      <sheetData sheetId="4683">
        <row r="1">
          <cell r="R1">
            <v>1.1032381499999999</v>
          </cell>
        </row>
      </sheetData>
      <sheetData sheetId="4684">
        <row r="1">
          <cell r="R1">
            <v>1.1032381499999999</v>
          </cell>
        </row>
      </sheetData>
      <sheetData sheetId="4685">
        <row r="1">
          <cell r="R1">
            <v>1.1032381499999999</v>
          </cell>
        </row>
      </sheetData>
      <sheetData sheetId="4686">
        <row r="1">
          <cell r="R1">
            <v>1.1032381499999999</v>
          </cell>
        </row>
      </sheetData>
      <sheetData sheetId="4687">
        <row r="1">
          <cell r="R1">
            <v>1.1032381499999999</v>
          </cell>
        </row>
      </sheetData>
      <sheetData sheetId="4688">
        <row r="1">
          <cell r="R1">
            <v>1.1032381499999999</v>
          </cell>
        </row>
      </sheetData>
      <sheetData sheetId="4689">
        <row r="1">
          <cell r="R1">
            <v>1.1032381499999999</v>
          </cell>
        </row>
      </sheetData>
      <sheetData sheetId="4690">
        <row r="1">
          <cell r="R1">
            <v>1.1032381499999999</v>
          </cell>
        </row>
      </sheetData>
      <sheetData sheetId="4691">
        <row r="1">
          <cell r="R1">
            <v>1.1032381499999999</v>
          </cell>
        </row>
      </sheetData>
      <sheetData sheetId="4692">
        <row r="1">
          <cell r="R1">
            <v>1.1032381499999999</v>
          </cell>
        </row>
      </sheetData>
      <sheetData sheetId="4693">
        <row r="1">
          <cell r="R1">
            <v>1.1032381499999999</v>
          </cell>
        </row>
      </sheetData>
      <sheetData sheetId="4694">
        <row r="1">
          <cell r="R1">
            <v>1.1032381499999999</v>
          </cell>
        </row>
      </sheetData>
      <sheetData sheetId="4695">
        <row r="1">
          <cell r="R1">
            <v>1.1032381499999999</v>
          </cell>
        </row>
      </sheetData>
      <sheetData sheetId="4696">
        <row r="1">
          <cell r="R1">
            <v>1.1032381499999999</v>
          </cell>
        </row>
      </sheetData>
      <sheetData sheetId="4697">
        <row r="1">
          <cell r="R1">
            <v>1.1032381499999999</v>
          </cell>
        </row>
      </sheetData>
      <sheetData sheetId="4698">
        <row r="1">
          <cell r="R1">
            <v>1.1032381499999999</v>
          </cell>
        </row>
      </sheetData>
      <sheetData sheetId="4699">
        <row r="1">
          <cell r="R1">
            <v>1.1032381499999999</v>
          </cell>
        </row>
      </sheetData>
      <sheetData sheetId="4700">
        <row r="1">
          <cell r="R1">
            <v>1.1032381499999999</v>
          </cell>
        </row>
      </sheetData>
      <sheetData sheetId="4701">
        <row r="1">
          <cell r="R1">
            <v>1.1032381499999999</v>
          </cell>
        </row>
      </sheetData>
      <sheetData sheetId="4702">
        <row r="1">
          <cell r="R1">
            <v>1.1032381499999999</v>
          </cell>
        </row>
      </sheetData>
      <sheetData sheetId="4703">
        <row r="1">
          <cell r="R1">
            <v>1.1032381499999999</v>
          </cell>
        </row>
      </sheetData>
      <sheetData sheetId="4704">
        <row r="1">
          <cell r="R1">
            <v>1.1032381499999999</v>
          </cell>
        </row>
      </sheetData>
      <sheetData sheetId="4705">
        <row r="1">
          <cell r="R1">
            <v>1.1032381499999999</v>
          </cell>
        </row>
      </sheetData>
      <sheetData sheetId="4706">
        <row r="1">
          <cell r="R1">
            <v>1.1032381499999999</v>
          </cell>
        </row>
      </sheetData>
      <sheetData sheetId="4707">
        <row r="1">
          <cell r="R1">
            <v>1.1032381499999999</v>
          </cell>
        </row>
      </sheetData>
      <sheetData sheetId="4708">
        <row r="1">
          <cell r="R1">
            <v>1.1032381499999999</v>
          </cell>
        </row>
      </sheetData>
      <sheetData sheetId="4709">
        <row r="1">
          <cell r="R1">
            <v>1.1032381499999999</v>
          </cell>
        </row>
      </sheetData>
      <sheetData sheetId="4710">
        <row r="1">
          <cell r="R1">
            <v>1.1032381499999999</v>
          </cell>
        </row>
      </sheetData>
      <sheetData sheetId="4711">
        <row r="1">
          <cell r="R1">
            <v>1.1032381499999999</v>
          </cell>
        </row>
      </sheetData>
      <sheetData sheetId="4712">
        <row r="1">
          <cell r="R1">
            <v>1.1032381499999999</v>
          </cell>
        </row>
      </sheetData>
      <sheetData sheetId="4713">
        <row r="1">
          <cell r="R1">
            <v>1.1032381499999999</v>
          </cell>
        </row>
      </sheetData>
      <sheetData sheetId="4714">
        <row r="1">
          <cell r="R1">
            <v>1.1032381499999999</v>
          </cell>
        </row>
      </sheetData>
      <sheetData sheetId="4715">
        <row r="1">
          <cell r="R1">
            <v>1.1032381499999999</v>
          </cell>
        </row>
      </sheetData>
      <sheetData sheetId="4716"/>
      <sheetData sheetId="4717">
        <row r="1">
          <cell r="R1">
            <v>1.1032381499999999</v>
          </cell>
        </row>
      </sheetData>
      <sheetData sheetId="4718">
        <row r="1">
          <cell r="R1">
            <v>1.1032381499999999</v>
          </cell>
        </row>
      </sheetData>
      <sheetData sheetId="4719">
        <row r="1">
          <cell r="R1">
            <v>1.1032381499999999</v>
          </cell>
        </row>
      </sheetData>
      <sheetData sheetId="4720">
        <row r="1">
          <cell r="R1">
            <v>1.1032381499999999</v>
          </cell>
        </row>
      </sheetData>
      <sheetData sheetId="4721">
        <row r="1">
          <cell r="R1">
            <v>1.1032381499999999</v>
          </cell>
        </row>
      </sheetData>
      <sheetData sheetId="4722">
        <row r="1">
          <cell r="R1">
            <v>1.1032381499999999</v>
          </cell>
        </row>
      </sheetData>
      <sheetData sheetId="4723">
        <row r="1">
          <cell r="R1">
            <v>1.1032381499999999</v>
          </cell>
        </row>
      </sheetData>
      <sheetData sheetId="4724">
        <row r="1">
          <cell r="R1">
            <v>1.1032381499999999</v>
          </cell>
        </row>
      </sheetData>
      <sheetData sheetId="4725">
        <row r="1">
          <cell r="R1">
            <v>1.1032381499999999</v>
          </cell>
        </row>
      </sheetData>
      <sheetData sheetId="4726">
        <row r="1">
          <cell r="R1">
            <v>1.1032381499999999</v>
          </cell>
        </row>
      </sheetData>
      <sheetData sheetId="4727">
        <row r="1">
          <cell r="R1">
            <v>1.1032381499999999</v>
          </cell>
        </row>
      </sheetData>
      <sheetData sheetId="4728">
        <row r="1">
          <cell r="R1">
            <v>1.1032381499999999</v>
          </cell>
        </row>
      </sheetData>
      <sheetData sheetId="4729">
        <row r="1">
          <cell r="R1">
            <v>1.1032381499999999</v>
          </cell>
        </row>
      </sheetData>
      <sheetData sheetId="4730">
        <row r="1">
          <cell r="R1">
            <v>1.1032381499999999</v>
          </cell>
        </row>
      </sheetData>
      <sheetData sheetId="4731">
        <row r="1">
          <cell r="R1">
            <v>1.1032381499999999</v>
          </cell>
        </row>
      </sheetData>
      <sheetData sheetId="4732">
        <row r="1">
          <cell r="R1">
            <v>1.1032381499999999</v>
          </cell>
        </row>
      </sheetData>
      <sheetData sheetId="4733">
        <row r="1">
          <cell r="R1">
            <v>1.1032381499999999</v>
          </cell>
        </row>
      </sheetData>
      <sheetData sheetId="4734">
        <row r="1">
          <cell r="R1">
            <v>1.1032381499999999</v>
          </cell>
        </row>
      </sheetData>
      <sheetData sheetId="4735">
        <row r="1">
          <cell r="R1">
            <v>1.1032381499999999</v>
          </cell>
        </row>
      </sheetData>
      <sheetData sheetId="4736">
        <row r="1">
          <cell r="R1">
            <v>1.1032381499999999</v>
          </cell>
        </row>
      </sheetData>
      <sheetData sheetId="4737">
        <row r="1">
          <cell r="R1">
            <v>1.1032381499999999</v>
          </cell>
        </row>
      </sheetData>
      <sheetData sheetId="4738">
        <row r="1">
          <cell r="R1">
            <v>1.1032381499999999</v>
          </cell>
        </row>
      </sheetData>
      <sheetData sheetId="4739"/>
      <sheetData sheetId="4740">
        <row r="1">
          <cell r="R1">
            <v>1.1032381499999999</v>
          </cell>
        </row>
      </sheetData>
      <sheetData sheetId="4741">
        <row r="1">
          <cell r="R1">
            <v>1.1032381499999999</v>
          </cell>
        </row>
      </sheetData>
      <sheetData sheetId="4742">
        <row r="1">
          <cell r="R1">
            <v>1.1032381499999999</v>
          </cell>
        </row>
      </sheetData>
      <sheetData sheetId="4743">
        <row r="1">
          <cell r="R1">
            <v>1.1032381499999999</v>
          </cell>
        </row>
      </sheetData>
      <sheetData sheetId="4744">
        <row r="1">
          <cell r="R1">
            <v>1.1032381499999999</v>
          </cell>
        </row>
      </sheetData>
      <sheetData sheetId="4745">
        <row r="1">
          <cell r="R1">
            <v>1.1032381499999999</v>
          </cell>
        </row>
      </sheetData>
      <sheetData sheetId="4746">
        <row r="1">
          <cell r="R1">
            <v>1.1032381499999999</v>
          </cell>
        </row>
      </sheetData>
      <sheetData sheetId="4747">
        <row r="1">
          <cell r="R1">
            <v>1.1032381499999999</v>
          </cell>
        </row>
      </sheetData>
      <sheetData sheetId="4748">
        <row r="1">
          <cell r="R1">
            <v>1.1032381499999999</v>
          </cell>
        </row>
      </sheetData>
      <sheetData sheetId="4749">
        <row r="1">
          <cell r="R1">
            <v>1.1032381499999999</v>
          </cell>
        </row>
      </sheetData>
      <sheetData sheetId="4750"/>
      <sheetData sheetId="4751"/>
      <sheetData sheetId="4752">
        <row r="1">
          <cell r="R1">
            <v>1.1032381499999999</v>
          </cell>
        </row>
      </sheetData>
      <sheetData sheetId="4753">
        <row r="1">
          <cell r="R1">
            <v>1.1032381499999999</v>
          </cell>
        </row>
      </sheetData>
      <sheetData sheetId="4754">
        <row r="1">
          <cell r="R1">
            <v>1.1032381499999999</v>
          </cell>
        </row>
      </sheetData>
      <sheetData sheetId="4755">
        <row r="1">
          <cell r="R1">
            <v>1.1032381499999999</v>
          </cell>
        </row>
      </sheetData>
      <sheetData sheetId="4756">
        <row r="1">
          <cell r="R1">
            <v>1.1032381499999999</v>
          </cell>
        </row>
      </sheetData>
      <sheetData sheetId="4757">
        <row r="1">
          <cell r="R1">
            <v>1.1032381499999999</v>
          </cell>
        </row>
      </sheetData>
      <sheetData sheetId="4758">
        <row r="1">
          <cell r="R1">
            <v>1.1032381499999999</v>
          </cell>
        </row>
      </sheetData>
      <sheetData sheetId="4759">
        <row r="1">
          <cell r="R1">
            <v>1.1032381499999999</v>
          </cell>
        </row>
      </sheetData>
      <sheetData sheetId="4760">
        <row r="1">
          <cell r="R1">
            <v>1.1032381499999999</v>
          </cell>
        </row>
      </sheetData>
      <sheetData sheetId="4761"/>
      <sheetData sheetId="4762"/>
      <sheetData sheetId="4763">
        <row r="1">
          <cell r="R1">
            <v>1.1032381499999999</v>
          </cell>
        </row>
      </sheetData>
      <sheetData sheetId="4764">
        <row r="1">
          <cell r="R1">
            <v>1.1032381499999999</v>
          </cell>
        </row>
      </sheetData>
      <sheetData sheetId="4765">
        <row r="1">
          <cell r="R1">
            <v>1.1032381499999999</v>
          </cell>
        </row>
      </sheetData>
      <sheetData sheetId="4766">
        <row r="1">
          <cell r="R1">
            <v>1.1032381499999999</v>
          </cell>
        </row>
      </sheetData>
      <sheetData sheetId="4767">
        <row r="1">
          <cell r="R1">
            <v>1.1032381499999999</v>
          </cell>
        </row>
      </sheetData>
      <sheetData sheetId="4768">
        <row r="1">
          <cell r="R1">
            <v>1.1032381499999999</v>
          </cell>
        </row>
      </sheetData>
      <sheetData sheetId="4769">
        <row r="1">
          <cell r="R1">
            <v>1.1032381499999999</v>
          </cell>
        </row>
      </sheetData>
      <sheetData sheetId="4770">
        <row r="1">
          <cell r="R1">
            <v>1.1032381499999999</v>
          </cell>
        </row>
      </sheetData>
      <sheetData sheetId="4771">
        <row r="1">
          <cell r="R1">
            <v>1.1032381499999999</v>
          </cell>
        </row>
      </sheetData>
      <sheetData sheetId="4772">
        <row r="1">
          <cell r="R1">
            <v>1.1032381499999999</v>
          </cell>
        </row>
      </sheetData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>
        <row r="1">
          <cell r="R1">
            <v>1.1032381499999999</v>
          </cell>
        </row>
      </sheetData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>
        <row r="1">
          <cell r="R1">
            <v>1.1032381499999999</v>
          </cell>
        </row>
      </sheetData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>
        <row r="1">
          <cell r="R1">
            <v>1.1032381499999999</v>
          </cell>
        </row>
      </sheetData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>
        <row r="1">
          <cell r="R1">
            <v>1.1032381499999999</v>
          </cell>
        </row>
      </sheetData>
      <sheetData sheetId="4825"/>
      <sheetData sheetId="4826"/>
      <sheetData sheetId="4827">
        <row r="1">
          <cell r="R1">
            <v>1.1032381499999999</v>
          </cell>
        </row>
      </sheetData>
      <sheetData sheetId="4828">
        <row r="1">
          <cell r="R1">
            <v>1.1032381499999999</v>
          </cell>
        </row>
      </sheetData>
      <sheetData sheetId="4829">
        <row r="1">
          <cell r="R1">
            <v>1.1032381499999999</v>
          </cell>
        </row>
      </sheetData>
      <sheetData sheetId="4830">
        <row r="1">
          <cell r="R1">
            <v>1.1032381499999999</v>
          </cell>
        </row>
      </sheetData>
      <sheetData sheetId="4831">
        <row r="1">
          <cell r="R1">
            <v>1.1032381499999999</v>
          </cell>
        </row>
      </sheetData>
      <sheetData sheetId="4832">
        <row r="1">
          <cell r="R1">
            <v>1.1032381499999999</v>
          </cell>
        </row>
      </sheetData>
      <sheetData sheetId="4833">
        <row r="1">
          <cell r="R1">
            <v>1.1032381499999999</v>
          </cell>
        </row>
      </sheetData>
      <sheetData sheetId="4834">
        <row r="1">
          <cell r="R1">
            <v>1.1032381499999999</v>
          </cell>
        </row>
      </sheetData>
      <sheetData sheetId="4835">
        <row r="1">
          <cell r="R1">
            <v>1.1032381499999999</v>
          </cell>
        </row>
      </sheetData>
      <sheetData sheetId="4836">
        <row r="1">
          <cell r="R1">
            <v>1.1032381499999999</v>
          </cell>
        </row>
      </sheetData>
      <sheetData sheetId="4837">
        <row r="1">
          <cell r="R1">
            <v>1.1032381499999999</v>
          </cell>
        </row>
      </sheetData>
      <sheetData sheetId="4838">
        <row r="1">
          <cell r="R1">
            <v>1.1032381499999999</v>
          </cell>
        </row>
      </sheetData>
      <sheetData sheetId="4839">
        <row r="1">
          <cell r="R1">
            <v>1.1032381499999999</v>
          </cell>
        </row>
      </sheetData>
      <sheetData sheetId="4840">
        <row r="1">
          <cell r="R1">
            <v>1.1032381499999999</v>
          </cell>
        </row>
      </sheetData>
      <sheetData sheetId="4841">
        <row r="1">
          <cell r="R1">
            <v>1.1032381499999999</v>
          </cell>
        </row>
      </sheetData>
      <sheetData sheetId="4842">
        <row r="1">
          <cell r="R1">
            <v>1.1032381499999999</v>
          </cell>
        </row>
      </sheetData>
      <sheetData sheetId="4843">
        <row r="1">
          <cell r="R1">
            <v>1.1032381499999999</v>
          </cell>
        </row>
      </sheetData>
      <sheetData sheetId="4844">
        <row r="1">
          <cell r="R1">
            <v>1.1032381499999999</v>
          </cell>
        </row>
      </sheetData>
      <sheetData sheetId="4845">
        <row r="1">
          <cell r="R1">
            <v>1.1032381499999999</v>
          </cell>
        </row>
      </sheetData>
      <sheetData sheetId="4846">
        <row r="1">
          <cell r="R1">
            <v>1.1032381499999999</v>
          </cell>
        </row>
      </sheetData>
      <sheetData sheetId="4847">
        <row r="1">
          <cell r="R1">
            <v>1.1032381499999999</v>
          </cell>
        </row>
      </sheetData>
      <sheetData sheetId="4848">
        <row r="1">
          <cell r="R1">
            <v>1.1032381499999999</v>
          </cell>
        </row>
      </sheetData>
      <sheetData sheetId="4849">
        <row r="1">
          <cell r="R1">
            <v>1.1032381499999999</v>
          </cell>
        </row>
      </sheetData>
      <sheetData sheetId="4850">
        <row r="1">
          <cell r="R1">
            <v>1.1032381499999999</v>
          </cell>
        </row>
      </sheetData>
      <sheetData sheetId="4851">
        <row r="1">
          <cell r="R1">
            <v>1.1032381499999999</v>
          </cell>
        </row>
      </sheetData>
      <sheetData sheetId="4852">
        <row r="1">
          <cell r="R1">
            <v>1.1032381499999999</v>
          </cell>
        </row>
      </sheetData>
      <sheetData sheetId="4853">
        <row r="1">
          <cell r="R1">
            <v>1.1032381499999999</v>
          </cell>
        </row>
      </sheetData>
      <sheetData sheetId="4854">
        <row r="1">
          <cell r="R1">
            <v>1.1032381499999999</v>
          </cell>
        </row>
      </sheetData>
      <sheetData sheetId="4855">
        <row r="1">
          <cell r="R1">
            <v>1.1032381499999999</v>
          </cell>
        </row>
      </sheetData>
      <sheetData sheetId="4856">
        <row r="1">
          <cell r="R1">
            <v>1.1032381499999999</v>
          </cell>
        </row>
      </sheetData>
      <sheetData sheetId="4857">
        <row r="1">
          <cell r="R1">
            <v>1.1032381499999999</v>
          </cell>
        </row>
      </sheetData>
      <sheetData sheetId="4858">
        <row r="1">
          <cell r="R1">
            <v>1.1032381499999999</v>
          </cell>
        </row>
      </sheetData>
      <sheetData sheetId="4859">
        <row r="1">
          <cell r="R1">
            <v>1.1032381499999999</v>
          </cell>
        </row>
      </sheetData>
      <sheetData sheetId="4860">
        <row r="1">
          <cell r="R1">
            <v>1.1032381499999999</v>
          </cell>
        </row>
      </sheetData>
      <sheetData sheetId="4861">
        <row r="1">
          <cell r="R1">
            <v>1.1032381499999999</v>
          </cell>
        </row>
      </sheetData>
      <sheetData sheetId="4862">
        <row r="1">
          <cell r="R1">
            <v>1.1032381499999999</v>
          </cell>
        </row>
      </sheetData>
      <sheetData sheetId="4863">
        <row r="1">
          <cell r="R1">
            <v>1.1032381499999999</v>
          </cell>
        </row>
      </sheetData>
      <sheetData sheetId="4864">
        <row r="1">
          <cell r="R1">
            <v>1.1032381499999999</v>
          </cell>
        </row>
      </sheetData>
      <sheetData sheetId="4865">
        <row r="1">
          <cell r="R1">
            <v>1.1032381499999999</v>
          </cell>
        </row>
      </sheetData>
      <sheetData sheetId="4866">
        <row r="1">
          <cell r="R1">
            <v>1.1032381499999999</v>
          </cell>
        </row>
      </sheetData>
      <sheetData sheetId="4867">
        <row r="1">
          <cell r="R1">
            <v>1.1032381499999999</v>
          </cell>
        </row>
      </sheetData>
      <sheetData sheetId="4868">
        <row r="1">
          <cell r="R1">
            <v>1.1032381499999999</v>
          </cell>
        </row>
      </sheetData>
      <sheetData sheetId="4869">
        <row r="1">
          <cell r="R1">
            <v>1.1032381499999999</v>
          </cell>
        </row>
      </sheetData>
      <sheetData sheetId="4870">
        <row r="1">
          <cell r="R1">
            <v>1.1032381499999999</v>
          </cell>
        </row>
      </sheetData>
      <sheetData sheetId="4871">
        <row r="1">
          <cell r="R1">
            <v>1.1032381499999999</v>
          </cell>
        </row>
      </sheetData>
      <sheetData sheetId="4872">
        <row r="1">
          <cell r="R1">
            <v>1.1032381499999999</v>
          </cell>
        </row>
      </sheetData>
      <sheetData sheetId="4873">
        <row r="1">
          <cell r="R1">
            <v>1.1032381499999999</v>
          </cell>
        </row>
      </sheetData>
      <sheetData sheetId="4874">
        <row r="1">
          <cell r="R1">
            <v>1.1032381499999999</v>
          </cell>
        </row>
      </sheetData>
      <sheetData sheetId="4875">
        <row r="1">
          <cell r="R1">
            <v>1.1032381499999999</v>
          </cell>
        </row>
      </sheetData>
      <sheetData sheetId="4876">
        <row r="1">
          <cell r="R1">
            <v>1.1032381499999999</v>
          </cell>
        </row>
      </sheetData>
      <sheetData sheetId="4877">
        <row r="1">
          <cell r="R1">
            <v>1.1032381499999999</v>
          </cell>
        </row>
      </sheetData>
      <sheetData sheetId="4878">
        <row r="1">
          <cell r="R1">
            <v>1.1032381499999999</v>
          </cell>
        </row>
      </sheetData>
      <sheetData sheetId="4879">
        <row r="1">
          <cell r="R1">
            <v>1.1032381499999999</v>
          </cell>
        </row>
      </sheetData>
      <sheetData sheetId="4880">
        <row r="1">
          <cell r="R1">
            <v>1.1032381499999999</v>
          </cell>
        </row>
      </sheetData>
      <sheetData sheetId="4881">
        <row r="1">
          <cell r="R1">
            <v>1.1032381499999999</v>
          </cell>
        </row>
      </sheetData>
      <sheetData sheetId="4882">
        <row r="1">
          <cell r="R1">
            <v>1.1032381499999999</v>
          </cell>
        </row>
      </sheetData>
      <sheetData sheetId="4883">
        <row r="1">
          <cell r="R1">
            <v>1.1032381499999999</v>
          </cell>
        </row>
      </sheetData>
      <sheetData sheetId="4884">
        <row r="1">
          <cell r="R1">
            <v>1.1032381499999999</v>
          </cell>
        </row>
      </sheetData>
      <sheetData sheetId="4885">
        <row r="1">
          <cell r="R1">
            <v>1.1032381499999999</v>
          </cell>
        </row>
      </sheetData>
      <sheetData sheetId="4886">
        <row r="1">
          <cell r="R1">
            <v>1.1032381499999999</v>
          </cell>
        </row>
      </sheetData>
      <sheetData sheetId="4887">
        <row r="1">
          <cell r="R1">
            <v>1.1032381499999999</v>
          </cell>
        </row>
      </sheetData>
      <sheetData sheetId="4888">
        <row r="1">
          <cell r="R1">
            <v>1.1032381499999999</v>
          </cell>
        </row>
      </sheetData>
      <sheetData sheetId="4889">
        <row r="1">
          <cell r="R1">
            <v>1.1032381499999999</v>
          </cell>
        </row>
      </sheetData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>
        <row r="1">
          <cell r="R1">
            <v>1.1032381499999999</v>
          </cell>
        </row>
      </sheetData>
      <sheetData sheetId="4996" refreshError="1"/>
      <sheetData sheetId="4997"/>
      <sheetData sheetId="4998"/>
      <sheetData sheetId="4999" refreshError="1"/>
      <sheetData sheetId="5000" refreshError="1"/>
      <sheetData sheetId="500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>
        <row r="1">
          <cell r="R1">
            <v>1.1032381499999999</v>
          </cell>
        </row>
      </sheetData>
      <sheetData sheetId="5222">
        <row r="1">
          <cell r="R1">
            <v>1.1032381499999999</v>
          </cell>
        </row>
      </sheetData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ement"/>
      <sheetName val="Buy vs. Lease Car"/>
      <sheetName val="Statement (2)"/>
      <sheetName val="Unis (Claim No.2)"/>
      <sheetName val="Sheet1"/>
      <sheetName val="Claim Form"/>
      <sheetName val="Contract Including V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THVATTU"/>
      <sheetName val="TKKPHI"/>
      <sheetName val="DUTOAN"/>
      <sheetName val="DMVT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"/>
      <sheetName val="BGmoi"/>
      <sheetName val="Banggiamau"/>
      <sheetName val="402"/>
      <sheetName val="SUM"/>
      <sheetName val="입찰안"/>
      <sheetName val="DATA"/>
      <sheetName val="quantity"/>
      <sheetName val="Buy vs. Lease Car"/>
      <sheetName val="MTL$-INTER"/>
      <sheetName val="CTGX"/>
      <sheetName val="INPUT"/>
      <sheetName val="Du toan"/>
      <sheetName val="Keothep"/>
      <sheetName val="Re-bar"/>
      <sheetName val="DLDTLN"/>
      <sheetName val="CTG-1"/>
      <sheetName val="갑지"/>
      <sheetName val="SITE-E"/>
      <sheetName val="CTG"/>
      <sheetName val="DGG"/>
      <sheetName val="INDEX"/>
      <sheetName val="Data-year2001i"/>
      <sheetName val="Tien Thuong"/>
      <sheetName val="NC XL 6T cuoi 01 CTy"/>
      <sheetName val="Data -6T dau"/>
      <sheetName val="Cong 6T"/>
      <sheetName val="dghn"/>
      <sheetName val="Sheet1"/>
      <sheetName val="RAB AR&amp;STR"/>
      <sheetName val="gvl"/>
      <sheetName val="CONSOIDATE 4"/>
      <sheetName val="CONSOIDATE 2"/>
      <sheetName val="1CT-CAUTHANG-TT-T13(TRIU)&lt;16&gt;16"/>
      <sheetName val="3.CT-CAUTHANG-T23-24&gt;50"/>
      <sheetName val="CONSOIDATE 3"/>
      <sheetName val="CONSOIDATE 1"/>
      <sheetName val="04 - XUONG DET B"/>
      <sheetName val="負荷集計（断熱不燃）"/>
      <sheetName val="DIENTICH"/>
      <sheetName val="DMVT"/>
      <sheetName val="T K"/>
      <sheetName val="침하계"/>
      <sheetName val="Earthwork"/>
      <sheetName val="BPTC -TRUONG HOC (CU400-600)"/>
      <sheetName val="SH - Tien luong"/>
      <sheetName val="BOQ-KL moi thau"/>
      <sheetName val="Rate"/>
      <sheetName val="Prelim"/>
      <sheetName val="Condo - Hầm 2"/>
      <sheetName val="Condo - Hầm 1"/>
      <sheetName val="Condo - Phần thân"/>
      <sheetName val="SUMMARY- CONDO"/>
      <sheetName val="DB FEE"/>
      <sheetName val="BHYT Tự Nguyện - Vinschool-Mau "/>
      <sheetName val="GAEYO"/>
      <sheetName val="노임단가"/>
      <sheetName val="21.CTG"/>
      <sheetName val="20.DGG"/>
      <sheetName val="물량표S"/>
      <sheetName val="D08"/>
      <sheetName val="Gia"/>
      <sheetName val="FP-Labour_M"/>
      <sheetName val="QSUM_CCM"/>
      <sheetName val="CCM_REPORT"/>
      <sheetName val="01.C.NHOI"/>
      <sheetName val="DATA.KC"/>
      <sheetName val="02.T.VAY"/>
      <sheetName val="DTKT"/>
      <sheetName val="1. Tong Hop"/>
      <sheetName val="TH VL, NC, DDHT Thanhphuoc"/>
      <sheetName val="APK"/>
      <sheetName val="CCD"/>
      <sheetName val="Trạm xử lý nước thải - NMC01"/>
      <sheetName val="Goc CC"/>
      <sheetName val="조명시설"/>
      <sheetName val="Bill2"/>
      <sheetName val="QUO"/>
      <sheetName val="FitOutConfCentre"/>
      <sheetName val="MAIN GATE HOUSE"/>
      <sheetName val="Draft"/>
      <sheetName val="Bill 2-Structure"/>
      <sheetName val="DANHMUC"/>
      <sheetName val="Chi tiet lan can"/>
      <sheetName val="Bao che đợt 1"/>
      <sheetName val="Bao che đợt 2"/>
      <sheetName val="Bao che đợt 3"/>
      <sheetName val="TB ATTC"/>
      <sheetName val="TH GGBC"/>
      <sheetName val="BPTC -TRUONG HOC"/>
      <sheetName val="DTICH"/>
      <sheetName val="Harga ME "/>
      <sheetName val="LEGEND"/>
      <sheetName val="Detail"/>
      <sheetName val="cov-estimate"/>
      <sheetName val="Ｎｏ.13"/>
      <sheetName val="PRE"/>
      <sheetName val="Final Summary"/>
      <sheetName val="PTTC"/>
      <sheetName val="KC+XT"/>
      <sheetName val="KCham_Ben ngoai"/>
      <sheetName val="KCham_Footprint"/>
      <sheetName val="Be ngam"/>
      <sheetName val="DG"/>
      <sheetName val="NHAP LIEU"/>
      <sheetName val="Nhan cong"/>
      <sheetName val="NC"/>
      <sheetName val="125x125"/>
      <sheetName val="AUTOMATIC SELECT"/>
      <sheetName val="BQ"/>
      <sheetName val="Sheet2"/>
      <sheetName val="dgia ke"/>
      <sheetName val="PTdam"/>
      <sheetName val="HE THONG CO DIEN VA SLEEVE"/>
      <sheetName val="02. XUONG A2"/>
      <sheetName val="Cốt thép"/>
      <sheetName val="Civil"/>
      <sheetName val="CTG Xây tô"/>
      <sheetName val="SUMMARY"/>
      <sheetName val="PRE (RICONS)"/>
      <sheetName val="bang tien luong"/>
      <sheetName val="CTGX (2)"/>
      <sheetName val="DG CANTHO"/>
      <sheetName val="Dutoan KL"/>
      <sheetName val="KHOI LUONG15-4"/>
      <sheetName val="HS"/>
      <sheetName val="PT VATTU"/>
      <sheetName val="Bill 01 - CTN"/>
      <sheetName val="NOTE"/>
      <sheetName val="PTVT"/>
      <sheetName val="BCTC"/>
      <sheetName val="CFA Sumary"/>
      <sheetName val="beam"/>
      <sheetName val="KLHT"/>
      <sheetName val="CONG"/>
      <sheetName val="Gia vat lieu"/>
      <sheetName val="PRE (E)"/>
      <sheetName val="Summary-BP(new)"/>
      <sheetName val="Sheet4"/>
      <sheetName val="Sheet3"/>
      <sheetName val="1_MV"/>
      <sheetName val="Bang phan tich"/>
      <sheetName val="DM.ChiPhi"/>
      <sheetName val="Block A-FlrBm(Conc&amp;Fwk)"/>
      <sheetName val="Config"/>
      <sheetName val="01. HT HAM"/>
      <sheetName val="01. HTHAM"/>
      <sheetName val="General"/>
      <sheetName val="Bia"/>
      <sheetName val="TONG HOP"/>
      <sheetName val="Giá Bê tông 2 bên"/>
      <sheetName val="실행철강하도"/>
      <sheetName val="BEAM L4"/>
      <sheetName val="STAIR_RB&amp;CC&amp;FW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SLAB_RB"/>
      <sheetName val="RAMP_BEAM_RB"/>
      <sheetName val="ironmongery"/>
      <sheetName val="入力作成表"/>
      <sheetName val="4.KC - MONG, HAM"/>
      <sheetName val="PL Vua"/>
      <sheetName val="01"/>
      <sheetName val="02"/>
      <sheetName val=" 03"/>
      <sheetName val="04"/>
      <sheetName val="05"/>
      <sheetName val="06"/>
      <sheetName val="07"/>
      <sheetName val="08"/>
      <sheetName val="09"/>
      <sheetName val="SPEC"/>
      <sheetName val="inputcua"/>
      <sheetName val="dau den"/>
      <sheetName val="DGD"/>
      <sheetName val="Unit rate"/>
      <sheetName val="Trade"/>
      <sheetName val="CTG BCH"/>
      <sheetName val="P6"/>
      <sheetName val="Infrastructure"/>
      <sheetName val="Structure"/>
      <sheetName val="Architecture"/>
      <sheetName val="Steel structure"/>
      <sheetName val="10.Weigh Station"/>
      <sheetName val="External"/>
      <sheetName val="11.Storm Drainage"/>
      <sheetName val="Additional"/>
      <sheetName val="1.2Office"/>
      <sheetName val="2.Fuel storage-boiler"/>
      <sheetName val="3.Maintenance-Workshop"/>
      <sheetName val="4.Guard house"/>
      <sheetName val="5.Water tank"/>
      <sheetName val="6.Trash"/>
      <sheetName val="7.Bike Shed"/>
      <sheetName val="8.Car Shed"/>
      <sheetName val="tifico"/>
      <sheetName val="MTO REV.2(ARMOR)"/>
      <sheetName val="FAB별"/>
      <sheetName val="Bangia"/>
      <sheetName val="1F"/>
      <sheetName val="PT BEAM 3F"/>
      <sheetName val="PT BEAM 2F"/>
      <sheetName val="QSUM"/>
      <sheetName val="Building"/>
      <sheetName val="Sum 5.0"/>
      <sheetName val="Floor area"/>
      <sheetName val="XÂY DỰNG CHÍNH"/>
      <sheetName val="CONG TAC NGOAI NHA (RATE)"/>
      <sheetName val="개요"/>
      <sheetName val="Ext. Stone-P"/>
      <sheetName val="FURNITURE-01"/>
      <sheetName val="천안IP공장자100노100물량110할증"/>
      <sheetName val="시화점실행"/>
      <sheetName val="Sheet5"/>
      <sheetName val="BSD (2)"/>
      <sheetName val="ETC"/>
      <sheetName val="갑지(추정)"/>
      <sheetName val="기본DATA"/>
      <sheetName val="플랜트 설치"/>
      <sheetName val="Girder"/>
      <sheetName val="공문"/>
      <sheetName val="토목주소"/>
      <sheetName val="프랜트면허"/>
      <sheetName val="정부노임단가"/>
      <sheetName val="인사자료총집계"/>
      <sheetName val="I一般比"/>
      <sheetName val="CAT_5"/>
      <sheetName val="#REF"/>
      <sheetName val="ITEM"/>
      <sheetName val="DATE"/>
      <sheetName val="GAEYOXLS"/>
      <sheetName val="PAINT"/>
      <sheetName val="노임이"/>
      <sheetName val="PROJECT BRIEF(EX.NEW)"/>
      <sheetName val="추가예산"/>
      <sheetName val="기존단가 (2)"/>
      <sheetName val="Gia vat tu"/>
      <sheetName val="직노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갑지1"/>
      <sheetName val="소요자재"/>
      <sheetName val="노무산출서"/>
      <sheetName val="경제성분석"/>
      <sheetName val="공사개요"/>
      <sheetName val="매입세율"/>
      <sheetName val="광혁기성"/>
      <sheetName val="FB25JN"/>
      <sheetName val="양수장(기계)"/>
      <sheetName val="XZLC004_PART2"/>
      <sheetName val="일위대가"/>
      <sheetName val="원부자재"/>
      <sheetName val="BID"/>
      <sheetName val="식재총괄"/>
      <sheetName val="공정코드"/>
      <sheetName val="데이타"/>
      <sheetName val="식재인부"/>
      <sheetName val="예비품"/>
      <sheetName val="45,46"/>
      <sheetName val="chitimc"/>
      <sheetName val="기존"/>
      <sheetName val="설계조건"/>
      <sheetName val="설 계"/>
      <sheetName val="단가산출1"/>
      <sheetName val="COMPOHP (2)"/>
      <sheetName val="Y-WORK"/>
      <sheetName val="대리점판정"/>
      <sheetName val="sw1"/>
      <sheetName val="NOMUBI"/>
      <sheetName val="적용률"/>
      <sheetName val="전신환매도율"/>
      <sheetName val="PANEL"/>
      <sheetName val="Sheet1 (2)"/>
      <sheetName val="일위"/>
      <sheetName val="잡비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계내역서"/>
      <sheetName val="재료율"/>
      <sheetName val="목표세부명세"/>
      <sheetName val="입출재고현황 (2)"/>
      <sheetName val="코드"/>
      <sheetName val="4)유동표"/>
      <sheetName val="원가계산"/>
      <sheetName val="콘크리트타설집계표"/>
      <sheetName val="횡배수관토공수량"/>
      <sheetName val="연돌일위집계"/>
      <sheetName val="내역"/>
      <sheetName val="9GNG운반"/>
      <sheetName val="TOTAL1"/>
      <sheetName val="예산"/>
      <sheetName val="Curves"/>
      <sheetName val="Tables"/>
      <sheetName val="A-4"/>
      <sheetName val="노원열병합  건축공사기성내역서"/>
      <sheetName val="단위세대물량"/>
      <sheetName val="C_d"/>
      <sheetName val="을"/>
      <sheetName val="기존단가_(2)"/>
      <sheetName val="Ext__Stone-P"/>
      <sheetName val="플랜트_설치"/>
      <sheetName val="BSD_(2)"/>
      <sheetName val="Menu_A"/>
      <sheetName val="연부97-1"/>
      <sheetName val="연습"/>
      <sheetName val="실행내역서 "/>
      <sheetName val="일반부표"/>
      <sheetName val="BSD _2_"/>
      <sheetName val="금융"/>
      <sheetName val="EJ"/>
      <sheetName val="6동"/>
      <sheetName val="기안지"/>
      <sheetName val="산출내역서집계표"/>
      <sheetName val="품셈TABLE"/>
      <sheetName val="배수내역 (2)"/>
      <sheetName val="금액"/>
      <sheetName val="빗물받이(910-510-410)"/>
      <sheetName val="집계표"/>
      <sheetName val="가압장(토목)"/>
      <sheetName val="N賃率-職"/>
      <sheetName val="업무분장"/>
      <sheetName val="위치조서"/>
      <sheetName val="220 (2)"/>
      <sheetName val="견적서"/>
      <sheetName val="교통대책내역"/>
      <sheetName val="Customer Databas"/>
      <sheetName val="Raw Data"/>
      <sheetName val="청천내"/>
      <sheetName val="품종별-이름"/>
      <sheetName val="기흥하도용"/>
      <sheetName val="전계가"/>
      <sheetName val="소방사항"/>
      <sheetName val="산#3-2-2"/>
      <sheetName val="시멘트"/>
      <sheetName val="XZLC003_PART1"/>
      <sheetName val="공통가설"/>
      <sheetName val="날개벽수량표"/>
      <sheetName val="심의위원명단"/>
      <sheetName val="7월11일"/>
      <sheetName val="1층"/>
      <sheetName val="STAND20"/>
      <sheetName val="원본"/>
      <sheetName val="별표집계"/>
      <sheetName val="말뚝물량"/>
      <sheetName val="견"/>
      <sheetName val="일위대가표"/>
      <sheetName val="1.취수장"/>
      <sheetName val="실행내역"/>
      <sheetName val="_REF"/>
      <sheetName val="일반설비내역서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EACT10"/>
      <sheetName val="전차선로 물량표"/>
      <sheetName val="자재단가"/>
      <sheetName val="NYS"/>
      <sheetName val="IMPEADENCE MAP 취수장"/>
      <sheetName val="터파기및재료"/>
      <sheetName val="ASP"/>
      <sheetName val="PIPE(UG)내역"/>
      <sheetName val="표지"/>
      <sheetName val="견적을지"/>
      <sheetName val="점수계산1-2"/>
      <sheetName val="내역 누락분 수량산출서"/>
      <sheetName val="HW일위"/>
      <sheetName val="Heads"/>
      <sheetName val="Page 2"/>
      <sheetName val="Dbase"/>
      <sheetName val="70%"/>
      <sheetName val="가설공사"/>
      <sheetName val="EQUIP LIST"/>
      <sheetName val="VXXXXX"/>
      <sheetName val="수입"/>
      <sheetName val="명세서"/>
      <sheetName val="낙찰표"/>
      <sheetName val="COVER-P"/>
      <sheetName val="처리단락"/>
      <sheetName val="다곡2교"/>
      <sheetName val="단가산출"/>
      <sheetName val="VENT"/>
      <sheetName val="부대공Ⅱ"/>
      <sheetName val="Lr"/>
      <sheetName val="노무비"/>
      <sheetName val="경비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견적대비 견적서"/>
      <sheetName val="단가대비표"/>
      <sheetName val="단가"/>
      <sheetName val="매립"/>
      <sheetName val="DB"/>
      <sheetName val="총괄내역서"/>
      <sheetName val="방수"/>
      <sheetName val="총원"/>
      <sheetName val="소요자재명세서"/>
      <sheetName val="노무비명세서"/>
      <sheetName val="D-경비1"/>
      <sheetName val="건축내역"/>
      <sheetName val="수전기기DATA"/>
      <sheetName val="200"/>
      <sheetName val="열린교실"/>
      <sheetName val="9609추"/>
      <sheetName val="CTEMCOST"/>
      <sheetName val="방배동내역(리라)"/>
      <sheetName val="부대공사총괄"/>
      <sheetName val="현장경비"/>
      <sheetName val="건축공사집계표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phan can ho 103"/>
      <sheetName val="실행"/>
      <sheetName val="A.KC_HAM"/>
      <sheetName val="A. KC_THAN"/>
      <sheetName val="A. HT_HAM"/>
      <sheetName val="A. HTPO"/>
      <sheetName val="A. HTCH"/>
      <sheetName val="Phan tich Gia 1"/>
      <sheetName val="A.HT_CHO"/>
      <sheetName val="Chi phí PTB không quản lý"/>
      <sheetName val="B3B-BLOCK 6 UNITS"/>
      <sheetName val="B3C-BLOCK 8 UNITS"/>
      <sheetName val="B3D-COMMERCIAL"/>
      <sheetName val="外気負荷"/>
      <sheetName val="Tong hop DT XDCT"/>
      <sheetName val="本体"/>
      <sheetName val="技术指标2"/>
      <sheetName val="NHA XUONG TAN THINH"/>
      <sheetName val="BASE"/>
      <sheetName val="Building T1,2,3,4,5 (2)"/>
      <sheetName val="SiteWorks"/>
      <sheetName val="Bang gia NC "/>
      <sheetName val="HS_957"/>
      <sheetName val="TỔNG HỢP"/>
      <sheetName val="TB NẶNG"/>
      <sheetName val="DGBT"/>
      <sheetName val="DGXLD"/>
      <sheetName val="DG3285"/>
      <sheetName val="XL4Poppy"/>
      <sheetName val="Mat_Source"/>
      <sheetName val="Unit_Div6"/>
      <sheetName val="計算条件"/>
      <sheetName val="DATA BASE"/>
      <sheetName val="List"/>
      <sheetName val="Purchase Order"/>
      <sheetName val="Customize Your Purchase Order"/>
      <sheetName val="Chi phi van chuyen"/>
      <sheetName val="SOURCE"/>
      <sheetName val="Vận thăng"/>
      <sheetName val="Cẩu tháp"/>
      <sheetName val="Du_toan"/>
      <sheetName val="Tien_Thuong"/>
      <sheetName val="NC_XL_6T_cuoi_01_CTy"/>
      <sheetName val="Data_-6T_dau"/>
      <sheetName val="Cong_6T"/>
      <sheetName val="RAB_AR&amp;STR"/>
      <sheetName val="Buy_vs__Lease_Car"/>
      <sheetName val="dgia_ke"/>
      <sheetName val="CONSOIDATE_4"/>
      <sheetName val="CONSOIDATE_2"/>
      <sheetName val="3_CT-CAUTHANG-T23-24&gt;50"/>
      <sheetName val="CONSOIDATE_3"/>
      <sheetName val="CONSOIDATE_1"/>
      <sheetName val="04_-_XUONG_DET_B"/>
      <sheetName val="T_K"/>
      <sheetName val="BPTC_-TRUONG_HOC_(CU400-600)"/>
      <sheetName val="SH_-_Tien_luong"/>
      <sheetName val="BOQ-KL_moi_thau"/>
      <sheetName val="Condo_-_Hầm_2"/>
      <sheetName val="Condo_-_Hầm_1"/>
      <sheetName val="Condo_-_Phần_thân"/>
      <sheetName val="SUMMARY-_CONDO"/>
      <sheetName val="Trạm_xử_lý_nước_thải_-_NMC01"/>
      <sheetName val="Goc_CC"/>
      <sheetName val="KHOI_LUONG15-4"/>
      <sheetName val="Chi_tiet_lan_can"/>
      <sheetName val="Bao_che_đợt_1"/>
      <sheetName val="Bao_che_đợt_2"/>
      <sheetName val="Bao_che_đợt_3"/>
      <sheetName val="TB_ATTC"/>
      <sheetName val="TH_GGBC"/>
      <sheetName val="BPTC_-TRUONG_HOC"/>
      <sheetName val="01_C_NHOI"/>
      <sheetName val="DATA_KC"/>
      <sheetName val="02_T_VAY"/>
      <sheetName val="1__Tong_Hop"/>
      <sheetName val="TH_VL,_NC,_DDHT_Thanhphuoc"/>
      <sheetName val="DB_FEE"/>
      <sheetName val="BHYT_Tự_Nguyện_-_Vinschool-Mau_"/>
      <sheetName val="21_CTG"/>
      <sheetName val="20_DGG"/>
      <sheetName val="HE_THONG_CO_DIEN_VA_SLEEVE"/>
      <sheetName val="Harga_ME_"/>
      <sheetName val="Ｎｏ_13"/>
      <sheetName val="Final_Summary"/>
      <sheetName val="KCham_Ben_ngoai"/>
      <sheetName val="Be_ngam"/>
      <sheetName val="MAIN_GATE_HOUSE"/>
      <sheetName val="01__HTHAM"/>
      <sheetName val="02__XUONG_A2"/>
      <sheetName val="code"/>
      <sheetName val="corefwrate"/>
      <sheetName val="DGVLNC"/>
      <sheetName val="Don gia Von"/>
      <sheetName val="DON GIA VON BE NUOC"/>
      <sheetName val="khu B"/>
      <sheetName val="khu C"/>
      <sheetName val="khu D"/>
      <sheetName val="Data input"/>
      <sheetName val="Project Infor"/>
      <sheetName val="CP HMC"/>
      <sheetName val="TH_CPTB"/>
      <sheetName val="CP Khac cuoc VC"/>
      <sheetName val="Structure data"/>
      <sheetName val="Barrem"/>
      <sheetName val="개산공사비"/>
      <sheetName val="3. KC - PODIUM"/>
      <sheetName val="TNHC"/>
      <sheetName val="QMCT"/>
      <sheetName val="DGCT"/>
      <sheetName val="Unt rate"/>
      <sheetName val="Drop.Down"/>
      <sheetName val="Char"/>
      <sheetName val="Comparison"/>
      <sheetName val="Level"/>
      <sheetName val="DATA.H"/>
      <sheetName val="DATA.V"/>
      <sheetName val="DATA.OR"/>
      <sheetName val="STRUC"/>
      <sheetName val="GOC-KO IN"/>
      <sheetName val="Truot_nen"/>
      <sheetName val="escon"/>
      <sheetName val="6PILE  (돌출)"/>
      <sheetName val="VAS Adj."/>
      <sheetName val="CTG (GIAM)"/>
      <sheetName val="THONG KE CAU KIEN"/>
      <sheetName val="LayerM"/>
      <sheetName val="B3A-APARTMENT"/>
      <sheetName val="BM-020a-EBD TBTT"/>
      <sheetName val="Đợt 3"/>
      <sheetName val="Đợt 2"/>
      <sheetName val="Đợt 1"/>
      <sheetName val="Cột"/>
      <sheetName val="TỔNG HỢP THÉP DẦM SÀN L1-MÁI"/>
      <sheetName val="COFA BT CỘT DẦM SÀN L1-TUMP"/>
      <sheetName val="Tường Vây"/>
      <sheetName val="FELV"/>
      <sheetName val="FKLV"/>
      <sheetName val="NHAP SL"/>
      <sheetName val="FCLV"/>
      <sheetName val="FNLV"/>
      <sheetName val="Luong khoan BĐH"/>
      <sheetName val="CFA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Nhapkho"/>
      <sheetName val="Painting"/>
      <sheetName val="PH 5"/>
      <sheetName val="Duc_bk"/>
      <sheetName val="2.1Warehouse 1"/>
      <sheetName val="dnc4"/>
      <sheetName val="dtxl"/>
      <sheetName val="TINH GIA - SAN XUAT Vertico"/>
      <sheetName val="DM67"/>
      <sheetName val="Du thau"/>
      <sheetName val="ROOM"/>
      <sheetName val="SPEC.CAD"/>
      <sheetName val="SPEC.EXCEL"/>
      <sheetName val="WDOOR"/>
      <sheetName val="Bê tông bảo vệ"/>
      <sheetName val="01. Data"/>
      <sheetName val="Neo, nối cốt thép dầm, cột"/>
      <sheetName val="Uốn móc cốt thép"/>
      <sheetName val="Tiêu chuẩn cốt thép"/>
      <sheetName val="OPEN"/>
      <sheetName val="工艺分类库"/>
      <sheetName val="Banggiamau.xls"/>
      <sheetName val="DATA1"/>
      <sheetName val="NH2,NH3"/>
      <sheetName val="DATA2"/>
      <sheetName val="05. ĐGG"/>
      <sheetName val="INFOR-ST"/>
      <sheetName val="DONGIA"/>
      <sheetName val="DON GIA"/>
      <sheetName val="Tiepdia"/>
      <sheetName val="TDTKP"/>
      <sheetName val="CHITIET VL-NC"/>
      <sheetName val="CĂN ĐH"/>
      <sheetName val="Chi tiet KL"/>
      <sheetName val="Tổng hợp KL"/>
      <sheetName val="KHOI LUONG"/>
      <sheetName val="Vat tu XD"/>
      <sheetName val="BCDTK"/>
      <sheetName val="soktmay"/>
      <sheetName val="물량표"/>
      <sheetName val="00. Nhap DL"/>
      <sheetName val="Du_toan1"/>
      <sheetName val="Tien_Thuong1"/>
      <sheetName val="NC_XL_6T_cuoi_01_CTy1"/>
      <sheetName val="Data_-6T_dau1"/>
      <sheetName val="Cong_6T1"/>
      <sheetName val="RAB_AR&amp;STR1"/>
      <sheetName val="Buy_vs__Lease_Car1"/>
      <sheetName val="dgia_ke1"/>
      <sheetName val="CONSOIDATE_41"/>
      <sheetName val="CONSOIDATE_21"/>
      <sheetName val="3_CT-CAUTHANG-T23-24&gt;501"/>
      <sheetName val="CONSOIDATE_31"/>
      <sheetName val="CONSOIDATE_11"/>
      <sheetName val="04_-_XUONG_DET_B1"/>
      <sheetName val="T_K1"/>
      <sheetName val="BPTC_-TRUONG_HOC_(CU400-600)1"/>
      <sheetName val="SH_-_Tien_luong1"/>
      <sheetName val="BOQ-KL_moi_thau1"/>
      <sheetName val="Condo_-_Hầm_21"/>
      <sheetName val="Condo_-_Hầm_11"/>
      <sheetName val="Condo_-_Phần_thân1"/>
      <sheetName val="SUMMARY-_CONDO1"/>
      <sheetName val="Trạm_xử_lý_nước_thải_-_NMC011"/>
      <sheetName val="Goc_CC1"/>
      <sheetName val="KHOI_LUONG15-41"/>
      <sheetName val="Chi_tiet_lan_can1"/>
      <sheetName val="Bao_che_đợt_11"/>
      <sheetName val="Bao_che_đợt_21"/>
      <sheetName val="Bao_che_đợt_31"/>
      <sheetName val="TB_ATTC1"/>
      <sheetName val="TH_GGBC1"/>
      <sheetName val="BPTC_-TRUONG_HOC1"/>
      <sheetName val="01_C_NHOI1"/>
      <sheetName val="DATA_KC1"/>
      <sheetName val="02_T_VAY1"/>
      <sheetName val="1__Tong_Hop1"/>
      <sheetName val="TH_VL,_NC,_DDHT_Thanhphuoc1"/>
      <sheetName val="DB_FEE1"/>
      <sheetName val="BHYT_Tự_Nguyện_-_Vinschool-Mau1"/>
      <sheetName val="21_CTG1"/>
      <sheetName val="20_DGG1"/>
      <sheetName val="HE_THONG_CO_DIEN_VA_SLEEVE1"/>
      <sheetName val="Harga_ME_1"/>
      <sheetName val="Ｎｏ_131"/>
      <sheetName val="Final_Summary1"/>
      <sheetName val="KCham_Ben_ngoai1"/>
      <sheetName val="Be_ngam1"/>
      <sheetName val="MAIN_GATE_HOUSE1"/>
      <sheetName val="01__HTHAM1"/>
      <sheetName val="02__XUONG_A21"/>
      <sheetName val="Cốt_thép"/>
      <sheetName val="DG_CANTHO"/>
      <sheetName val="Dutoan_KL"/>
      <sheetName val="PT_VATTU"/>
      <sheetName val="CTGX_(2)"/>
      <sheetName val="Bill_01_-_CTN"/>
      <sheetName val="Bill_2-Structure"/>
      <sheetName val="CTG_Xây_tô"/>
      <sheetName val="PRE_(RICONS)"/>
      <sheetName val="bang_tien_luong"/>
      <sheetName val="PRE_(E)"/>
      <sheetName val="TONG_HOP"/>
      <sheetName val="Gia_vat_lieu"/>
      <sheetName val="01__HT_HAM"/>
      <sheetName val="BEAM_L4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CFA_Sumary"/>
      <sheetName val="Giá_Bê_tông_2_bên"/>
      <sheetName val="DM_ChiPhi"/>
      <sheetName val="Block_A-FlrBm(Conc&amp;Fwk)"/>
      <sheetName val="Bang_phan_tich"/>
      <sheetName val="4_KC_-_MONG,_HAM"/>
      <sheetName val="NHAP_LIEU"/>
      <sheetName val="Nhan_cong"/>
      <sheetName val="PL_Vua"/>
      <sheetName val="_03"/>
      <sheetName val="dau_den"/>
      <sheetName val="Unit_rate"/>
      <sheetName val="CTG_BCH"/>
      <sheetName val="Chi_phí_PTB_không_quản_lý"/>
      <sheetName val="A_KC_HAM"/>
      <sheetName val="A__KC_THAN"/>
      <sheetName val="A__HT_HAM"/>
      <sheetName val="A__HTPO"/>
      <sheetName val="A__HTCH"/>
      <sheetName val="Phan_tich_Gia_1"/>
      <sheetName val="A_HT_CHO"/>
      <sheetName val="Steel_structure"/>
      <sheetName val="10_Weigh_Station"/>
      <sheetName val="11_Storm_Drainage"/>
      <sheetName val="1_2Office"/>
      <sheetName val="2_Fuel_storage-boiler"/>
      <sheetName val="3_Maintenance-Workshop"/>
      <sheetName val="4_Guard_house"/>
      <sheetName val="5_Water_tank"/>
      <sheetName val="6_Trash"/>
      <sheetName val="7_Bike_Shed"/>
      <sheetName val="8_Car_Shed"/>
      <sheetName val="MTO_REV_2(ARMOR)"/>
      <sheetName val="Ext__Stone-P2"/>
      <sheetName val="BSD_(2)2"/>
      <sheetName val="플랜트_설치2"/>
      <sheetName val="PROJECT_BRIEF(EX_NEW)1"/>
      <sheetName val="기존단가_(2)2"/>
      <sheetName val="Gia_vat_tu"/>
      <sheetName val="Menu_A2"/>
      <sheetName val="설_계1"/>
      <sheetName val="COMPOHP_(2)1"/>
      <sheetName val="Sheet1_(2)1"/>
      <sheetName val="plan&amp;section_of_foundation1"/>
      <sheetName val="design_criteria1"/>
      <sheetName val="EQUIPMENT_-21"/>
      <sheetName val="입출재고현황_(2)1"/>
      <sheetName val="노원열병합__건축공사기성내역서1"/>
      <sheetName val="실행내역서_1"/>
      <sheetName val="BSD__2_1"/>
      <sheetName val="배수내역_(2)1"/>
      <sheetName val="220_(2)1"/>
      <sheetName val="Customer_Databas1"/>
      <sheetName val="Raw_Data1"/>
      <sheetName val="1_취수장1"/>
      <sheetName val="BQ_List"/>
      <sheetName val="F301_303"/>
      <sheetName val="전차선로_물량표"/>
      <sheetName val="IMPEADENCE_MAP_취수장"/>
      <sheetName val="내역_누락분_수량산출서"/>
      <sheetName val="Page_2"/>
      <sheetName val="EQUIP_LIST"/>
      <sheetName val="_갑지"/>
      <sheetName val="견적대비_견적서"/>
      <sheetName val="phan_can_ho_103"/>
      <sheetName val="B3B-BLOCK_6_UNITS"/>
      <sheetName val="B3C-BLOCK_8_UNITS"/>
      <sheetName val="Sum_5_0"/>
      <sheetName val="Floor_area"/>
      <sheetName val="Building_T1,2,3,4,5_(2)"/>
      <sheetName val="Bang_gia_NC_"/>
      <sheetName val="XÂY_DỰNG_CHÍNH"/>
      <sheetName val="CONG_TAC_NGOAI_NHA_(RATE)"/>
      <sheetName val="TỔNG_HỢP"/>
      <sheetName val="TB_NẶNG"/>
      <sheetName val="Don_gia_Von"/>
      <sheetName val="DON_GIA_VON_BE_NUOC"/>
      <sheetName val="khu_B"/>
      <sheetName val="khu_C"/>
      <sheetName val="khu_D"/>
      <sheetName val="Tong_hop_DT_XDCT"/>
      <sheetName val="NHA_XUONG_TAN_THINH"/>
      <sheetName val="Data_input"/>
      <sheetName val="Project_Infor"/>
      <sheetName val="CP_HMC"/>
      <sheetName val="CP_Khac_cuoc_VC"/>
      <sheetName val="AUTOMATIC_SELECT"/>
      <sheetName val="PT_BEAM_3F"/>
      <sheetName val="PT_BEAM_2F"/>
      <sheetName val="Structure_data"/>
      <sheetName val="Unt_rate"/>
      <sheetName val="Drop_Down"/>
      <sheetName val="DATA_H"/>
      <sheetName val="DATA_V"/>
      <sheetName val="DATA_OR"/>
      <sheetName val="GOC-KO_IN"/>
      <sheetName val="Div26 - Elect"/>
      <sheetName val="BM-020a-EBD_TBTT"/>
      <sheetName val="Đợt_3"/>
      <sheetName val="Đợt_2"/>
      <sheetName val="Đợt_1"/>
      <sheetName val="TỔNG_HỢP_THÉP_DẦM_SÀN_L1-MÁI"/>
      <sheetName val="COFA_BT_CỘT_DẦM_SÀN_L1-TUMP"/>
      <sheetName val="Tường_Vây"/>
      <sheetName val="NHAP_SL"/>
      <sheetName val="Data_base"/>
      <sheetName val="Luong_khoan_BĐH"/>
      <sheetName val="VAS_Adj_"/>
      <sheetName val="6PILE__(돌출)"/>
      <sheetName val="CTG_(GIAM)"/>
      <sheetName val="THONG_KE_CAU_KIEN"/>
      <sheetName val="Bill_Prelim-CDT"/>
      <sheetName val="Bill_BPTC-CDT"/>
      <sheetName val="Chi_tiết_BPTC"/>
      <sheetName val="Bill_BPTC-CDT_(PA_MCT_CDT)"/>
      <sheetName val="Chi_tiết_BPTC_(PA_MCT_CDT)"/>
      <sheetName val="Purchase_Order"/>
      <sheetName val="Customize_Your_Purchase_Order"/>
      <sheetName val="Chi_phi_van_chuyen"/>
      <sheetName val="Vận_thăng"/>
      <sheetName val="Cẩu_tháp"/>
      <sheetName val="2_1Warehouse_1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2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9</v>
          </cell>
        </row>
        <row r="17">
          <cell r="A17">
            <v>10</v>
          </cell>
        </row>
        <row r="18">
          <cell r="A18">
            <v>10</v>
          </cell>
        </row>
        <row r="19">
          <cell r="A19">
            <v>11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>
            <v>17</v>
          </cell>
        </row>
        <row r="26">
          <cell r="A26">
            <v>18</v>
          </cell>
        </row>
        <row r="27">
          <cell r="A27">
            <v>19</v>
          </cell>
        </row>
        <row r="28">
          <cell r="A28">
            <v>20</v>
          </cell>
        </row>
        <row r="29">
          <cell r="A29">
            <v>21</v>
          </cell>
        </row>
        <row r="30">
          <cell r="A30">
            <v>22</v>
          </cell>
        </row>
        <row r="31">
          <cell r="A31">
            <v>23</v>
          </cell>
        </row>
        <row r="32">
          <cell r="A32">
            <v>24</v>
          </cell>
        </row>
        <row r="33">
          <cell r="A33">
            <v>25</v>
          </cell>
        </row>
        <row r="34">
          <cell r="A34">
            <v>26</v>
          </cell>
        </row>
        <row r="35">
          <cell r="A35">
            <v>27</v>
          </cell>
        </row>
        <row r="36">
          <cell r="A36">
            <v>28</v>
          </cell>
        </row>
        <row r="37">
          <cell r="A37">
            <v>29</v>
          </cell>
        </row>
        <row r="38">
          <cell r="A38">
            <v>30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>
            <v>40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4">
          <cell r="A4" t="str">
            <v>Bill 01 - CÔNG TÁC CHUẨN BỊ (Trọn gói)</v>
          </cell>
        </row>
      </sheetData>
      <sheetData sheetId="512">
        <row r="4">
          <cell r="A4" t="str">
            <v>Bill 01 - CÔNG TÁC CHUẨN BỊ (Trọn gói)</v>
          </cell>
        </row>
      </sheetData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4">
          <cell r="A4">
            <v>0</v>
          </cell>
        </row>
      </sheetData>
      <sheetData sheetId="606">
        <row r="4">
          <cell r="A4">
            <v>0</v>
          </cell>
        </row>
      </sheetData>
      <sheetData sheetId="607">
        <row r="4">
          <cell r="A4">
            <v>0</v>
          </cell>
        </row>
      </sheetData>
      <sheetData sheetId="608">
        <row r="4">
          <cell r="A4">
            <v>0</v>
          </cell>
        </row>
      </sheetData>
      <sheetData sheetId="609">
        <row r="4">
          <cell r="A4">
            <v>0</v>
          </cell>
        </row>
      </sheetData>
      <sheetData sheetId="610">
        <row r="4">
          <cell r="A4">
            <v>0</v>
          </cell>
        </row>
      </sheetData>
      <sheetData sheetId="611">
        <row r="4">
          <cell r="A4">
            <v>0</v>
          </cell>
        </row>
      </sheetData>
      <sheetData sheetId="612">
        <row r="4">
          <cell r="A4" t="str">
            <v>Bill 01 - CÔNG TÁC CHUẨN BỊ (Trọn gói)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4">
          <cell r="A4" t="str">
            <v>Bill 01 - CÔNG TÁC CHUẨN BỊ (Trọn gói)</v>
          </cell>
        </row>
      </sheetData>
      <sheetData sheetId="621">
        <row r="4">
          <cell r="A4" t="str">
            <v>Bill 01 - CÔNG TÁC CHUẨN BỊ (Trọn gói)</v>
          </cell>
        </row>
      </sheetData>
      <sheetData sheetId="622">
        <row r="4">
          <cell r="A4" t="str">
            <v>Bill 01 - CÔNG TÁC CHUẨN BỊ (Trọn gói)</v>
          </cell>
        </row>
      </sheetData>
      <sheetData sheetId="623">
        <row r="4">
          <cell r="A4">
            <v>0</v>
          </cell>
        </row>
      </sheetData>
      <sheetData sheetId="624">
        <row r="4">
          <cell r="A4">
            <v>0</v>
          </cell>
        </row>
      </sheetData>
      <sheetData sheetId="625">
        <row r="4">
          <cell r="A4">
            <v>0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>
        <row r="4">
          <cell r="A4">
            <v>0</v>
          </cell>
        </row>
      </sheetData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4">
          <cell r="A4" t="str">
            <v>Bill 01 - CÔNG TÁC CHUẨN BỊ (Trọn gói)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thwork"/>
      <sheetName val="TenderAnaly"/>
      <sheetName val="AppendixA"/>
      <sheetName val="BQ"/>
      <sheetName val="GrossBQ"/>
      <sheetName val="GrossBQ (2)"/>
      <sheetName val="BQ(2)"/>
      <sheetName val="BQ(3)"/>
      <sheetName val="Summary"/>
      <sheetName val="G1"/>
      <sheetName val="FlrArea"/>
      <sheetName val="Analysis"/>
      <sheetName val="Notes"/>
      <sheetName val="Prelims"/>
      <sheetName val="Site Expense"/>
      <sheetName val="Steelwork"/>
      <sheetName val="ExtWalls"/>
      <sheetName val="Founds"/>
      <sheetName val="Slab"/>
      <sheetName val="Retaining Wall"/>
      <sheetName val="Summary Final"/>
      <sheetName val="G1 Final"/>
      <sheetName val="負荷集計（断熱不燃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chi, Struc"/>
      <sheetName val="SUMMARY  "/>
      <sheetName val="1 - Preliminary"/>
      <sheetName val="2 - Intake house"/>
      <sheetName val="3 - Raw material warehouse"/>
      <sheetName val="4 - Grain silos"/>
      <sheetName val="5 - Technical room"/>
      <sheetName val="6 - Finished products"/>
      <sheetName val="7 - Steamboiler"/>
      <sheetName val="8 - ASH STORAGE"/>
      <sheetName val="9 - Pump House"/>
      <sheetName val="10 - Utility"/>
      <sheetName val="11 - OFFICE"/>
      <sheetName val="12 - Car parking"/>
      <sheetName val="13 - Weight bridge"/>
      <sheetName val="14 - Fence, security house,gate"/>
      <sheetName val="15 - Oil tank"/>
      <sheetName val="16 - Bike parking"/>
      <sheetName val="17 - Driver house"/>
      <sheetName val="18 - Toilet for worker"/>
      <sheetName val="19 - Flag pole, signboard"/>
      <sheetName val="20 - Civil "/>
      <sheetName val="Quantity"/>
      <sheetName val="dnc4"/>
      <sheetName val="FitOutConfCentre"/>
      <sheetName val="BG"/>
      <sheetName val="QM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chi, Struc"/>
      <sheetName val="SUMMARY  "/>
      <sheetName val="1 - Preliminary"/>
      <sheetName val="2 - Intake house"/>
      <sheetName val="3 - Raw material warehouse"/>
      <sheetName val="4 - Grain silos"/>
      <sheetName val="5 - Technical room"/>
      <sheetName val="6 - Finished products"/>
      <sheetName val="7 - Steamboiler"/>
      <sheetName val="8 - ASH STORAGE"/>
      <sheetName val="9 - Pump House"/>
      <sheetName val="10 - Utility"/>
      <sheetName val="11 - OFFICE"/>
      <sheetName val="12 - Car parking"/>
      <sheetName val="13 - Weight bridge"/>
      <sheetName val="14 - Fence, security house,gate"/>
      <sheetName val="15 - Oil tank"/>
      <sheetName val="16 - Bike parking"/>
      <sheetName val="17 - Driver house"/>
      <sheetName val="18 - Toilet for worker"/>
      <sheetName val="19 - Flag pole, signboard"/>
      <sheetName val="20 - Civil "/>
      <sheetName val="Quantity"/>
      <sheetName val="dnc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#REF"/>
      <sheetName val="설계내역서"/>
      <sheetName val="현장경비"/>
      <sheetName val="단가"/>
      <sheetName val="교대(A1-A2)"/>
      <sheetName val="정렬"/>
      <sheetName val="내역서"/>
      <sheetName val="조명시설"/>
      <sheetName val="집계표"/>
      <sheetName val="공사개요"/>
      <sheetName val="대비"/>
      <sheetName val="Dae_Jiju"/>
      <sheetName val="Sikje_ingun"/>
      <sheetName val="TREE_D"/>
      <sheetName val="건축내역"/>
      <sheetName val="일위대가"/>
      <sheetName val="실행내역"/>
      <sheetName val="교대(A1)"/>
      <sheetName val="견적의뢰서"/>
      <sheetName val="배수공"/>
      <sheetName val="공종별"/>
      <sheetName val="사용성검토"/>
      <sheetName val="노임"/>
      <sheetName val="Sheet1 (2)"/>
      <sheetName val="가격조사서"/>
      <sheetName val="청천내"/>
      <sheetName val="해평견적"/>
      <sheetName val="물가변동 총괄서"/>
      <sheetName val="수량조서(신)"/>
      <sheetName val="금액내역서"/>
      <sheetName val="별표총괄"/>
      <sheetName val="총괄내역서"/>
      <sheetName val="BID"/>
      <sheetName val="부하(성남)"/>
      <sheetName val="방배동내역(리라)"/>
      <sheetName val="공통가설"/>
      <sheetName val="건축공사집계표"/>
      <sheetName val="방배동내역 (총괄)"/>
      <sheetName val="부대공사총괄"/>
      <sheetName val="낙찰표"/>
      <sheetName val="부하계산서"/>
      <sheetName val="기초1"/>
      <sheetName val="부속동"/>
      <sheetName val="공사비총괄표"/>
      <sheetName val="공문"/>
      <sheetName val="대림경상68억"/>
      <sheetName val="정SW_원_"/>
      <sheetName val="양수장(기계)"/>
      <sheetName val="일H35Y4"/>
      <sheetName val="수량집계"/>
      <sheetName val="재료비"/>
      <sheetName val="시공여유율"/>
      <sheetName val="EUL"/>
      <sheetName val="실행철강하도"/>
      <sheetName val="제수"/>
      <sheetName val="공기"/>
      <sheetName val="제잡비"/>
      <sheetName val="인사자료총집계"/>
      <sheetName val="공사비예산서(토목분)"/>
      <sheetName val="ASALTOTA"/>
      <sheetName val="현황산출서"/>
      <sheetName val="인건비"/>
      <sheetName val="설계조건"/>
      <sheetName val="Sheet1"/>
      <sheetName val="장비집계"/>
      <sheetName val="증감내역서"/>
      <sheetName val="노무비계"/>
      <sheetName val="저"/>
      <sheetName val="프랜트면허"/>
      <sheetName val="토목주소"/>
      <sheetName val="Sheet17"/>
      <sheetName val="취수탑"/>
      <sheetName val="노임단가"/>
      <sheetName val="7.1유효폭"/>
      <sheetName val="도시가스현황"/>
      <sheetName val="맨홀수량"/>
      <sheetName val="허용전류-IEC"/>
      <sheetName val="허용전류-IEC DATA"/>
      <sheetName val="MIJIBI"/>
      <sheetName val="현장관리비"/>
      <sheetName val="정부노임단가"/>
      <sheetName val="36+45-113-18+19+20I"/>
      <sheetName val="갑지1"/>
      <sheetName val="내역"/>
      <sheetName val="간접"/>
      <sheetName val="단위단가"/>
      <sheetName val="중기사용료"/>
      <sheetName val="새공통"/>
      <sheetName val="대전-교대(A1-A2)"/>
      <sheetName val="동력부하계산"/>
      <sheetName val="Sheet3"/>
      <sheetName val="변경내역대비표(2)"/>
      <sheetName val="단면 (2)"/>
      <sheetName val="경비"/>
      <sheetName val="도급"/>
      <sheetName val="데이타"/>
      <sheetName val="TEST1"/>
      <sheetName val="방배동내역(한영)"/>
      <sheetName val="평가데이터"/>
      <sheetName val="DATE"/>
      <sheetName val="식재인부"/>
      <sheetName val="EQUIP LIST"/>
      <sheetName val="입찰안"/>
      <sheetName val="차액보증"/>
      <sheetName val="본선 토공 분배표"/>
      <sheetName val="기본단가"/>
      <sheetName val="000000"/>
      <sheetName val="토사(PE)"/>
      <sheetName val="구조물견적"/>
      <sheetName val="물가시세"/>
      <sheetName val="자료"/>
      <sheetName val="Y-WORK"/>
      <sheetName val="침하계"/>
      <sheetName val="COVER"/>
      <sheetName val="변수데이타"/>
      <sheetName val="현장관리비 산출내역"/>
      <sheetName val="특수선일위대가"/>
      <sheetName val="INPUT"/>
      <sheetName val="수량3"/>
      <sheetName val="노무비단가"/>
      <sheetName val="단면치수"/>
      <sheetName val="기성금내역서"/>
      <sheetName val="D-3109"/>
      <sheetName val="ABUT수량-A1"/>
      <sheetName val="3.공통공사대비"/>
      <sheetName val="1.취수장"/>
      <sheetName val="출자한도"/>
      <sheetName val="경비2내역"/>
      <sheetName val="을 2"/>
      <sheetName val="을 1"/>
      <sheetName val="전기"/>
      <sheetName val="장비내역서"/>
      <sheetName val="자바라1"/>
      <sheetName val="해외 연수비용 계산-삭제"/>
      <sheetName val="해외 기술훈련비 (합계)"/>
      <sheetName val="대로근거"/>
      <sheetName val="중로근거"/>
      <sheetName val="갑지(추정)"/>
      <sheetName val="기계경비일람"/>
      <sheetName val="뚝토공"/>
      <sheetName val="구조물철거타공정이월"/>
      <sheetName val="물량"/>
      <sheetName val="원형1호맨홀토공수량"/>
      <sheetName val="장비"/>
      <sheetName val="산근1"/>
      <sheetName val="노무"/>
      <sheetName val="자재"/>
      <sheetName val="BOX 본체"/>
      <sheetName val="1,2,3,4,5단위수량"/>
      <sheetName val="지급자재"/>
      <sheetName val="총공사내역서"/>
      <sheetName val="건축공사실행"/>
      <sheetName val="일위대가표"/>
      <sheetName val="찍기"/>
      <sheetName val="별표"/>
      <sheetName val="자재조사표"/>
      <sheetName val="토공 갑지"/>
      <sheetName val="CIVIL"/>
      <sheetName val="단가비교표"/>
      <sheetName val="MAT"/>
      <sheetName val="자재단가"/>
      <sheetName val="설계흐름도"/>
      <sheetName val="제경비"/>
      <sheetName val="실적"/>
      <sheetName val="입력(K0)"/>
      <sheetName val="노무비"/>
      <sheetName val="주식"/>
      <sheetName val="총괄표"/>
      <sheetName val="각사별공사비분개 "/>
      <sheetName val="설계개요"/>
      <sheetName val="JUCKEYK"/>
      <sheetName val="D01"/>
      <sheetName val="D02"/>
      <sheetName val="예가표"/>
      <sheetName val="적용률"/>
      <sheetName val="CTEMCOST"/>
      <sheetName val="바닥판"/>
      <sheetName val="1호맨홀토공"/>
      <sheetName val="영동(D)"/>
      <sheetName val="해외법인"/>
      <sheetName val="수목단가"/>
      <sheetName val="시설수량표"/>
      <sheetName val="Sheet5"/>
      <sheetName val=" "/>
      <sheetName val="WORK"/>
      <sheetName val="표지"/>
      <sheetName val="자재수량"/>
      <sheetName val="1-1"/>
      <sheetName val="내역1"/>
      <sheetName val="일년TOTAL"/>
      <sheetName val="COVER-P"/>
      <sheetName val="기계경비(시간당)"/>
      <sheetName val="램머"/>
      <sheetName val="SG"/>
      <sheetName val="터널전기"/>
      <sheetName val="9811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9GNG운반"/>
      <sheetName val="간접비"/>
      <sheetName val="단가조사표"/>
      <sheetName val="70%"/>
      <sheetName val="TB-내역서"/>
      <sheetName val="유기공정"/>
      <sheetName val="Sheet2"/>
      <sheetName val="소요자재"/>
      <sheetName val="노무산출서"/>
      <sheetName val="6호기"/>
      <sheetName val="터널조도"/>
      <sheetName val="공문(신)"/>
      <sheetName val="L-type"/>
      <sheetName val="수량산출"/>
      <sheetName val="발생토"/>
      <sheetName val="마감사양"/>
      <sheetName val="와동25-3(변경)"/>
      <sheetName val="견적대비표"/>
      <sheetName val="표준건축비"/>
      <sheetName val="기성집계"/>
      <sheetName val="공내역서"/>
      <sheetName val="JUCK"/>
      <sheetName val="6PILE  (돌출)"/>
      <sheetName val="계수시트"/>
      <sheetName val="3련 BOX"/>
      <sheetName val="옹벽(수량)"/>
      <sheetName val="시설일위"/>
      <sheetName val="식재수량표"/>
      <sheetName val="식재일위"/>
      <sheetName val="S1"/>
      <sheetName val="연돌일위집계"/>
      <sheetName val="2006납품"/>
      <sheetName val="기기리스트"/>
      <sheetName val="노임이"/>
      <sheetName val="현장지지물물량"/>
      <sheetName val="산출금액내역"/>
      <sheetName val="단위중기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골조시행"/>
      <sheetName val="용수간선"/>
      <sheetName val="Pier 3"/>
      <sheetName val="간선계산"/>
      <sheetName val="관로토공"/>
      <sheetName val="신천교(음성)"/>
      <sheetName val="WEIGHT LIST"/>
      <sheetName val="POL6차-PIPING"/>
      <sheetName val="산#2-1 (2)"/>
      <sheetName val="산#3-1"/>
      <sheetName val="결과조달"/>
      <sheetName val="중기일위대가"/>
      <sheetName val="결재갑지"/>
      <sheetName val="일위대가(건축)"/>
      <sheetName val="기초"/>
      <sheetName val="수량집계표"/>
      <sheetName val="공종별수량집계"/>
      <sheetName val="철거산출근거"/>
      <sheetName val="배명(단가)"/>
      <sheetName val="전체"/>
      <sheetName val="BOX(1.5X1.5)"/>
      <sheetName val="기초단가"/>
      <sheetName val="조건표"/>
      <sheetName val="을"/>
      <sheetName val="매립"/>
      <sheetName val="WEON"/>
      <sheetName val="T기성9605"/>
      <sheetName val="금융비용"/>
      <sheetName val="Sheet4"/>
      <sheetName val="K55수출"/>
      <sheetName val="c_balju"/>
      <sheetName val="2000년1차"/>
      <sheetName val="암거날개벽"/>
      <sheetName val="외자배분"/>
      <sheetName val="외자내역"/>
      <sheetName val="적용단가"/>
      <sheetName val="2"/>
      <sheetName val="TYPE A"/>
      <sheetName val="기둥(원형)"/>
      <sheetName val="구성비"/>
      <sheetName val="U-TYPE(1)"/>
      <sheetName val="방송(체육관)"/>
      <sheetName val="국공유지및사유지"/>
      <sheetName val="맨홀토공산출"/>
      <sheetName val="부도어음"/>
      <sheetName val="7-3단면_상시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수정2"/>
      <sheetName val="날개벽수량표"/>
      <sheetName val="Sheet6"/>
      <sheetName val="12호기내역서(건축분)"/>
      <sheetName val="L형옹벽단위수량(35)"/>
      <sheetName val="L형옹벽단위수량(25)"/>
      <sheetName val="광산내역"/>
      <sheetName val="포장물량집계"/>
      <sheetName val="시설물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9"/>
      <sheetName val="기경집계"/>
      <sheetName val="2000년 공정표"/>
      <sheetName val="시멘트"/>
      <sheetName val="건축"/>
      <sheetName val="1ST"/>
      <sheetName val="음료실행"/>
      <sheetName val="C &amp; G RHS"/>
      <sheetName val="품셈TABLE"/>
      <sheetName val="옹벽수량집계"/>
      <sheetName val="1SPAN"/>
      <sheetName val="산출근거"/>
      <sheetName val="Baby일위대가"/>
      <sheetName val="영업2"/>
      <sheetName val="Total"/>
      <sheetName val="장비투입 (2)"/>
      <sheetName val="일위대가목차"/>
      <sheetName val="설비원가"/>
      <sheetName val="1안98Billing"/>
      <sheetName val="Quantity"/>
      <sheetName val="??"/>
      <sheetName val="기성내역"/>
      <sheetName val="DANGA"/>
      <sheetName val="전기일위대가"/>
      <sheetName val="단가산출1"/>
      <sheetName val="단가산출2"/>
      <sheetName val="재료"/>
      <sheetName val="예정(3)"/>
      <sheetName val="동원(3)"/>
      <sheetName val="투자효율분석"/>
      <sheetName val="설계명세서"/>
      <sheetName val="L_type"/>
      <sheetName val="유림골조"/>
      <sheetName val="CC16-내역서"/>
      <sheetName val="5사남"/>
      <sheetName val="설계기준"/>
      <sheetName val="산출내역서집계표"/>
      <sheetName val="장문교(대전)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1.설계조건"/>
      <sheetName val="신림자금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부대내역"/>
      <sheetName val="일위대가(가설)"/>
      <sheetName val="Man Hole"/>
      <sheetName val="__"/>
      <sheetName val="단기차입금"/>
      <sheetName val="토공산출(주차장)"/>
      <sheetName val="Du toan"/>
      <sheetName val="Keothep"/>
      <sheetName val="Re-bar"/>
      <sheetName val="품셈기준"/>
      <sheetName val="식재"/>
      <sheetName val="시설물"/>
      <sheetName val="식재출력용"/>
      <sheetName val="유지관리"/>
      <sheetName val="#10거푸집유로폼(0~7m)"/>
      <sheetName val="상부하중"/>
      <sheetName val="풍하중1"/>
      <sheetName val="간접1"/>
      <sheetName val="교대시점"/>
      <sheetName val="비탈면보호공수량산출"/>
      <sheetName val="기지국"/>
      <sheetName val="경영상태"/>
      <sheetName val="96까지"/>
      <sheetName val="97년"/>
      <sheetName val="98이후"/>
      <sheetName val="수량명세서"/>
      <sheetName val="목표세부명세"/>
      <sheetName val="수질정화시설"/>
      <sheetName val="원가1(기계)"/>
      <sheetName val="F4-F7"/>
      <sheetName val="입찰내역"/>
      <sheetName val="간지"/>
      <sheetName val="°©Áö"/>
      <sheetName val="설산1.나"/>
      <sheetName val="본사S"/>
      <sheetName val="공사내역"/>
      <sheetName val="예산총괄표"/>
      <sheetName val="실시공"/>
      <sheetName val="메서,변+증"/>
      <sheetName val="수문보고"/>
      <sheetName val="날개벽(시점좌측)"/>
      <sheetName val="참조"/>
      <sheetName val="1공구 건정토건 토공"/>
      <sheetName val="신우"/>
      <sheetName val="과천MAIN"/>
      <sheetName val="물량표"/>
      <sheetName val="변경원가서갑"/>
      <sheetName val="수리결과"/>
      <sheetName val="단위수량"/>
      <sheetName val="선로정수계산"/>
      <sheetName val="변경내역"/>
      <sheetName val="설계서"/>
      <sheetName val="CON포장수량"/>
      <sheetName val="ACUNIT"/>
      <sheetName val="CONUNIT"/>
      <sheetName val="포장공"/>
      <sheetName val="철근단면적"/>
      <sheetName val="건축공사요약표"/>
      <sheetName val="집계내역서(가압장)"/>
      <sheetName val="흐름도"/>
      <sheetName val="5.3 단면가정"/>
      <sheetName val="FB25JN"/>
      <sheetName val="업무처리전"/>
      <sheetName val="TYPE-A"/>
      <sheetName val="증감대비"/>
      <sheetName val="화전내"/>
      <sheetName val="2000용수잠관-수량집계"/>
      <sheetName val="jobhist"/>
      <sheetName val="STRA2"/>
      <sheetName val="조내역"/>
      <sheetName val="관로토공집계표"/>
      <sheetName val="상행-교대(A1-A2)"/>
      <sheetName val="FAB별"/>
      <sheetName val="SBT NO Proj. Controlling Report"/>
      <sheetName val="토목-물가"/>
      <sheetName val="은행"/>
      <sheetName val="개산공사비"/>
      <sheetName val="증가분"/>
      <sheetName val="증가수정"/>
      <sheetName val="문의사항"/>
      <sheetName val="수수료율표"/>
      <sheetName val="목록"/>
      <sheetName val="1.토공"/>
      <sheetName val="Process Piping"/>
      <sheetName val="BQ(실행)"/>
      <sheetName val="부대공사"/>
      <sheetName val="성곽내역서"/>
      <sheetName val="전라자금"/>
      <sheetName val="9509"/>
      <sheetName val="총괄"/>
      <sheetName val="설비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조명율표"/>
      <sheetName val="터파기및재료"/>
      <sheetName val="CAL"/>
      <sheetName val="차도조도계산"/>
      <sheetName val="SPEC"/>
      <sheetName val="DC-2303"/>
      <sheetName val="O＆P"/>
      <sheetName val="결재판(삭제하지말아주세요)"/>
      <sheetName val="수량산출서-2"/>
      <sheetName val="교각계산"/>
      <sheetName val="TYPE1"/>
      <sheetName val="철근량"/>
      <sheetName val="예가대비"/>
      <sheetName val="충주"/>
      <sheetName val="2연BOX"/>
      <sheetName val="원가계산"/>
      <sheetName val="원가계산서(남측)"/>
      <sheetName val="품의"/>
      <sheetName val="공통비(전체)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철골공사"/>
      <sheetName val="경산"/>
      <sheetName val="tggwan(mac)"/>
      <sheetName val="우각부보강"/>
      <sheetName val="주형"/>
      <sheetName val="일반공사"/>
      <sheetName val="깨기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WEIGHT_LIST"/>
      <sheetName val="산#2-1_(2)"/>
      <sheetName val="BOX(1_5X1_5)"/>
      <sheetName val="TYPE_A"/>
      <sheetName val="2000년_공정표"/>
      <sheetName val="C_&amp;_G_RHS"/>
      <sheetName val="장비투입_(2)"/>
      <sheetName val="공사비증감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견적서"/>
      <sheetName val="COA-17"/>
      <sheetName val="C-18"/>
      <sheetName val="산출내역서"/>
      <sheetName val="원가"/>
      <sheetName val="교통대책내역"/>
      <sheetName val="공종별집계표"/>
      <sheetName val="TYPE-1"/>
      <sheetName val="집1"/>
      <sheetName val="철근총괄집계표"/>
      <sheetName val="개화1교"/>
      <sheetName val="Koreasea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해외_연수비용_계산-삭제1"/>
      <sheetName val="해외_기술훈련비_(합계)1"/>
      <sheetName val="3련_BOX1"/>
      <sheetName val="1_설계조건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자재 집계표"/>
      <sheetName val="A-100전제"/>
      <sheetName val="수량산출서 갑지"/>
      <sheetName val="조도계산서 (도서)"/>
      <sheetName val="MOTOR"/>
      <sheetName val="역T형"/>
      <sheetName val="PILE"/>
      <sheetName val="960318-1"/>
      <sheetName val="40단가산출서"/>
      <sheetName val="중동공구"/>
      <sheetName val="내역서(기성청구)"/>
      <sheetName val="Calculation"/>
      <sheetName val="토공사"/>
      <sheetName val="내역표지"/>
      <sheetName val="FLA"/>
      <sheetName val="할증 "/>
      <sheetName val="우수"/>
      <sheetName val="10.단면설계"/>
      <sheetName val="2~5.단면가정&amp;안정검토"/>
      <sheetName val="10.1.단면검토"/>
      <sheetName val="사통"/>
      <sheetName val="도장수량(하1)"/>
      <sheetName val="산출서양식01"/>
      <sheetName val="0"/>
      <sheetName val="Raw Data"/>
      <sheetName val="견적"/>
      <sheetName val="산근터빈"/>
      <sheetName val="잡비계산"/>
      <sheetName val="S12"/>
      <sheetName val="S9"/>
      <sheetName val="S14"/>
      <sheetName val="토목"/>
      <sheetName val="주공 갑지"/>
      <sheetName val="공종별집계표(건축)"/>
      <sheetName val="산1~6"/>
      <sheetName val="인천성심병원"/>
      <sheetName val="품의서"/>
      <sheetName val="기성신청"/>
      <sheetName val="Gia VLNCMTC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소비자가"/>
      <sheetName val="20관리비율"/>
      <sheetName val="공문갑지"/>
      <sheetName val="1TL종점(1)"/>
      <sheetName val="을지"/>
      <sheetName val="FOOTING단면력"/>
      <sheetName val="AC포장수량"/>
      <sheetName val="수량이동"/>
      <sheetName val="펌프장수량산출(토)"/>
      <sheetName val="공사원가"/>
      <sheetName val="배관내역"/>
      <sheetName val="자"/>
      <sheetName val="노"/>
      <sheetName val="49일위"/>
      <sheetName val="경비_원본"/>
      <sheetName val="기안"/>
      <sheetName val="허용전류_IEC"/>
      <sheetName val="허용전류_IEC DATA"/>
      <sheetName val="금융구조검토"/>
      <sheetName val="삼성전기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세부내역서"/>
      <sheetName val="PHC파일 천공 및 항타"/>
      <sheetName val="PI"/>
      <sheetName val="방음벽연장집계-여기까지만 출력"/>
      <sheetName val="충돌 내용"/>
      <sheetName val="예산서"/>
      <sheetName val="3BL공동구 수량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R.C RAHMEN 해석"/>
      <sheetName val="우수공총괄수량집계"/>
      <sheetName val="입적표"/>
      <sheetName val="냉매배관"/>
      <sheetName val="드레인"/>
      <sheetName val="기타"/>
      <sheetName val="21301동"/>
      <sheetName val="토적표"/>
      <sheetName val="3"/>
      <sheetName val="W-현원가"/>
      <sheetName val="총물량"/>
      <sheetName val="참고"/>
      <sheetName val="5.모델링"/>
      <sheetName val="xxxxxx"/>
      <sheetName val="구역화물"/>
      <sheetName val="G2설비도급"/>
      <sheetName val="가설건물"/>
      <sheetName val="견적서세부내용"/>
      <sheetName val="견적내용입력"/>
      <sheetName val="APT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FitOutConfCentre"/>
      <sheetName val="TOSHIBA-Structure"/>
      <sheetName val="RATE"/>
      <sheetName val="一発シート"/>
      <sheetName val="Div26 - Elect"/>
      <sheetName val="BG"/>
      <sheetName val="SITE-E"/>
      <sheetName val="DTICH"/>
      <sheetName val="Gia"/>
      <sheetName val="BANG TONG HOP (2)"/>
      <sheetName val="NhanCong"/>
      <sheetName val="THCP Lap dat"/>
      <sheetName val="Ts"/>
      <sheetName val="QD957"/>
      <sheetName val="125x125"/>
      <sheetName val="gvl"/>
      <sheetName val="RAB AR&amp;STR"/>
      <sheetName val="DGG"/>
      <sheetName val="Nhan cong"/>
      <sheetName val="Thiet bi"/>
      <sheetName val="Vat tu"/>
      <sheetName val="DM.ChiPhi"/>
      <sheetName val="May TC"/>
      <sheetName val="Bang KL"/>
      <sheetName val="TH Kinh phi"/>
      <sheetName val="실행"/>
      <sheetName val="A1.CN"/>
      <sheetName val="DTCT"/>
      <sheetName val="Prelims"/>
      <sheetName val="M1-XL-1b.KLthep"/>
      <sheetName val="PS-Labour_M"/>
      <sheetName val="KLDT DIEN"/>
      <sheetName val="Dinh muc CP KTCB khac"/>
      <sheetName val="外気負荷"/>
      <sheetName val="eq_data"/>
      <sheetName val="SEX"/>
      <sheetName val="VL"/>
      <sheetName val="NhapSL"/>
      <sheetName val="Thep-MatCat"/>
      <sheetName val="Kiem-Toan"/>
      <sheetName val="MTP"/>
      <sheetName val="MTP1"/>
      <sheetName val="SRC-B3U2"/>
      <sheetName val="UB Beam Box-up"/>
      <sheetName val="DOOR&amp;WINDOW"/>
      <sheetName val="부안일위"/>
      <sheetName val="하도내역 (철콘)"/>
      <sheetName val="공사유형"/>
      <sheetName val="기초공"/>
      <sheetName val="맨홀수량집계"/>
      <sheetName val="h-013211-2"/>
      <sheetName val="PKG"/>
      <sheetName val="제-노임"/>
      <sheetName val="Bìa"/>
      <sheetName val="Bảng KLHT"/>
      <sheetName val="Summary"/>
      <sheetName val="RC WORK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주공_갑지"/>
      <sheetName val="허용전류_IEC_DATA"/>
      <sheetName val="PHC파일_천공_및_항타"/>
      <sheetName val="방음벽연장집계-여기까지만_출력"/>
      <sheetName val="충돌_내용"/>
      <sheetName val="3BL공동구_수량"/>
      <sheetName val="R_C_RAHMEN_해석"/>
      <sheetName val="TONG_HOP_VL-NC"/>
      <sheetName val="TONGKE3p_"/>
      <sheetName val="TH_VL,_NC,_DDHT_Thanhphuoc"/>
      <sheetName val="DON_GIA"/>
      <sheetName val="CHITIET_VL-NC"/>
      <sheetName val="5_모델링"/>
      <sheetName val="M2. FIRE FIGHTING SYSTEM V1"/>
      <sheetName val="M3. FIRE ALARM SYSTEM V1"/>
      <sheetName val="escon"/>
      <sheetName val="Electrical Works"/>
      <sheetName val="H_T_ INCOMING SYSTEM"/>
      <sheetName val="CTG"/>
      <sheetName val="INDEX"/>
      <sheetName val="TinhGiaNC"/>
      <sheetName val="VCBo"/>
      <sheetName val="DMCP"/>
      <sheetName val="BocXep"/>
      <sheetName val="TinhGiaMTC"/>
      <sheetName val="VCThuy"/>
      <sheetName val="SCOPE OF WORK"/>
      <sheetName val="Sàn T1"/>
      <sheetName val="Lỗ thông gió"/>
      <sheetName val="NOTE"/>
      <sheetName val="131COMP"/>
      <sheetName val="영업3"/>
      <sheetName val="UB2"/>
      <sheetName val="LEGEND"/>
      <sheetName val="ESTI."/>
      <sheetName val="DI-ESTI"/>
      <sheetName val="6MONTHS"/>
      <sheetName val="Div26_-_Elect"/>
      <sheetName val="BANG_TONG_HOP_(2)"/>
      <sheetName val="THCP_Lap_dat"/>
      <sheetName val="RAB_AR&amp;STR"/>
      <sheetName val="A1_CN"/>
      <sheetName val="Nhan_cong"/>
      <sheetName val="Thiet_bi"/>
      <sheetName val="Vat_tu"/>
      <sheetName val="DM_ChiPhi"/>
      <sheetName val="May_TC"/>
      <sheetName val="Bang_KL"/>
      <sheetName val="TH_Kinh_phi"/>
      <sheetName val="M1-XL-1b_KLthep"/>
      <sheetName val="UNIT PRICE"/>
      <sheetName val="Analisa"/>
      <sheetName val="Rebar"/>
      <sheetName val="Item-DATA"/>
      <sheetName val="NSA fr Revit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TONGKE-HT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산근"/>
      <sheetName val="inter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Dulieu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Confi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Tien do TV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预算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Du_toan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Bang_KL2"/>
      <sheetName val="TONG_HOP_VL-NC2"/>
      <sheetName val="MH_RATE2"/>
      <sheetName val="DM_60611"/>
      <sheetName val="DG_thep_ma_kem1"/>
      <sheetName val="Lcau_-_Lxuc2"/>
      <sheetName val="CT_vat_lieu1"/>
      <sheetName val="Equip_1"/>
      <sheetName val="A1_CN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takeoff2"/>
      <sheetName val="9609Aß"/>
      <sheetName val="업무계획1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작성방법"/>
      <sheetName val="배수내역"/>
      <sheetName val="CONSOIDATE 4"/>
      <sheetName val="CONSOIDATE 2"/>
      <sheetName val="1CT-CAUTHANG-TT-T13(TRIU)&lt;16&gt;16"/>
      <sheetName val="3,CT-CAUTHANG-T23-24&gt;50"/>
      <sheetName val="건축원가계산서"/>
      <sheetName val="기둥"/>
      <sheetName val="소일위대가코드표"/>
      <sheetName val="_x0000__x0008__x0000__x0004__x0000_"/>
      <sheetName val="ࠀ฀ࠀ؀ԀЀԀ̀"/>
      <sheetName val="L형옹벽(key)"/>
      <sheetName val="구체"/>
      <sheetName val="경제성분석"/>
      <sheetName val="포장절단"/>
      <sheetName val="CP Du phong"/>
      <sheetName val="THCP xay dung"/>
      <sheetName val="Tong hop kinh phi"/>
      <sheetName val="HRG BHN"/>
      <sheetName val=""/>
      <sheetName val="수원공공사비"/>
      <sheetName val="CONCRETE"/>
      <sheetName val="G.R300경비"/>
      <sheetName val="관급"/>
      <sheetName val="중기비"/>
      <sheetName val="2월가격표-ESG-1월"/>
      <sheetName val="퇴직공제"/>
      <sheetName val="건강보험료"/>
      <sheetName val="노인장기요양보험료"/>
      <sheetName val="공통부대비"/>
      <sheetName val="장비 (2)"/>
      <sheetName val="지수적용공사비내역서"/>
      <sheetName val="SANBAISU"/>
      <sheetName val="공사종류(참고)"/>
      <sheetName val="동원인원산출"/>
      <sheetName val="공정data"/>
      <sheetName val="계산결과(출력하지말것)"/>
      <sheetName val="TRE TABLE"/>
      <sheetName val="순환펌프"/>
      <sheetName val="저수조"/>
      <sheetName val="급,배기팬"/>
      <sheetName val="급탕순환펌프"/>
      <sheetName val="변수값"/>
      <sheetName val="중기상차"/>
      <sheetName val="AS복구"/>
      <sheetName val="중기터파기"/>
      <sheetName val="발주내역"/>
      <sheetName val="Dầm -4.7m"/>
      <sheetName val="Scheme B Estimate "/>
      <sheetName val="Bang TH"/>
      <sheetName val="Shelves"/>
      <sheetName val="TINH GIA - SAN XUAT Vertico"/>
      <sheetName val="Notes"/>
      <sheetName val="물량표(신)"/>
      <sheetName val="AH-1 "/>
      <sheetName val="OHU"/>
      <sheetName val="비교1"/>
      <sheetName val="전계가"/>
      <sheetName val="2차선환산길이"/>
      <sheetName val="DHEQSUPT"/>
      <sheetName val="유림총괄"/>
      <sheetName val="0217상가미분양자산"/>
      <sheetName val="유림콘도"/>
      <sheetName val="공사비산출내역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급여명세서"/>
      <sheetName val="급여등록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매출TOT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일위목록"/>
      <sheetName val="플랜트 설치"/>
      <sheetName val="명세서"/>
      <sheetName val="1.1서버도입"/>
      <sheetName val="3.바닥판설계"/>
      <sheetName val="_x0000__x0008__x0000__x0004__x0"/>
      <sheetName val="EACT10"/>
      <sheetName val="MEXICO-C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㢇"/>
      <sheetName val="연결분개(거래.Ʉ"/>
      <sheetName val="ʉ"/>
      <sheetName val="wall"/>
      <sheetName val="Front"/>
      <sheetName val="04.설변내역서"/>
      <sheetName val="부표총괄"/>
      <sheetName val="현장명령서"/>
      <sheetName val="아산추가1220"/>
      <sheetName val="동원(3-"/>
      <sheetName val="확인서"/>
      <sheetName val="95D"/>
      <sheetName val="94D"/>
      <sheetName val="list price"/>
      <sheetName val="95삼성급(본사)"/>
      <sheetName val="96보완계획7_12"/>
      <sheetName val="96보완계획7.12"/>
      <sheetName val="48전력선로일위"/>
      <sheetName val="공사비"/>
      <sheetName val="관급자재㧈_x0014_冈"/>
      <sheetName val="태화42 "/>
      <sheetName val="토목공사"/>
      <sheetName val="단가표"/>
      <sheetName val="TOWER 12TON"/>
      <sheetName val="TOWER 10TON"/>
      <sheetName val="A-TYPE 단위수량"/>
      <sheetName val="터널길이별 m당 단가"/>
      <sheetName val="도장수량က"/>
      <sheetName val="MTL(AG)"/>
      <sheetName val="Sheet1_(2)5"/>
      <sheetName val="물가변동_총괄서5"/>
      <sheetName val="방배동내역_(총괄)5"/>
      <sheetName val="7_1유효폭5"/>
      <sheetName val="허용전류-IEC_DATA5"/>
      <sheetName val="단면_(2)5"/>
      <sheetName val="EQUIP_LIST5"/>
      <sheetName val="본선_토공_분배표5"/>
      <sheetName val="현장관리비_산출내역5"/>
      <sheetName val="3_공통공사대비4"/>
      <sheetName val="1_취수장4"/>
      <sheetName val="을_24"/>
      <sheetName val="을_14"/>
      <sheetName val="해외_연수비용_계산-삭제4"/>
      <sheetName val="해외_기술훈련비_(합계)4"/>
      <sheetName val="BOX_본체4"/>
      <sheetName val="토공_갑지4"/>
      <sheetName val="각사별공사비분개_4"/>
      <sheetName val="_4"/>
      <sheetName val="6PILE__(돌출)4"/>
      <sheetName val="3련_BOX4"/>
      <sheetName val="Pier_34"/>
      <sheetName val="WEIGHT_LIST3"/>
      <sheetName val="산#2-1_(2)3"/>
      <sheetName val="BOX(1_5X1_5)3"/>
      <sheetName val="TYPE_A3"/>
      <sheetName val="2000년_공정표3"/>
      <sheetName val="C_&amp;_G_RHS3"/>
      <sheetName val="장비투입_(2)3"/>
      <sheetName val="내역서_3"/>
      <sheetName val="ITB_COST3"/>
      <sheetName val="BSD_(2)3"/>
      <sheetName val="CATCH_BASIN3"/>
      <sheetName val="입출재고현황_(2)3"/>
      <sheetName val="1_설계조건3"/>
      <sheetName val="Man_Hole3"/>
      <sheetName val="Gia_VLNCMTC2"/>
      <sheetName val="Du_toan3"/>
      <sheetName val="1공구_건정토건_토공3"/>
      <sheetName val="Process_Piping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5_3_단면가정3"/>
      <sheetName val="설산1_나2"/>
      <sheetName val="SBT_NO_Proj__Controlling_Repor2"/>
      <sheetName val="1_토공2"/>
      <sheetName val="준검_내역서2"/>
      <sheetName val="제출내역_(2)2"/>
      <sheetName val="Div26_-_Elect1"/>
      <sheetName val="BANG_TONG_HOP_(2)1"/>
      <sheetName val="자재_집계표2"/>
      <sheetName val="수량산출서_갑지2"/>
      <sheetName val="조도계산서_(도서)2"/>
      <sheetName val="할증_2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10_단면설계2"/>
      <sheetName val="2~5_단면가정&amp;안정검토2"/>
      <sheetName val="10_1_단면검토2"/>
      <sheetName val="THCP_Lap_dat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Raw_Data2"/>
      <sheetName val="주공_갑지1"/>
      <sheetName val="허용전류_IEC_DATA1"/>
      <sheetName val="PHC파일_천공_및_항타1"/>
      <sheetName val="방음벽연장집계-여기까지만_출력1"/>
      <sheetName val="충돌_내용1"/>
      <sheetName val="3BL공동구_수량1"/>
      <sheetName val="R_C_RAHMEN_해석1"/>
      <sheetName val="RAB_AR&amp;STR4"/>
      <sheetName val="TONG_HOP_VL-NC3"/>
      <sheetName val="TONGKE3p_1"/>
      <sheetName val="TH_VL,_NC,_DDHT_Thanhphuoc1"/>
      <sheetName val="CHITIET_VL-NC1"/>
      <sheetName val="5_모델링1"/>
      <sheetName val="Nhan_cong1"/>
      <sheetName val="Thiet_bi1"/>
      <sheetName val="Vat_tu1"/>
      <sheetName val="DM_ChiPhi1"/>
      <sheetName val="May_TC1"/>
      <sheetName val="Bang_KL3"/>
      <sheetName val="TH_Kinh_phi1"/>
      <sheetName val="A1_CN2"/>
      <sheetName val="M1-XL-1b_KLthep1"/>
      <sheetName val="KLDT_DIEN"/>
      <sheetName val="Dinh_muc_CP_KTCB_khac"/>
      <sheetName val="UB_Beam_Box-up"/>
      <sheetName val="하도내역_(철콘)"/>
      <sheetName val="Bảng_KLHT"/>
      <sheetName val="RC_WORK"/>
      <sheetName val="M2__FIRE_FIGHTING_SYSTEM_V1"/>
      <sheetName val="M3__FIRE_ALARM_SYSTEM_V1"/>
      <sheetName val="Electrical_Works"/>
      <sheetName val="H_T__INCOMING_SYSTEM"/>
      <sheetName val="ESTI_1"/>
      <sheetName val="SCOPE_OF_WORK"/>
      <sheetName val="Sàn_T1"/>
      <sheetName val="Lỗ_thông_gió"/>
      <sheetName val="UNIT_PRICE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Tien_do_TV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NSA_fr_Revit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Dầm_-4_7m"/>
      <sheetName val="Scheme_B_Estimate_"/>
      <sheetName val="Bang_TH"/>
      <sheetName val="CONSOIDATE_4"/>
      <sheetName val="CONSOIDATE_2"/>
      <sheetName val="BAG-2"/>
      <sheetName val="DAF-2"/>
      <sheetName val="C.A02 - Confirmations"/>
      <sheetName val="3-PTDGT8 "/>
      <sheetName val="4-PTDG (T2)"/>
      <sheetName val="4-PTDG (T1)"/>
      <sheetName val="N賃率-職"/>
      <sheetName val="Slim 2 cánh &amp; 2 vách"/>
      <sheetName val="현장별"/>
      <sheetName val="NET ALL (M)"/>
      <sheetName val="tifico"/>
      <sheetName val="STRUCTURE"/>
      <sheetName val="dtct cong"/>
      <sheetName val="T"/>
      <sheetName val="HS"/>
      <sheetName val="4.3 Scope of work "/>
      <sheetName val="삼홍테크"/>
      <sheetName val="예총"/>
      <sheetName val="Breakdown (B)"/>
      <sheetName val="phân tích hiệu quả"/>
      <sheetName val="Tổng kê"/>
      <sheetName val="B3A - TOWER A"/>
      <sheetName val="ptvt"/>
      <sheetName val="B.1 - CT PVQTTC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"/>
      <sheetName val="ELETRICAL"/>
      <sheetName val="ELV"/>
      <sheetName val="PL"/>
      <sheetName val="HVAC"/>
      <sheetName val="FP"/>
      <sheetName val="CP QLDA"/>
      <sheetName val="CE"/>
      <sheetName val="Names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pp1p"/>
      <sheetName val="pp3p_NC"/>
      <sheetName val="pp3p "/>
      <sheetName val="CP_Du_phong"/>
      <sheetName val="THCP_xay_dung"/>
      <sheetName val="Tong_hop_kinh_phi"/>
      <sheetName val="HRG_BHN"/>
      <sheetName val="KLDT_DIEN1"/>
      <sheetName val="Dinh_muc_CP_KTCB_khac1"/>
      <sheetName val="G_R300경비"/>
      <sheetName val="장비_(2)"/>
      <sheetName val="TRE_TABLE"/>
      <sheetName val="AH-1_"/>
      <sheetName val="도장수⠱㔺栀猇"/>
      <sheetName val="도장수량₆䠀沣"/>
      <sheetName val="도장수량₆蠀ꨟ"/>
      <sheetName val="도장수량㨹䠀䷓"/>
      <sheetName val="동원(㞉"/>
      <sheetName val="도장수량퀂/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동원(㤸"/>
      <sheetName val="도장수량/"/>
      <sheetName val="플랜트_설치"/>
      <sheetName val="1_1서버도입"/>
      <sheetName val="3_바닥판설계"/>
      <sheetName val="_x0"/>
      <sheetName val="연결분개(거래_Ʉ"/>
      <sheetName val="04_설변내역서"/>
      <sheetName val="list_price"/>
      <sheetName val="96보완계획7_121"/>
      <sheetName val="태화42_"/>
      <sheetName val="TOWER_12TON"/>
      <sheetName val="TOWER_10TON"/>
      <sheetName val="A-TYPE_단위수량"/>
      <sheetName val="터널길이별_m당_단가"/>
      <sheetName val="4_3_Scope_of_work_"/>
      <sheetName val="CGDATA"/>
      <sheetName val="우수공사"/>
      <sheetName val="은"/>
      <sheetName val="단가비교"/>
      <sheetName val="신표지1"/>
      <sheetName val="sort"/>
      <sheetName val="현장관리비_瓈¼甌¼헾"/>
      <sheetName val="상행-교대(_x0005_틀Ȝ"/>
      <sheetName val="철콘"/>
      <sheetName val="연도별cash"/>
      <sheetName val="Basisdatei"/>
      <sheetName val="EQUIP_LIST룕"/>
      <sheetName val="EQUIP_LISTⷕ"/>
      <sheetName val="EQUIP_LIST䣕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내역전기"/>
      <sheetName val="2공구수량"/>
      <sheetName val="Chi phi khac 4.3KH-CP"/>
      <sheetName val="RC fin"/>
      <sheetName val="Bill2-Sum-A"/>
      <sheetName val="Bill4-Sum-A"/>
      <sheetName val="Bill5-Sum-A"/>
      <sheetName val="[EUL.XLS]전체수ḱ텭/"/>
      <sheetName val="[EUL.XLS]전체수ḱ푭/"/>
      <sheetName val="[EUL.XLS]전체수량/"/>
      <sheetName val="[EUL.XLS]도장수량猀ﱭ/"/>
      <sheetName val="[EUL.XLS]도장수猱ﱭ/倀"/>
      <sheetName val="[EUL.XLS]도장수량쌀䄅/"/>
      <sheetName val="[EUL.XLS]도장수량쌈㈅/"/>
      <sheetName val="[EUL.XLS]도장수량쌀㈅/"/>
      <sheetName val="[EUL.XLS]도장수량퀂_xde70_/"/>
      <sheetName val="[EUL.XLS]동원(/"/>
      <sheetName val="[EUL.XLS]도장수량츆鱪/"/>
      <sheetName val="[EUL.XLS]도장수량츂鑪/"/>
      <sheetName val="[EUL.XLS]도장수량_xdf68_/"/>
      <sheetName val="[EUL.XLS]도장수猱ﱭ/"/>
      <sheetName val="THKL"/>
      <sheetName val="Items"/>
      <sheetName val="PIPE"/>
      <sheetName val="상행-교대("/>
      <sheetName val="MEP Detail"/>
      <sheetName val="도장수량⿞陂"/>
      <sheetName val="도장수량䀀⽎陂"/>
      <sheetName val="터파기및"/>
      <sheetName val="터파기및0"/>
      <sheetName val="도장수량뀀㆓"/>
      <sheetName val="도장수량 ⪓"/>
      <sheetName val="전체수瀀⯞"/>
      <sheetName val="전체수"/>
      <sheetName val="전체수䀱ᶓ"/>
      <sheetName val="전체수뀀⃟"/>
      <sheetName val="전체수　⋛"/>
      <sheetName val="전체수ꀱ⊌"/>
      <sheetName val="전체수　⫡"/>
      <sheetName val="도장수량ᗛ"/>
      <sheetName val="도장수량က᳟"/>
      <sheetName val="전체수怀ẑ"/>
      <sheetName val="전체수怱ẑ"/>
      <sheetName val="전체수 ᧟"/>
      <sheetName val="전체수瀀ㆍ"/>
      <sheetName val="전체수뀀⻜"/>
      <sheetName val="도장수량ᾒ"/>
      <sheetName val="전체수량/"/>
      <sheetName val="도장수량猀ﱭ/"/>
      <sheetName val="전체수 ᧡"/>
      <sheetName val="도장수량倀ᖎ"/>
      <sheetName val="도장수량뀀⾍"/>
      <sheetName val="도장수량耀↓"/>
      <sheetName val="도장수량䀀⒏"/>
      <sheetName val="도장수량䀀࿠辜"/>
      <sheetName val="도장수량耀࿙辜"/>
      <sheetName val="도장수량退ཏ辜"/>
      <sheetName val="전체수량"/>
      <sheetName val="도장수량耀⺎"/>
      <sheetName val="도장수량쀀ᮎ"/>
      <sheetName val="도장수량耀Ⲏ"/>
      <sheetName val="도장수량퀀⒑"/>
      <sheetName val="전체수 ᛙ"/>
      <sheetName val="전체수ꀱẑ"/>
      <sheetName val="도장수량ꀀẑ"/>
      <sheetName val="전체수週Ấ"/>
      <sheetName val="전체수　⮒"/>
      <sheetName val="동원("/>
      <sheetName val="교통신"/>
      <sheetName val="도장수량쀀▐"/>
      <sheetName val="도장수량倀◟"/>
      <sheetName val="전체수怀ᗝ"/>
      <sheetName val="도장수량쀀⒐"/>
      <sheetName val="전체수쀱⒐"/>
      <sheetName val="전체수倱ⓟ"/>
      <sheetName val="도장수량쨄䡬0"/>
      <sheetName val="도장수량옅筘0"/>
      <sheetName val="도장수량ꀀ㇞"/>
      <sheetName val="전체수⪒"/>
      <sheetName val="도장수량퀉罰0"/>
      <sheetName val="도장수량쌀䄅/"/>
      <sheetName val="도장수량쌈㈅/"/>
      <sheetName val="도장수량쌀㈅/"/>
      <sheetName val="도장수량퀂_xde70_/"/>
      <sheetName val="동원(/"/>
      <sheetName val="상행-교대(洅⿋︸"/>
      <sheetName val="손익계ʰ"/>
      <sheetName val="도장수량씉恫0"/>
      <sheetName val="도장수량츆鱪/"/>
      <sheetName val="도장수량츂鑪/"/>
      <sheetName val="도장수량츃❪0"/>
      <sheetName val="도장수량츅⩪0"/>
      <sheetName val="도장수량〉٩0"/>
      <sheetName val="도장수량《٩0"/>
      <sheetName val="도장수량〄蝩0"/>
      <sheetName val="도장수량〆蝩0"/>
      <sheetName val="도장수량_xdf68_/"/>
      <sheetName val="관급자재㧈冈"/>
      <sheetName val="[EUL.XLS]전체수량/_x0000_"/>
      <sheetName val="[EUL.XLS]도장수량猀ﱭ/_x0000_"/>
      <sheetName val="[EUL.XLS]도장수량쌀䄅/_x0000_"/>
      <sheetName val="[EUL.XLS]도장수량쌈㈅/_x0000_"/>
      <sheetName val="[EUL.XLS]도장수량쌀㈅/_x0000_"/>
      <sheetName val="[EUL.XLS]도장수량퀂_xde70_/_x0000_"/>
      <sheetName val="[EUL.XLS]동원(/_x0000_"/>
      <sheetName val="[EUL.XLS]도장수량츆鱪/_x0000_"/>
      <sheetName val="[EUL.XLS]도장수량츂鑪/_x0000_"/>
      <sheetName val="[EUL.XLS]도장수량_xdf68_/_x0000_"/>
      <sheetName val="BOQ-1"/>
      <sheetName val="은_x0000_"/>
      <sheetName val="상행-교대(_x0000__x0000__x0005__x0000_틀Ȝ"/>
      <sheetName val="B15"/>
      <sheetName val="B16"/>
      <sheetName val="B17"/>
      <sheetName val="B4-D3"/>
      <sheetName val="B8"/>
      <sheetName val="tuong"/>
      <sheetName val="THONG KE CAU KIEN"/>
      <sheetName val="FD"/>
      <sheetName val="GI"/>
      <sheetName val="EE (3)"/>
      <sheetName val="PAVEMENT"/>
      <sheetName val="TRAFFIC"/>
      <sheetName val="Luong+may"/>
      <sheetName val="전체수ḱ텭_"/>
      <sheetName val="전체수ḱ푭_"/>
      <sheetName val="전체수량_"/>
      <sheetName val="도장수량猀ﱭ_"/>
      <sheetName val="도장수猱ﱭ_"/>
      <sheetName val="도장수량쌀䄅_"/>
      <sheetName val="도장수량쌈㈅_"/>
      <sheetName val="도장수량쌀㈅_"/>
      <sheetName val="도장수량퀂_xde70__"/>
      <sheetName val="동원(_"/>
      <sheetName val="도장수량츆鱪_"/>
      <sheetName val="도장수량츂鑪_"/>
      <sheetName val="도장수량_xdf68__"/>
      <sheetName val="Joinery works"/>
      <sheetName val="items left"/>
      <sheetName val="Analisa Upah &amp; Bahan Plum"/>
      <sheetName val="SGC-Rate"/>
      <sheetName val="tu"/>
      <sheetName val="Cash Flow"/>
      <sheetName val="Yield"/>
      <sheetName val="MTC"/>
      <sheetName val="Schedule S-Curve (new scheme)"/>
      <sheetName val="Bill 02 INF"/>
      <sheetName val="대운산출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도장수량砟⼵᠁_xdb1f_"/>
      <sheetName val="도장수량砞⼵_xd801_᎒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토목변경"/>
      <sheetName val="대갑기성내역"/>
      <sheetName val="도장수량᠘轒頀"/>
      <sheetName val="도장수량砐⼵、倩"/>
      <sheetName val="도장수량Ќၬ0_x0000_"/>
      <sheetName val="도장수량Ѐ/_x0000_"/>
      <sheetName val="도장수량㠐_xdb33_瀀겷"/>
      <sheetName val="도장수량Ї६0_x0000_"/>
      <sheetName val="도장수량Ђ佬0_x0000_"/>
      <sheetName val="도장수량Ћ牬0_x0000_"/>
      <sheetName val="전체수량Ђ牬"/>
      <sheetName val="도장수량砗伳_x0000_㢠"/>
      <sheetName val="도장수량Ј_xd86c_/_x0000_"/>
      <sheetName val="도장수량ࠚ꼴퀀옋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J형측구단위수량"/>
      <sheetName val="노무비(전지2기)"/>
      <sheetName val="수목데이타 "/>
      <sheetName val="실행갑지"/>
      <sheetName val="중곡동"/>
      <sheetName val="결제방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백호우계수"/>
      <sheetName val="계약전체U_x0000_Ԁ"/>
      <sheetName val="광계통도 기입양식(기입후 Sheet숨기기)"/>
      <sheetName val="1공구_건정토건__x0000__x0000_"/>
      <sheetName val="VXXXXX"/>
      <sheetName val="동원·_x0000__x0000_"/>
      <sheetName val="동원×"/>
      <sheetName val="8공구 강재 수량"/>
      <sheetName val="납부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지구단위계획"/>
      <sheetName val="인원계획-미화"/>
      <sheetName val="요약&amp;결과"/>
      <sheetName val="허용전류_′近丂"/>
      <sheetName val="2연_x0000_́"/>
      <sheetName val="시멘트 및 골재량산출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주거래인적사항"/>
      <sheetName val="단가산출서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1,2공구원가계산"/>
      <sheetName val="1,2공구원가계산쿱"/>
      <sheetName val="부재력정리"/>
      <sheetName val="경비산출"/>
      <sheetName val="수량산출Ü_x0000_䰀_xde75_"/>
      <sheetName val="수량산출ԯ_x0000_缀_x0000_"/>
      <sheetName val="노무산출"/>
      <sheetName val="정산내역서"/>
      <sheetName val="1공구_x0005__x0000__x0000__x0000_"/>
      <sheetName val="허용전류_ê_x0000_Ԁ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20_x0000_"/>
      <sheetName val="도장수량砗伳"/>
      <sheetName val="도장수량접켴"/>
      <sheetName val="계약전체U"/>
      <sheetName val="[EUL.XLS][EUL.XLS]도장수猱ﱭ/"/>
      <sheetName val="H=4.0M"/>
      <sheetName val="입력값"/>
      <sheetName val="설계기준 및 하중계산"/>
      <sheetName val="투찰가"/>
      <sheetName val="_EUL.XLS_전체수ḱ텭_"/>
      <sheetName val="_EUL.XLS_전체수ḱ푭_"/>
      <sheetName val="_EUL.XLS_전체수량_"/>
      <sheetName val="_EUL.XLS_도장수량猀ﱭ_"/>
      <sheetName val="_EUL.XLS_도장수猱ﱭ_"/>
      <sheetName val="_EUL.XLS_도장수량쌀䄅_"/>
      <sheetName val="_EUL.XLS_도장수량쌈㈅_"/>
      <sheetName val="_EUL.XLS_도장수량쌀㈅_"/>
      <sheetName val="_EUL.XLS_도장수량퀂_xde70__"/>
      <sheetName val="_EUL.XLS_동원(_"/>
      <sheetName val="_EUL.XLS_도장수량츆鱪_"/>
      <sheetName val="_EUL.XLS_도장수량츂鑪_"/>
      <sheetName val="_EUL.XLS_도장수량_xdf68__"/>
      <sheetName val="도장수량퀂_"/>
      <sheetName val="도장수량_"/>
      <sheetName val="Parem"/>
      <sheetName val="barchart"/>
      <sheetName val="COST-EST LTI P5C"/>
      <sheetName val="GENERAL REQUIREMENTS"/>
      <sheetName val="Ref"/>
      <sheetName val="proj"/>
      <sheetName val="도장수량Ј乬0"/>
      <sheetName val="도장수량Ў㍬0"/>
      <sheetName val="도장수량Њ㍬0"/>
      <sheetName val="도장수량Ђ걬/"/>
      <sheetName val="도장수량Ќ걬/"/>
      <sheetName val="[EUL.XLS][EUL.XLS]전체수량/"/>
      <sheetName val="[EUL.XLS][EUL.XLS]도장수량猀ﱭ/"/>
      <sheetName val="[EUL.XLS][EUL.XLS]도장수량쌀䄅/"/>
      <sheetName val="[EUL.XLS][EUL.XLS]도장수량쌈㈅/"/>
      <sheetName val="[EUL.XLS][EUL.XLS]도장수량쌀㈅/"/>
      <sheetName val="[EUL.XLS][EUL.XLS]도장수량퀂_xde70_/"/>
      <sheetName val="[EUL.XLS][EUL.XLS]동원(/"/>
      <sheetName val="[EUL.XLS][EUL.XLS]도장수량츆鱪/"/>
      <sheetName val="[EUL.XLS][EUL.XLS]도장수량츂鑪/"/>
      <sheetName val="[EUL.XLS][EUL.XLS]도장수량_xdf68_/"/>
      <sheetName val="도장수량Ќၬ0"/>
      <sheetName val="도장수량Ѐ/"/>
      <sheetName val="도장수량Ї६0"/>
      <sheetName val="도장수량Ђ佬0"/>
      <sheetName val="도장수량Ћ牬0"/>
      <sheetName val="도장수량Ј_xd86c_/"/>
      <sheetName val="도장수량Љ꭬/"/>
      <sheetName val="도장수량Ў桬0"/>
      <sheetName val="도장수량䬀絩0"/>
      <sheetName val="도장수량鄋顪/"/>
      <sheetName val="잡비"/>
      <sheetName val="도장수량汨0"/>
      <sheetName val="도장수량汨0"/>
      <sheetName val="1공구_건정토건_"/>
      <sheetName val="동원·"/>
      <sheetName val="2연"/>
      <sheetName val="수량산출Ü"/>
      <sheetName val="1공구_x0005_"/>
      <sheetName val="허용전류_ê"/>
      <sheetName val="20"/>
      <sheetName val="GiaVT"/>
      <sheetName val="Xuat152"/>
      <sheetName val="ND"/>
      <sheetName val="Tinh BT"/>
      <sheetName val="Areas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Infrastructure"/>
      <sheetName val="학생내역"/>
      <sheetName val="Phân tích hoàn thiện"/>
      <sheetName val="MAU Phân tích KC"/>
      <sheetName val="Du Lieu"/>
      <sheetName val="Hoan Thien"/>
      <sheetName val="Cong Cong"/>
      <sheetName val="Lanh To"/>
      <sheetName val="TH-CC"/>
      <sheetName val="TH-CH"/>
      <sheetName val="Bảng nhân công"/>
      <sheetName val="GIAVLIEU"/>
      <sheetName val="1-Backfilling"/>
      <sheetName val="TTTram"/>
      <sheetName val="DGchitiet "/>
      <sheetName val="대창(함평)"/>
      <sheetName val="대창(장성)"/>
      <sheetName val="btra"/>
      <sheetName val="Tinh toan"/>
      <sheetName val="총원가계산서(요율)"/>
      <sheetName val="ma-pt"/>
      <sheetName val="Share price data"/>
      <sheetName val="THIET DAT"/>
      <sheetName val="PTdam"/>
      <sheetName val="cov-estimate"/>
      <sheetName val="Bộ mã"/>
      <sheetName val="L"/>
      <sheetName val="MASTER1"/>
      <sheetName val="시중노임"/>
      <sheetName val="Bill 07_Villa-22F1"/>
      <sheetName val="조선용암면"/>
      <sheetName val="[EUL.XLS]도장수량퀂/"/>
      <sheetName val="[EUL.XLS]도장수량/"/>
      <sheetName val="electrical"/>
      <sheetName val="Sheet1_(2)6"/>
      <sheetName val="물가변동_총괄서6"/>
      <sheetName val="방배동내역_(총괄)6"/>
      <sheetName val="7_1유효폭6"/>
      <sheetName val="허용전류-IEC_DATA6"/>
      <sheetName val="단면_(2)6"/>
      <sheetName val="EQUIP_LIST6"/>
      <sheetName val="본선_토공_분배표6"/>
      <sheetName val="현장관리비_산출내역6"/>
      <sheetName val="3_공통공사대비5"/>
      <sheetName val="1_취수장5"/>
      <sheetName val="을_25"/>
      <sheetName val="을_15"/>
      <sheetName val="해외_연수비용_계산-삭제5"/>
      <sheetName val="해외_기술훈련비_(합계)5"/>
      <sheetName val="BOX_본체5"/>
      <sheetName val="토공_갑지5"/>
      <sheetName val="각사별공사비분개_5"/>
      <sheetName val="_5"/>
      <sheetName val="6PILE__(돌출)5"/>
      <sheetName val="3련_BOX5"/>
      <sheetName val="Pier_35"/>
      <sheetName val="WEIGHT_LIST4"/>
      <sheetName val="산#2-1_(2)4"/>
      <sheetName val="BOX(1_5X1_5)4"/>
      <sheetName val="TYPE_A4"/>
      <sheetName val="2000년_공정표4"/>
      <sheetName val="C_&amp;_G_RHS4"/>
      <sheetName val="장비투입_(2)4"/>
      <sheetName val="내역서_4"/>
      <sheetName val="ITB_COST4"/>
      <sheetName val="BSD_(2)4"/>
      <sheetName val="CATCH_BASIN4"/>
      <sheetName val="입출재고현황_(2)4"/>
      <sheetName val="1_설계조건4"/>
      <sheetName val="Man_Hole4"/>
      <sheetName val="Du_toan4"/>
      <sheetName val="1공구_건정토건_토공4"/>
      <sheetName val="Process_Piping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5_3_단면가정4"/>
      <sheetName val="Gia_VLNCMTC3"/>
      <sheetName val="설산1_나3"/>
      <sheetName val="SBT_NO_Proj__Controlling_Repor3"/>
      <sheetName val="1_토공3"/>
      <sheetName val="준검_내역서3"/>
      <sheetName val="제출내역_(2)3"/>
      <sheetName val="Div26_-_Elect2"/>
      <sheetName val="A1_CN3"/>
      <sheetName val="자재_집계표3"/>
      <sheetName val="수량산출서_갑지3"/>
      <sheetName val="조도계산서_(도서)3"/>
      <sheetName val="할증_3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BANG_TONG_HOP_(2)2"/>
      <sheetName val="10_단면설계3"/>
      <sheetName val="2~5_단면가정&amp;안정검토3"/>
      <sheetName val="10_1_단면검토3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Raw_Data3"/>
      <sheetName val="주공_갑지2"/>
      <sheetName val="허용전류_IEC_DATA2"/>
      <sheetName val="PHC파일_천공_및_항타2"/>
      <sheetName val="방음벽연장집계-여기까지만_출력2"/>
      <sheetName val="충돌_내용2"/>
      <sheetName val="3BL공동구_수량2"/>
      <sheetName val="R_C_RAHMEN_해석2"/>
      <sheetName val="RAB_AR&amp;STR5"/>
      <sheetName val="THCP_Lap_dat2"/>
      <sheetName val="Nhan_cong2"/>
      <sheetName val="Thiet_bi2"/>
      <sheetName val="Vat_tu2"/>
      <sheetName val="DM_ChiPhi2"/>
      <sheetName val="May_TC2"/>
      <sheetName val="Bang_KL4"/>
      <sheetName val="TH_Kinh_phi2"/>
      <sheetName val="TONG_HOP_VL-NC4"/>
      <sheetName val="TONGKE3p_2"/>
      <sheetName val="TH_VL,_NC,_DDHT_Thanhphuoc2"/>
      <sheetName val="CHITIET_VL-NC2"/>
      <sheetName val="5_모델링2"/>
      <sheetName val="M1-XL-1b_KLthep2"/>
      <sheetName val="KLDT_DIEN2"/>
      <sheetName val="Dinh_muc_CP_KTCB_khac2"/>
      <sheetName val="하도내역_(철콘)1"/>
      <sheetName val="UB_Beam_Box-up1"/>
      <sheetName val="Bảng_KLHT1"/>
      <sheetName val="RC_WORK1"/>
      <sheetName val="M2__FIRE_FIGHTING_SYSTEM_V11"/>
      <sheetName val="M3__FIRE_ALARM_SYSTEM_V11"/>
      <sheetName val="SCOPE_OF_WORK1"/>
      <sheetName val="Sàn_T11"/>
      <sheetName val="Lỗ_thông_gió1"/>
      <sheetName val="Electrical_Works1"/>
      <sheetName val="H_T__INCOMING_SYSTEM1"/>
      <sheetName val="UNIT_PRICE2"/>
      <sheetName val="NSA_fr_Revit2"/>
      <sheetName val="PU_ITALY_7"/>
      <sheetName val="TH_DZ357"/>
      <sheetName val="Tro_giup7"/>
      <sheetName val="DON_GIA_TRAM_(3)5"/>
      <sheetName val="chi_tiet_TBA5"/>
      <sheetName val="chi_tiet_C5"/>
      <sheetName val="DON_GIA_CAN_THO7"/>
      <sheetName val="Customize_Your_Purchase_Order5"/>
      <sheetName val="CHITIET_VL-NC-TT_-1p5"/>
      <sheetName val="CHITIET_VL-NC-TT-3p4"/>
      <sheetName val="TONG_HOP_VL-NC_TT5"/>
      <sheetName val="KPVC-BD_5"/>
      <sheetName val="HĐ_ngoài4"/>
      <sheetName val="XT_Buoc_34"/>
      <sheetName val="dongia_(2)4"/>
      <sheetName val="7606_DZ5"/>
      <sheetName val="Don_gia_chi_tiet5"/>
      <sheetName val="project_management4"/>
      <sheetName val="Adix_A4"/>
      <sheetName val="S-curve_4"/>
      <sheetName val="REINF_4"/>
      <sheetName val="Rates_20094"/>
      <sheetName val="So_doi_chieu_LC4"/>
      <sheetName val="MAIN_GATE_HOUSE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MH_RATE4"/>
      <sheetName val="DM_60613"/>
      <sheetName val="DG_thep_ma_kem3"/>
      <sheetName val="Lcau_-_Lxuc4"/>
      <sheetName val="CT_vat_lieu3"/>
      <sheetName val="Equip_3"/>
      <sheetName val="Đầu_vào3"/>
      <sheetName val="Chi_tiet_XD_TBA3"/>
      <sheetName val="Trạm_biến_áp3"/>
      <sheetName val="Đơn_Giá_3"/>
      <sheetName val="CT-0_4KV3"/>
      <sheetName val="Chenh_lech_vat_tu3"/>
      <sheetName val="Diện_tích3"/>
      <sheetName val="1_Khái_toán3"/>
      <sheetName val="TONG_HOP_T5_19983"/>
      <sheetName val="KL_Chi_tiết_Xây_tô3"/>
      <sheetName val="DG_DZ3"/>
      <sheetName val="DG_TBA3"/>
      <sheetName val="07Base_Cost3"/>
      <sheetName val="rate_material3"/>
      <sheetName val="Chi_tiet_KL3"/>
      <sheetName val="Tổng_hợp_KL3"/>
      <sheetName val="Xay_lapduongR33"/>
      <sheetName val="04_-_XUONG_DET_B3"/>
      <sheetName val="Bill_1_Quy_dinh_chung3"/>
      <sheetName val="1_R18_BF3"/>
      <sheetName val="6_External_works-R183"/>
      <sheetName val="Phan_khai_KLuong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Elect_(3)3"/>
      <sheetName val="Bond_수수료_계산_포맷3"/>
      <sheetName val="PAGE_13"/>
      <sheetName val="EIRR&gt;_23"/>
      <sheetName val="DM_673"/>
      <sheetName val="Đầu_tư3"/>
      <sheetName val="Project_Data3"/>
      <sheetName val="Data_Input3"/>
      <sheetName val="6787CWFASE2CASE2_00_xls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Loại_Vật_tư3"/>
      <sheetName val="TH_Vat_tu3"/>
      <sheetName val="dg_tphcm3"/>
      <sheetName val="T_KÊ_K_CẤU3"/>
      <sheetName val="Bill_01_-_CTN3"/>
      <sheetName val="Bill_2_2_Villa_2_beds3"/>
      <sheetName val="4_PTDG3"/>
      <sheetName val="A1,_May3"/>
      <sheetName val="Vat_lieu3"/>
      <sheetName val="Bang_trong_luong_rieng_thep3"/>
      <sheetName val="HÐ_ngoài4"/>
      <sheetName val="gia_cong_tac3"/>
      <sheetName val="Measure_13063"/>
      <sheetName val="Cước_VC_+_ĐM_CP_Tư_vấn3"/>
      <sheetName val="Hệ_số3"/>
      <sheetName val="DETAIL_2"/>
      <sheetName val="GV1-D13_(Casement_door)3"/>
      <sheetName val="final_list_20053"/>
      <sheetName val="LV_data2"/>
      <sheetName val="ESTI_2"/>
      <sheetName val="Gia_vat_tu2"/>
      <sheetName val="CẤP_THOÁT_NƯỚC3"/>
      <sheetName val="TH_MTC2"/>
      <sheetName val="TH_N_Cong2"/>
      <sheetName val="THDT_goi_thau_TB3"/>
      <sheetName val="Tien_do_TV3"/>
      <sheetName val="Harga_ME_3"/>
      <sheetName val="Analisa_Gabungan3"/>
      <sheetName val="_Bill_5-Earthing_2_-_Add_Works2"/>
      <sheetName val="bridge_#_13"/>
      <sheetName val="Isolasi_Luar_Dalam3"/>
      <sheetName val="Isolasi_Luar3"/>
      <sheetName val="KL_san_lap2"/>
      <sheetName val="Chi_tiet2"/>
      <sheetName val="Chenh_lech_ca_may2"/>
      <sheetName val="TLg_CN&amp;Laixe2"/>
      <sheetName val="TLg_CN&amp;Laixe_(2)2"/>
      <sheetName val="TLg_Laitau2"/>
      <sheetName val="TLg_Laitau_(2)2"/>
      <sheetName val="Bang_3_Chi_tiet_phan_Dz2"/>
      <sheetName val="KHOI_LUONG2"/>
      <sheetName val="Equipment_list_(PAC)2"/>
      <sheetName val="TINH_KHOI_LUONG2"/>
      <sheetName val="DATA_BASE2"/>
      <sheetName val="BẢNG_KHỐI_LƯỢNG_TỔNG_HỢP2"/>
      <sheetName val="Buy_vs__Lease_Car3"/>
      <sheetName val="CP_Khac_cuoc_VC2"/>
      <sheetName val="Budget_Code2"/>
      <sheetName val="CTKL_KTX_HT2"/>
      <sheetName val="HVAC_BLOCK_B42"/>
      <sheetName val="PRE_(E)2"/>
      <sheetName val="2_Chiet_tinh2"/>
      <sheetName val="subcon_sched2"/>
      <sheetName val="NHÀ_NHẬP_LIỆU2"/>
      <sheetName val="MÓNG_SILO2"/>
      <sheetName val="Tong_du_toan2"/>
      <sheetName val="Bill_2_-_ketcau2"/>
      <sheetName val="Chi_tiet_lan_can2"/>
      <sheetName val="13-Cốt_thép_(10mm&lt;D≤18mm)_FO162"/>
      <sheetName val="du_lieu_du_toan2"/>
      <sheetName val="BOQ_THAN2"/>
      <sheetName val="DL_ĐẦU_VÀO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Scorp_of_Work2"/>
      <sheetName val="CPC_2T2"/>
      <sheetName val="TH_(Daikin)2"/>
      <sheetName val="_BILL_2_1_E-ELV-THO2"/>
      <sheetName val="_BILL_2_2_E-ELV-HT2"/>
      <sheetName val="CT_tu_EDHP2"/>
      <sheetName val="BIIL_3_1_PS-THO2"/>
      <sheetName val="BIIL_3_1_PS-HT2"/>
      <sheetName val="BILL_4_ACMV-THO_2"/>
      <sheetName val="BILL_4_ACMV-HT_2"/>
      <sheetName val="_BILL_5_FA-FA_-_THO__2"/>
      <sheetName val="_BILL_5_FA-FA_-_HT__2"/>
      <sheetName val="Gia_tudien2"/>
      <sheetName val="Code_NC2"/>
      <sheetName val="TH_(Toshiba)2"/>
      <sheetName val="BILL_4_ACMV-HT__(Toshiba)2"/>
      <sheetName val="Hao_hut,_CK2"/>
      <sheetName val="TH_CPTC2"/>
      <sheetName val="CT_gio_m22"/>
      <sheetName val="DMVL,_CK2"/>
      <sheetName val="Sum_material2"/>
      <sheetName val="Ree_Hvac-Condotel2"/>
      <sheetName val="Sigma_HVAC-Condotel2"/>
      <sheetName val="Techgel_Condotel_-_HVAC2"/>
      <sheetName val="Unicon_Condotel_-_HVAC2"/>
      <sheetName val="Ree_P&amp;D-Condotel2"/>
      <sheetName val="Sigma_CTN-CONDOTEL2"/>
      <sheetName val="Techgel_Condotel_-_CTN2"/>
      <sheetName val="Unicon__Condotel_-_CTN2"/>
      <sheetName val="MTO_REV_2(ARMOR)1"/>
      <sheetName val="07_2019_HC1"/>
      <sheetName val="NHAN_SU_CAC_CONG_TRINH1"/>
      <sheetName val="BANG_CHAM_CONG_VAN_PHONG1"/>
      <sheetName val="CHAM_CONG_TRUC_VE_SINH1"/>
      <sheetName val="TÍNH_TOÁN_KHỐI_LƯỢNG_P61"/>
      <sheetName val="Dầm_-4_7m1"/>
      <sheetName val="Scheme_B_Estimate_1"/>
      <sheetName val="Bang_TH1"/>
      <sheetName val="TINH_GIA_-_SAN_XUAT_Vertico1"/>
      <sheetName val="CONSOIDATE_41"/>
      <sheetName val="CONSOIDATE_21"/>
      <sheetName val="NET_ALL_(M)"/>
      <sheetName val="C_A02_-_Confirmations1"/>
      <sheetName val="3-PTDGT8_1"/>
      <sheetName val="4-PTDG_(T2)1"/>
      <sheetName val="4-PTDG_(T1)1"/>
      <sheetName val="HRG_BHN1"/>
      <sheetName val="Slim_2_cánh_&amp;_2_vách"/>
      <sheetName val="dtct_cong"/>
      <sheetName val="Breakdown_(B)"/>
      <sheetName val="CP_Du_phong1"/>
      <sheetName val="THCP_xay_dung1"/>
      <sheetName val="Tong_hop_kinh_phi1"/>
      <sheetName val="phân_tích_hiệu_quả"/>
      <sheetName val="Tổng_kê"/>
      <sheetName val="G_R300경비1"/>
      <sheetName val="장비_(2)1"/>
      <sheetName val="TRE_TABLE1"/>
      <sheetName val="AH-1_1"/>
      <sheetName val="터널길이별_m당_단가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플랜트_설치1"/>
      <sheetName val="1_1서버도입1"/>
      <sheetName val="3_바닥판설계1"/>
      <sheetName val="연결분개(거래_Ʉ1"/>
      <sheetName val="04_설변내역서1"/>
      <sheetName val="list_price1"/>
      <sheetName val="96보완계획7_122"/>
      <sheetName val="태화42_1"/>
      <sheetName val="TOWER_12TON1"/>
      <sheetName val="TOWER_10TON1"/>
      <sheetName val="A-TYPE_단위수량1"/>
      <sheetName val="4_3_Scope_of_work_1"/>
      <sheetName val="B3A_-_TOWER_A"/>
      <sheetName val="MEP_Detail"/>
      <sheetName val="Thuc_thanh"/>
      <sheetName val="Main_Feeder"/>
      <sheetName val="PE_Wire"/>
      <sheetName val="CP_QLDA"/>
      <sheetName val="B_1_-_CT_PVQTTC"/>
      <sheetName val="Chi_phi_khac_4_3KH-CP"/>
      <sheetName val="items_left"/>
      <sheetName val="Joinery_works"/>
      <sheetName val="RC_fin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[EUL_XLS]도장수량쌀䄅/"/>
      <sheetName val="[EUL_XLS]도장수량쌈㈅/"/>
      <sheetName val="[EUL_XLS]도장수량쌀㈅/"/>
      <sheetName val="[EUL_XLS]도장수량퀂/"/>
      <sheetName val="[EUL_XLS]동원(/"/>
      <sheetName val="[EUL_XLS]도장수량츆鱪/"/>
      <sheetName val="[EUL_XLS]도장수량츂鑪/"/>
      <sheetName val="[EUL_XLS]도장수량/"/>
      <sheetName val="[EUL_XLS]도장수猱ﱭ/"/>
      <sheetName val="COST-EST_LTI_P5C"/>
      <sheetName val="pp3p_"/>
      <sheetName val="매부"/>
      <sheetName val="현관"/>
      <sheetName val="인원"/>
      <sheetName val="LE"/>
      <sheetName val="Book 1 Summary"/>
      <sheetName val="KTCK"/>
      <sheetName val="Level-DATA"/>
      <sheetName val="Fr Revit"/>
      <sheetName val="NSA Summary"/>
      <sheetName val="5%"/>
      <sheetName val="99.1海業提示コスト(収容数１２,８００)"/>
      <sheetName val="Villa A"/>
      <sheetName val="unit 4"/>
      <sheetName val="FANDBS"/>
      <sheetName val="GRDATA"/>
      <sheetName val="SHAFTDBSE"/>
      <sheetName val="Bacluong"/>
      <sheetName val="_EUL.XLS_도장수량퀂_"/>
      <sheetName val="_EUL.XLS_도장수량_"/>
      <sheetName val="상행-교대(틀Ȝ"/>
      <sheetName val="Sheet1_(2)7"/>
      <sheetName val="물가변동_총괄서7"/>
      <sheetName val="방배동내역_(총괄)7"/>
      <sheetName val="7_1유효폭7"/>
      <sheetName val="허용전류-IEC_DATA7"/>
      <sheetName val="단면_(2)7"/>
      <sheetName val="EQUIP_LIST7"/>
      <sheetName val="본선_토공_분배표7"/>
      <sheetName val="현장관리비_산출내역7"/>
      <sheetName val="3_공통공사대비6"/>
      <sheetName val="1_취수장6"/>
      <sheetName val="을_26"/>
      <sheetName val="을_16"/>
      <sheetName val="해외_연수비용_계산-삭제6"/>
      <sheetName val="해외_기술훈련비_(합계)6"/>
      <sheetName val="BOX_본체6"/>
      <sheetName val="토공_갑지6"/>
      <sheetName val="각사별공사비분개_6"/>
      <sheetName val="_6"/>
      <sheetName val="6PILE__(돌출)6"/>
      <sheetName val="3련_BOX6"/>
      <sheetName val="Pier_36"/>
      <sheetName val="WEIGHT_LIST5"/>
      <sheetName val="산#2-1_(2)5"/>
      <sheetName val="BOX(1_5X1_5)5"/>
      <sheetName val="TYPE_A5"/>
      <sheetName val="2000년_공정표5"/>
      <sheetName val="C_&amp;_G_RHS5"/>
      <sheetName val="장비투입_(2)5"/>
      <sheetName val="내역서_5"/>
      <sheetName val="ITB_COST5"/>
      <sheetName val="BSD_(2)5"/>
      <sheetName val="CATCH_BASIN5"/>
      <sheetName val="입출재고현황_(2)5"/>
      <sheetName val="1_설계조건5"/>
      <sheetName val="Man_Hole5"/>
      <sheetName val="Du_toan5"/>
      <sheetName val="1공구_건정토건_토공5"/>
      <sheetName val="Process_Piping5"/>
      <sheetName val="단가_4"/>
      <sheetName val="일위대가_(PM)4"/>
      <sheetName val="2F_회의실견적(5_14_일대)4"/>
      <sheetName val="plan&amp;section_of_foundation4"/>
      <sheetName val="design_criteria4"/>
      <sheetName val="2차전체변경예정_(2)4"/>
      <sheetName val="5_3_단면가정5"/>
      <sheetName val="설산1_나4"/>
      <sheetName val="SBT_NO_Proj__Controlling_Repor4"/>
      <sheetName val="1_토공4"/>
      <sheetName val="준검_내역서4"/>
      <sheetName val="제출내역_(2)4"/>
      <sheetName val="10_단면설계4"/>
      <sheetName val="2~5_단면가정&amp;안정검토4"/>
      <sheetName val="10_1_단면검토4"/>
      <sheetName val="Package_34"/>
      <sheetName val="low_schedule4"/>
      <sheetName val="cellar_lighting4"/>
      <sheetName val="main_building4"/>
      <sheetName val="auxiliary_building4"/>
      <sheetName val="highbay_lighting4"/>
      <sheetName val="cable_tray4"/>
      <sheetName val="118_세금과공과4"/>
      <sheetName val="108_수선비4"/>
      <sheetName val="25_보증금(임차보증금외)4"/>
      <sheetName val="Debt_Service_Schedule4"/>
      <sheetName val="Invested_Capital4"/>
      <sheetName val="Deteriorated_Asset4"/>
      <sheetName val="자재_집계표4"/>
      <sheetName val="수량산출서_갑지4"/>
      <sheetName val="조도계산서_(도서)4"/>
      <sheetName val="할증_4"/>
      <sheetName val="Raw_Data4"/>
      <sheetName val="Gia_VLNCMTC4"/>
      <sheetName val="주공_갑지3"/>
      <sheetName val="허용전류_IEC_DATA3"/>
      <sheetName val="PHC파일_천공_및_항타3"/>
      <sheetName val="방음벽연장집계-여기까지만_출력3"/>
      <sheetName val="충돌_내용3"/>
      <sheetName val="3BL공동구_수량3"/>
      <sheetName val="R_C_RAHMEN_해석3"/>
      <sheetName val="TONG_HOP_VL-NC5"/>
      <sheetName val="TONGKE3p_3"/>
      <sheetName val="TH_VL,_NC,_DDHT_Thanhphuoc3"/>
      <sheetName val="CHITIET_VL-NC3"/>
      <sheetName val="RAB_AR&amp;STR6"/>
      <sheetName val="5_모델링3"/>
      <sheetName val="하도내역_(철콘)2"/>
      <sheetName val="THCP_Lap_dat3"/>
      <sheetName val="BANG_TONG_HOP_(2)3"/>
      <sheetName val="Bảng_KLHT2"/>
      <sheetName val="RC_WORK2"/>
      <sheetName val="Div26_-_Elect3"/>
      <sheetName val="A1_CN4"/>
      <sheetName val="Nhan_cong3"/>
      <sheetName val="Thiet_bi3"/>
      <sheetName val="Vat_tu3"/>
      <sheetName val="DM_ChiPhi3"/>
      <sheetName val="May_TC3"/>
      <sheetName val="Bang_KL5"/>
      <sheetName val="TH_Kinh_phi3"/>
      <sheetName val="M1-XL-1b_KLthep3"/>
      <sheetName val="M2__FIRE_FIGHTING_SYSTEM_V12"/>
      <sheetName val="M3__FIRE_ALARM_SYSTEM_V12"/>
      <sheetName val="KLDT_DIEN3"/>
      <sheetName val="Dinh_muc_CP_KTCB_khac3"/>
      <sheetName val="Electrical_Works2"/>
      <sheetName val="H_T__INCOMING_SYSTEM2"/>
      <sheetName val="SCOPE_OF_WORK2"/>
      <sheetName val="Sàn_T12"/>
      <sheetName val="Lỗ_thông_gió2"/>
      <sheetName val="UB_Beam_Box-up2"/>
      <sheetName val="UNIT_PRICE3"/>
      <sheetName val="PU_ITALY_8"/>
      <sheetName val="TH_DZ358"/>
      <sheetName val="Tro_giup8"/>
      <sheetName val="DON_GIA_TRAM_(3)6"/>
      <sheetName val="chi_tiet_TBA6"/>
      <sheetName val="chi_tiet_C6"/>
      <sheetName val="DON_GIA_CAN_THO8"/>
      <sheetName val="Customize_Your_Purchase_Order6"/>
      <sheetName val="CHITIET_VL-NC-TT_-1p6"/>
      <sheetName val="CHITIET_VL-NC-TT-3p5"/>
      <sheetName val="TONG_HOP_VL-NC_TT6"/>
      <sheetName val="KPVC-BD_6"/>
      <sheetName val="HĐ_ngoài5"/>
      <sheetName val="XT_Buoc_35"/>
      <sheetName val="dongia_(2)5"/>
      <sheetName val="7606_DZ6"/>
      <sheetName val="Don_gia_chi_tiet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chiet_tinh5"/>
      <sheetName val="Ng_hàng_xà+bulong5"/>
      <sheetName val="MH_RATE5"/>
      <sheetName val="DM_60614"/>
      <sheetName val="DG_thep_ma_kem4"/>
      <sheetName val="Lcau_-_Lxuc5"/>
      <sheetName val="CT_vat_lieu4"/>
      <sheetName val="Equip_4"/>
      <sheetName val="Đầu_vào4"/>
      <sheetName val="Chi_tiet_XD_TBA4"/>
      <sheetName val="Trạm_biến_áp4"/>
      <sheetName val="Đơn_Giá_4"/>
      <sheetName val="CT-0_4KV4"/>
      <sheetName val="Chenh_lech_vat_tu4"/>
      <sheetName val="Diện_tích4"/>
      <sheetName val="1_Khái_toán4"/>
      <sheetName val="TONG_HOP_T5_19984"/>
      <sheetName val="KL_Chi_tiết_Xây_tô4"/>
      <sheetName val="DG_DZ4"/>
      <sheetName val="DG_TBA4"/>
      <sheetName val="07Base_Cost4"/>
      <sheetName val="rate_material4"/>
      <sheetName val="Chi_tiet_KL4"/>
      <sheetName val="Tổng_hợp_KL4"/>
      <sheetName val="Xay_lapduongR34"/>
      <sheetName val="04_-_XUONG_DET_B4"/>
      <sheetName val="Bill_1_Quy_dinh_chung4"/>
      <sheetName val="1_R18_BF4"/>
      <sheetName val="6_External_works-R184"/>
      <sheetName val="Phan_khai_KLuong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Area_Cal4"/>
      <sheetName val="Elect_(3)4"/>
      <sheetName val="Bond_수수료_계산_포맷4"/>
      <sheetName val="PAGE_14"/>
      <sheetName val="EIRR&gt;_24"/>
      <sheetName val="DM_674"/>
      <sheetName val="Đầu_tư4"/>
      <sheetName val="Project_Data4"/>
      <sheetName val="Data_Input4"/>
      <sheetName val="6787CWFASE2CASE2_00_xls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Loại_Vật_tư4"/>
      <sheetName val="TH_Vat_tu4"/>
      <sheetName val="dg_tphcm4"/>
      <sheetName val="T_KÊ_K_CẤU4"/>
      <sheetName val="Bill_01_-_CTN4"/>
      <sheetName val="Bill_2_2_Villa_2_beds4"/>
      <sheetName val="4_PTDG4"/>
      <sheetName val="A1,_May4"/>
      <sheetName val="Vat_lieu4"/>
      <sheetName val="Bang_trong_luong_rieng_thep4"/>
      <sheetName val="HÐ_ngoài5"/>
      <sheetName val="gia_cong_tac4"/>
      <sheetName val="Measure_13064"/>
      <sheetName val="Cước_VC_+_ĐM_CP_Tư_vấn4"/>
      <sheetName val="Hệ_số4"/>
      <sheetName val="DETAIL_3"/>
      <sheetName val="GV1-D13_(Casement_door)4"/>
      <sheetName val="final_list_20054"/>
      <sheetName val="LV_data3"/>
      <sheetName val="ESTI_3"/>
      <sheetName val="Gia_vat_tu3"/>
      <sheetName val="CẤP_THOÁT_NƯỚC4"/>
      <sheetName val="TH_MTC3"/>
      <sheetName val="TH_N_Cong3"/>
      <sheetName val="THDT_goi_thau_TB4"/>
      <sheetName val="Tien_do_TV4"/>
      <sheetName val="Harga_ME_4"/>
      <sheetName val="Analisa_Gabungan4"/>
      <sheetName val="_Bill_5-Earthing_2_-_Add_Works3"/>
      <sheetName val="bridge_#_14"/>
      <sheetName val="Isolasi_Luar_Dalam4"/>
      <sheetName val="Isolasi_Luar4"/>
      <sheetName val="KL_san_lap3"/>
      <sheetName val="Chi_tiet3"/>
      <sheetName val="Chenh_lech_ca_may3"/>
      <sheetName val="TLg_CN&amp;Laixe3"/>
      <sheetName val="TLg_CN&amp;Laixe_(2)3"/>
      <sheetName val="TLg_Laitau3"/>
      <sheetName val="TLg_Laitau_(2)3"/>
      <sheetName val="Bang_3_Chi_tiet_phan_Dz3"/>
      <sheetName val="KHOI_LUONG3"/>
      <sheetName val="Equipment_list_(PAC)3"/>
      <sheetName val="TINH_KHOI_LUONG3"/>
      <sheetName val="DATA_BASE3"/>
      <sheetName val="BẢNG_KHỐI_LƯỢNG_TỔNG_HỢP3"/>
      <sheetName val="Buy_vs__Lease_Car4"/>
      <sheetName val="CP_Khac_cuoc_VC3"/>
      <sheetName val="Budget_Code3"/>
      <sheetName val="CTKL_KTX_HT3"/>
      <sheetName val="HVAC_BLOCK_B43"/>
      <sheetName val="PRE_(E)3"/>
      <sheetName val="2_Chiet_tinh3"/>
      <sheetName val="subcon_sched3"/>
      <sheetName val="NHÀ_NHẬP_LIỆU3"/>
      <sheetName val="MÓNG_SILO3"/>
      <sheetName val="Tong_du_toan3"/>
      <sheetName val="Bill_2_-_ketcau3"/>
      <sheetName val="Chi_tiet_lan_can3"/>
      <sheetName val="13-Cốt_thép_(10mm&lt;D≤18mm)_FO163"/>
      <sheetName val="du_lieu_du_toan3"/>
      <sheetName val="BOQ_THAN3"/>
      <sheetName val="DL_ĐẦU_VÀO3"/>
      <sheetName val="NSA_fr_Revit3"/>
      <sheetName val="Scorp_of_Work3"/>
      <sheetName val="CPC_2T3"/>
      <sheetName val="TH_(Daikin)3"/>
      <sheetName val="_BILL_2_1_E-ELV-THO3"/>
      <sheetName val="_BILL_2_2_E-ELV-HT3"/>
      <sheetName val="CT_tu_EDHP3"/>
      <sheetName val="BIIL_3_1_PS-THO3"/>
      <sheetName val="BIIL_3_1_PS-HT3"/>
      <sheetName val="BILL_4_ACMV-THO_3"/>
      <sheetName val="BILL_4_ACMV-HT_3"/>
      <sheetName val="_BILL_5_FA-FA_-_THO__3"/>
      <sheetName val="_BILL_5_FA-FA_-_HT__3"/>
      <sheetName val="Gia_tudien3"/>
      <sheetName val="Code_NC3"/>
      <sheetName val="TH_(Toshiba)3"/>
      <sheetName val="BILL_4_ACMV-HT__(Toshiba)3"/>
      <sheetName val="Hao_hut,_CK3"/>
      <sheetName val="TH_CPTC3"/>
      <sheetName val="CT_gio_m23"/>
      <sheetName val="DMVL,_CK3"/>
      <sheetName val="Sum_material3"/>
      <sheetName val="Ree_Hvac-Condotel3"/>
      <sheetName val="Sigma_HVAC-Condotel3"/>
      <sheetName val="Techgel_Condotel_-_HVAC3"/>
      <sheetName val="Unicon_Condotel_-_HVAC3"/>
      <sheetName val="Ree_P&amp;D-Condotel3"/>
      <sheetName val="Sigma_CTN-CONDOTEL3"/>
      <sheetName val="Techgel_Condotel_-_CTN3"/>
      <sheetName val="Unicon__Condotel_-_CTN3"/>
      <sheetName val="KL_LĐ-_CÁP_ĐIỆN3"/>
      <sheetName val="KL_LĐ-BUSWAY3"/>
      <sheetName val="KL_LĐ-TỦ_ĐIỆN3"/>
      <sheetName val="Data-Lắp_đèn,_ổ_cắm_căn_hộ3"/>
      <sheetName val="GTTT_PL_023"/>
      <sheetName val="GTTT_PL23"/>
      <sheetName val="KL_LĐ_CS_SỰ_CỐ_(k_in)3"/>
      <sheetName val="KL_LĐ_TỦ_ĐIỆN_(k_in)3"/>
      <sheetName val="KL_TỦ_ĐIỆN_MSB3"/>
      <sheetName val="KL_LĐ_CÁP_ĐIỆN3"/>
      <sheetName val="KL_LĐ-_BUSWAY3"/>
      <sheetName val="KL_LĐ-_PHẦN_HẦM,_KHỐI_ĐẾ,_HL3"/>
      <sheetName val="KL-HÀNH_LANG3"/>
      <sheetName val="KL-Lap_dat-M_(k_in)3"/>
      <sheetName val="KL-TEST-M_(k_in)3"/>
      <sheetName val="KL-Lap_dat-D3"/>
      <sheetName val="Check_list_tháp_D_(k_in)3"/>
      <sheetName val="Check_list_tháp_M(k_in)3"/>
      <sheetName val="đối_soát_vật_tư3"/>
      <sheetName val="Main_Cable_3"/>
      <sheetName val="MTO_REV_2(ARMOR)2"/>
      <sheetName val="07_2019_HC2"/>
      <sheetName val="NHAN_SU_CAC_CONG_TRINH2"/>
      <sheetName val="BANG_CHAM_CONG_VAN_PHONG2"/>
      <sheetName val="CHAM_CONG_TRUC_VE_SINH2"/>
      <sheetName val="TÍNH_TOÁN_KHỐI_LƯỢNG_P62"/>
      <sheetName val="CP_Du_phong2"/>
      <sheetName val="THCP_xay_dung2"/>
      <sheetName val="Tong_hop_kinh_phi2"/>
      <sheetName val="HRG_BHN2"/>
      <sheetName val="TRE_TABLE2"/>
      <sheetName val="AH-1_2"/>
      <sheetName val="장비_(2)2"/>
      <sheetName val="G_R300경비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플랜트_설치2"/>
      <sheetName val="1_1서버도입2"/>
      <sheetName val="3_바닥판설계2"/>
      <sheetName val="연결분개(거래_Ʉ2"/>
      <sheetName val="04_설변내역서2"/>
      <sheetName val="list_price2"/>
      <sheetName val="96보완계획7_123"/>
      <sheetName val="태화42_2"/>
      <sheetName val="TOWER_12TON2"/>
      <sheetName val="TOWER_10TON2"/>
      <sheetName val="A-TYPE_단위수량2"/>
      <sheetName val="터널길이별_m당_단가2"/>
      <sheetName val="Dầm_-4_7m2"/>
      <sheetName val="Scheme_B_Estimate_2"/>
      <sheetName val="Bang_TH2"/>
      <sheetName val="TINH_GIA_-_SAN_XUAT_Vertico2"/>
      <sheetName val="CONSOIDATE_42"/>
      <sheetName val="CONSOIDATE_22"/>
      <sheetName val="NET_ALL_(M)1"/>
      <sheetName val="C_A02_-_Confirmations2"/>
      <sheetName val="3-PTDGT8_2"/>
      <sheetName val="4-PTDG_(T2)2"/>
      <sheetName val="4-PTDG_(T1)2"/>
      <sheetName val="Slim_2_cánh_&amp;_2_vách1"/>
      <sheetName val="dtct_cong1"/>
      <sheetName val="B3A_-_TOWER_A1"/>
      <sheetName val="RC_fin1"/>
      <sheetName val="Tổng_kê1"/>
      <sheetName val="phân_tích_hiệu_quả1"/>
      <sheetName val="Breakdown_(B)1"/>
      <sheetName val="4_3_Scope_of_work_2"/>
      <sheetName val="Chi_phi_khac_4_3KH-CP1"/>
      <sheetName val="B_1_-_CT_PVQTTC1"/>
      <sheetName val="CP_QLDA1"/>
      <sheetName val="Thuc_thanh1"/>
      <sheetName val="Main_Feeder1"/>
      <sheetName val="PE_Wire1"/>
      <sheetName val="pp3p_1"/>
      <sheetName val="[EUL_XLS]전체수ḱ텭/1"/>
      <sheetName val="[EUL_XLS]전체수ḱ푭/1"/>
      <sheetName val="[EUL_XLS]도장수猱ﱭ/1"/>
      <sheetName val="MEP_Detail1"/>
      <sheetName val="[EUL_XLS]전체수량/1"/>
      <sheetName val="[EUL_XLS]도장수량猀ﱭ/1"/>
      <sheetName val="[EUL_XLS]도장수량쌀䄅/1"/>
      <sheetName val="[EUL_XLS]도장수량쌈㈅/1"/>
      <sheetName val="[EUL_XLS]도장수량쌀㈅/1"/>
      <sheetName val="[EUL_XLS]동원(/1"/>
      <sheetName val="[EUL_XLS]도장수량츆鱪/1"/>
      <sheetName val="[EUL_XLS]도장수량츂鑪/1"/>
      <sheetName val="PhanTich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She2"/>
      <sheetName val="_x0008__x0004_"/>
      <sheetName val="_x0008__x0004__x0"/>
      <sheetName val="1공구_x0005_"/>
      <sheetName val="0⒬ɾㇸ"/>
      <sheetName val="1_x0002__x000c_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총Ć??"/>
      <sheetName val="총Ć"/>
      <sheetName val="매뉴얼"/>
      <sheetName val="POL6차-PIP怀꿟세"/>
      <sheetName val="2연괂警砀"/>
      <sheetName val="1_x0002_"/>
      <sheetName val="门窗"/>
      <sheetName val="HRSG SMALL07220"/>
      <sheetName val="공통토목건축"/>
      <sheetName val="G2건축도급"/>
      <sheetName val="검토갑"/>
      <sheetName val="내역집계 "/>
      <sheetName val="FAB"/>
      <sheetName val="BM_LIST(2)"/>
      <sheetName val="FACTOR"/>
      <sheetName val="20o销"/>
      <sheetName val="20Y"/>
      <sheetName val="20剙_x0010_"/>
      <sheetName val="tggwan(Ԁ"/>
      <sheetName val="배수유공블䣾"/>
      <sheetName val="106C03曐ɀ"/>
      <sheetName val="집계내역서(가압 ㍚"/>
      <sheetName val="우각부보_x001f_"/>
      <sheetName val="woo_x0005_뇀"/>
      <sheetName val="woo_x0005_몀"/>
      <sheetName val="woo_x0005_낀"/>
      <sheetName val="woo_x0005_ᐰ"/>
      <sheetName val="woo_x0005_៰"/>
      <sheetName val="2F 회의실견적(5_1_x0005_鍐"/>
      <sheetName val="2F 회의실견적(5_1賨࠭׃⾭"/>
      <sheetName val="음료赐㭯"/>
      <sheetName val="허용전류_裪选"/>
      <sheetName val="허용전류_䃪氼᠝"/>
      <sheetName val="UEC영화관본공사내역"/>
      <sheetName val="수목데이타_"/>
      <sheetName val="8공구_강재_수량"/>
      <sheetName val="수목데이타_1"/>
      <sheetName val="8공구_강재_수량1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수목데이타_2"/>
      <sheetName val="8공구_강재_수량2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대비표"/>
      <sheetName val="현장관리비_Ā_x0005_"/>
      <sheetName val="터파기"/>
      <sheetName val="1공구산출내"/>
      <sheetName val="총괄간"/>
      <sheetName val="노상장99.3"/>
      <sheetName val="정산서"/>
      <sheetName val="40洂书"/>
      <sheetName val="도장수량鄉ᩪ0"/>
      <sheetName val="도장수량树唲　욢"/>
      <sheetName val="도장수량섈_xd96c_/"/>
      <sheetName val="도장수량砐破瀀ꇰ"/>
      <sheetName val="동원(砑破"/>
      <sheetName val="도장수량섈陬/"/>
      <sheetName val="도장수량䠑猸栀ﴙ"/>
      <sheetName val="동원(䠛猸"/>
      <sheetName val="도장수량렓嬴㠀_xdfee_"/>
      <sheetName val="도장수량堒漸렀䇓"/>
      <sheetName val="도장수량섁ꥬ/"/>
      <sheetName val="도장수량섈絬0"/>
      <sheetName val="동원(섍絬"/>
      <sheetName val="도장수량堑꼸저ﷆ"/>
      <sheetName val="도장수량썬/"/>
      <sheetName val="도장수량堔伶堀䣶"/>
      <sheetName val="전체수꠯G"/>
      <sheetName val="도장수량ꌂ멭/"/>
      <sheetName val="도장수량⠓_xd800_ꭢ"/>
      <sheetName val="동원(桬"/>
      <sheetName val="도장수량ꌂ/"/>
      <sheetName val="도장수량堐༺_xd801_"/>
      <sheetName val="동원(ꌇ뵭"/>
      <sheetName val="동원(⼵"/>
      <sheetName val="도장수량ꌀ橭0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"/>
      <sheetName val="도장수량᠐⼳᠁쳑"/>
      <sheetName val="동원(ԇ"/>
      <sheetName val="도장수량ԋ/_x000e_"/>
      <sheetName val="동원(辈"/>
      <sheetName val="unit_4"/>
      <sheetName val="[EUL_XLS][EUL_XLS]전체수ḱ텭/"/>
      <sheetName val="[EUL_XLS][EUL_XLS]전체수ḱ푭/"/>
      <sheetName val="[EUL_XLS][EUL_XLS]전체수량/"/>
      <sheetName val="[EUL_XLS][EUL_XLS]도장수량猀ﱭ/"/>
      <sheetName val="[EUL_XLS][EUL_XLS]도장수猱ﱭ/倀"/>
      <sheetName val="[EUL_XLS][EUL_XLS]도장수량쌀䄅/"/>
      <sheetName val="[EUL_XLS][EUL_XLS]도장수량쌈㈅/"/>
      <sheetName val="[EUL_XLS][EUL_XLS]도장수량쌀㈅/"/>
      <sheetName val="[EUL_XLS][EUL_XLS]도장수량퀂/"/>
      <sheetName val="[EUL_XLS][EUL_XLS]동원(/"/>
      <sheetName val="[EUL_XLS][EUL_XLS]도장수량츆鱪/"/>
      <sheetName val="[EUL_XLS][EUL_XLS]도장수량츂鑪/"/>
      <sheetName val="[EUL_XLS][EUL_XLS]도장수량/"/>
      <sheetName val="[EUL_XLS][EUL_XLS]도장수猱ﱭ/"/>
      <sheetName val="광계통도_기입양식(기입후_Sheet숨기기)"/>
      <sheetName val="선적schedule_(2)"/>
      <sheetName val="List_Equip"/>
      <sheetName val="Process_C_(1-166)"/>
      <sheetName val="tabulation_of_deductions"/>
      <sheetName val="INPUT_DATA_HERE"/>
      <sheetName val="Schedule_S-Curve_Revision#3"/>
      <sheetName val="Code_02"/>
      <sheetName val="Code_03"/>
      <sheetName val="Code_04"/>
      <sheetName val="Code_05"/>
      <sheetName val="Code_06"/>
      <sheetName val="Code_07"/>
      <sheetName val="Code_09"/>
      <sheetName val="1"/>
      <sheetName val="수량산출Ü䰀"/>
      <sheetName val="Quotation_-_ECB"/>
      <sheetName val="Quotation_-_Panelboard"/>
      <sheetName val="fixture_qty"/>
      <sheetName val="pwr17f_(2)"/>
      <sheetName val="pwr16f_(2)"/>
      <sheetName val="Grounding_"/>
      <sheetName val="_Preliminaries"/>
      <sheetName val="TOWER_3&amp;4"/>
      <sheetName val="ltg_(3)"/>
      <sheetName val="PA_BGM"/>
      <sheetName val="기성신청현황_"/>
      <sheetName val="원가계산서_(3)"/>
      <sheetName val="원가계산서_(2)"/>
      <sheetName val="H=4_0M"/>
      <sheetName val="1공구"/>
      <sheetName val="F_L(1)"/>
      <sheetName val="내역서_표지_"/>
      <sheetName val="분야별_집계표"/>
      <sheetName val="_공사설정_"/>
      <sheetName val="1공구"/>
      <sheetName val="說明"/>
      <sheetName val="고로_토목(도급보정)_101222"/>
      <sheetName val="PAINT (2)"/>
      <sheetName val="woo_x0005_"/>
      <sheetName val="woo_x0005_푰"/>
      <sheetName val="woo_x0005_"/>
      <sheetName val="wooⳀ"/>
      <sheetName val="tggwan(_x0005_"/>
      <sheetName val="tggwan(ၒ"/>
      <sheetName val="일위산출"/>
      <sheetName val="설曘"/>
      <sheetName val="woo"/>
      <sheetName val="tggwan("/>
      <sheetName val="손익집계(공장별)"/>
      <sheetName val="품목코드"/>
      <sheetName val="2F 회의실견적(5_1"/>
      <sheetName val="현장관리비_"/>
      <sheetName val="1_x0002__x0000__x000c__x0000__x0000_"/>
      <sheetName val="총Ć_x0000__x0000_"/>
      <sheetName val="20o销_x0000_"/>
      <sheetName val="20Y_x0000__x0000__x0000_"/>
      <sheetName val="20剙_x0010__x0000__x0000_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2F 회의실견적(5_1_x0000__x0000__x0005__x0000_鍐"/>
      <sheetName val="2F 회의실견적(5_1賨࠭׃⾭_x0000_"/>
      <sheetName val="1공구산출내_x0000__x0000_"/>
      <sheetName val="총괄간_x0000_"/>
      <sheetName val="도장수량鄉ᩪ0_x0000_"/>
      <sheetName val="도장수량섈_xd96c_/_x0000_"/>
      <sheetName val="도장수량섈陬/_x0000_"/>
      <sheetName val="도장수량섁ꥬ/_x0000_"/>
      <sheetName val="도장수량섈絬0_x0000_"/>
      <sheetName val="도장수량썬/_x0000_"/>
      <sheetName val="전체수꠯G_x0000_"/>
      <sheetName val="도장수량ꌂ멭/_x0000_"/>
      <sheetName val="도장수량ꌂ/_x0000_"/>
      <sheetName val="도장수량ꌀ橭0_x0000_"/>
      <sheetName val="도장수량ꌌ국/_x0000_"/>
      <sheetName val="woo_x0000__x0000__x0005__x0000_"/>
      <sheetName val="woo_x0000__x0000__x0005__x0000_푰"/>
      <sheetName val="woo_x0000__x0000__x0005__x0000_"/>
      <sheetName val="tggwan(_x0000__x0000__x0005__x0000_"/>
      <sheetName val="tggwan(ၒ_x0000__x0000__x0000_"/>
      <sheetName val="Hs_TMDT"/>
      <sheetName val="TMDT"/>
      <sheetName val="FS"/>
      <sheetName val="dat"/>
      <sheetName val="KB XuatNhap"/>
      <sheetName val="MTO REV.0"/>
      <sheetName val="Ricons - phát sinh (Fecon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/>
      <sheetData sheetId="477"/>
      <sheetData sheetId="478"/>
      <sheetData sheetId="479" refreshError="1"/>
      <sheetData sheetId="480"/>
      <sheetData sheetId="48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/>
      <sheetData sheetId="1666"/>
      <sheetData sheetId="1667"/>
      <sheetData sheetId="1668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/>
      <sheetData sheetId="2144" refreshError="1"/>
      <sheetData sheetId="2145" refreshError="1"/>
      <sheetData sheetId="2146"/>
      <sheetData sheetId="2147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/>
      <sheetData sheetId="2347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/>
      <sheetData sheetId="3364" refreshError="1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/>
      <sheetData sheetId="4230" refreshError="1"/>
      <sheetData sheetId="4231" refreshError="1"/>
      <sheetData sheetId="4232" refreshError="1"/>
      <sheetData sheetId="4233" refreshError="1"/>
      <sheetData sheetId="4234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/>
      <sheetData sheetId="4275" refreshError="1"/>
      <sheetData sheetId="4276" refreshError="1"/>
      <sheetData sheetId="4277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 refreshError="1"/>
      <sheetData sheetId="4287" refreshError="1"/>
      <sheetData sheetId="4288" refreshError="1"/>
      <sheetData sheetId="4289" refreshError="1"/>
      <sheetData sheetId="4290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/>
      <sheetData sheetId="430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/>
      <sheetData sheetId="4457" refreshError="1"/>
      <sheetData sheetId="4458"/>
      <sheetData sheetId="4459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Bill Of Quantity"/>
      <sheetName val="H.Satuan"/>
      <sheetName val="L-Mechanical"/>
      <sheetName val="rab me (by owner) "/>
      <sheetName val="BQ (by owner)"/>
      <sheetName val="rab me (fisik)"/>
      <sheetName val="GLP-DISCOUNT"/>
      <sheetName val="GLP 2001"/>
      <sheetName val="EE-PROP"/>
      <sheetName val="PC"/>
      <sheetName val="Balok"/>
      <sheetName val="GB"/>
      <sheetName val="Upah+Bahan"/>
      <sheetName val="SITE-E"/>
      <sheetName val="PL-Office"/>
      <sheetName val="BAG-2"/>
      <sheetName val="Mekanikal"/>
      <sheetName val="01A- RAB"/>
      <sheetName val="G_SUMMARY"/>
      <sheetName val="Bill of Qty MEP"/>
      <sheetName val="Anl.+"/>
      <sheetName val="112-885"/>
      <sheetName val="DAF_3.1"/>
      <sheetName val="DAF_3.11"/>
      <sheetName val="HB "/>
      <sheetName val="Infrastruktur"/>
      <sheetName val="Persiapan"/>
      <sheetName val="AC"/>
      <sheetName val="tuong"/>
      <sheetName val="ANALISA"/>
      <sheetName val="DAF-1"/>
      <sheetName val="K"/>
      <sheetName val="5.1.ELEKTRIKAL-ELEKTRONIK"/>
      <sheetName val="harsat"/>
      <sheetName val="Panel,feeder,elek"/>
      <sheetName val="ahs"/>
      <sheetName val="metode"/>
      <sheetName val="Fin-Bengkel"/>
      <sheetName val="Fin-Showroom"/>
      <sheetName val="Hal_Pagar"/>
      <sheetName val="Str-Bengkel"/>
      <sheetName val="Str-Showroom"/>
      <sheetName val="ｺﾝY条件BD"/>
      <sheetName val="ELEC STIS"/>
      <sheetName val="BoQ STR"/>
      <sheetName val="Finishing (2)"/>
      <sheetName val="AN_Kusen"/>
      <sheetName val="BQ_ARS"/>
      <sheetName val="Finishing"/>
      <sheetName val="STR"/>
      <sheetName val="ANALISA-A"/>
      <sheetName val="NS GD.UTAMA"/>
      <sheetName val="anal"/>
      <sheetName val="Man_Power_Const"/>
      <sheetName val="HRG BHN"/>
      <sheetName val="Pro(E)_"/>
      <sheetName val="MAKER_(E)"/>
      <sheetName val="Bill_Of_Quantity"/>
      <sheetName val="H_Satuan"/>
      <sheetName val="rab_me_(by_owner)_"/>
      <sheetName val="BQ_(by_owner)"/>
      <sheetName val="rab_me_(fisik)"/>
      <sheetName val="GLP_2001"/>
      <sheetName val="Anl_+"/>
      <sheetName val="DAF_2"/>
      <sheetName val="Plambing"/>
      <sheetName val="BQ Arsitektur"/>
      <sheetName val="BAHAN"/>
      <sheetName val="Isolasi Luar Dalam"/>
      <sheetName val="Isolasi Luar"/>
      <sheetName val="struktur"/>
      <sheetName val="Roofing2"/>
      <sheetName val="PileCap"/>
      <sheetName val="Tie Beam GN"/>
      <sheetName val="Tangga GN"/>
      <sheetName val="rab - persiapan &amp; lantai-1"/>
      <sheetName val="Bronjong_Geoteks"/>
      <sheetName val="GE_1_2"/>
      <sheetName val="DAF-5"/>
      <sheetName val="FLAF&amp;PARTSI"/>
      <sheetName val="REF.ONLY"/>
      <sheetName val="FORM X COST"/>
      <sheetName val="SAT"/>
      <sheetName val="Analis Kusen 1 ESKALASI"/>
      <sheetName val="Transfer Pump"/>
      <sheetName val="Analisa ME"/>
      <sheetName val="NP (4)"/>
      <sheetName val="KK"/>
      <sheetName val="boq"/>
      <sheetName val="HS Alat"/>
      <sheetName val="A"/>
      <sheetName val="附表4-辅助工程"/>
      <sheetName val="附表4-公用工程项目"/>
      <sheetName val="附表2"/>
      <sheetName val="부하계산서"/>
      <sheetName val="finalisasi"/>
      <sheetName val="ANALISA PEK.UMUM"/>
      <sheetName val="Material"/>
      <sheetName val="BOQ INTERN"/>
      <sheetName val="LISTRIK"/>
      <sheetName val="Piping"/>
      <sheetName val="analis"/>
      <sheetName val="ahs_utama"/>
      <sheetName val="M &amp; E"/>
      <sheetName val="KODE REK"/>
      <sheetName val="BGNN.UTILITAS"/>
      <sheetName val="ANLS 2009"/>
      <sheetName val="Harga Bahan &amp; Upah "/>
      <sheetName val="analisa pagar"/>
      <sheetName val="RATE&amp;FCTR"/>
      <sheetName val="D &amp; W sizes"/>
      <sheetName val="an. struktur"/>
      <sheetName val="Dashboard"/>
      <sheetName val="Rek Tot"/>
      <sheetName val="Factors"/>
      <sheetName val="Upah"/>
      <sheetName val="dATA pc"/>
      <sheetName val="BANGUNAN PENUNJANG"/>
      <sheetName val="TOEC"/>
      <sheetName val="villa"/>
      <sheetName val="Tata Udara"/>
      <sheetName val="Plumbing"/>
      <sheetName val="HSD"/>
      <sheetName val="RAB AR&amp;STR"/>
      <sheetName val="anal_hs"/>
      <sheetName val="rekap"/>
      <sheetName val="Master 1.0"/>
      <sheetName val="Har Sat"/>
      <sheetName val="Student"/>
      <sheetName val="Pipe"/>
      <sheetName val="NP"/>
      <sheetName val="L3 An H Sat Mob"/>
      <sheetName val="DRUP (ASLI)"/>
      <sheetName val="MAP"/>
      <sheetName val="Cover (x)"/>
      <sheetName val="Cor Apt"/>
      <sheetName val="PT."/>
      <sheetName val="AnaAlat"/>
      <sheetName val="struktur tdk dipakai"/>
      <sheetName val="Item7"/>
      <sheetName val="Ｎｏ.13"/>
      <sheetName val="COVER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INPUT"/>
      <sheetName val="경비2내역"/>
      <sheetName val="Div26 - Elect"/>
      <sheetName val="BQE"/>
      <sheetName val="dasar"/>
      <sheetName val="tifico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3-DIV4"/>
      <sheetName val="ME"/>
      <sheetName val="MUA"/>
      <sheetName val="Estimate"/>
      <sheetName val="BANG TONG HOP (2)"/>
      <sheetName val="Bill No 2.1 "/>
      <sheetName val="a.2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GE-1-2"/>
      <sheetName val="Power_BLK"/>
      <sheetName val="RKP PLUMBING"/>
      <sheetName val="RATE_FCTR"/>
      <sheetName val="DAFTAR HARGA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gtrinh"/>
      <sheetName val="WT-LIST"/>
      <sheetName val="name"/>
      <sheetName val="concept cost code"/>
      <sheetName val="summary cost code"/>
      <sheetName val="SPK"/>
      <sheetName val="kas proyek"/>
      <sheetName val="lain lain"/>
      <sheetName val="APT _ BALCONIES"/>
      <sheetName val="Urai_Galian Tanah"/>
      <sheetName val="3-DIV3"/>
      <sheetName val="K Lead"/>
      <sheetName val="saluran"/>
      <sheetName val="c"/>
      <sheetName val="f"/>
      <sheetName val="SATUAN "/>
      <sheetName val="3-DIV5"/>
      <sheetName val="Analisa Harga"/>
      <sheetName val="BHN"/>
      <sheetName val="Manpower"/>
      <sheetName val="Equipt,Tools&amp;Cons"/>
      <sheetName val="Quantity"/>
      <sheetName val="M%20&amp;%20E.xls"/>
      <sheetName val="PBS"/>
      <sheetName val="gia vt,nc,may"/>
      <sheetName val="TT04"/>
      <sheetName val="Analisa Harga Satuan"/>
      <sheetName val="SUM-AIR-Submit"/>
      <sheetName val="CapExpAppForm"/>
      <sheetName val="Ref"/>
      <sheetName val="Mat.Mek"/>
      <sheetName val="AC_C"/>
      <sheetName val="GENERAL"/>
      <sheetName val="Pricing"/>
      <sheetName val="Alat"/>
      <sheetName val="Sub"/>
      <sheetName val="MARK UP"/>
      <sheetName val="RAB"/>
      <sheetName val="lt. dasar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Main"/>
      <sheetName val="Bill 2.2 Villa 2 beds"/>
      <sheetName val="Buy vs. Lease Car"/>
      <sheetName val="Division  4 - PLB Works"/>
      <sheetName val="sort2"/>
      <sheetName val="BG"/>
      <sheetName val="FitOutConfCentre"/>
      <sheetName val="Gia"/>
      <sheetName val="EUP"/>
      <sheetName val="dien tich"/>
      <sheetName val="Calculation"/>
      <sheetName val="갑지"/>
      <sheetName val="FAB별"/>
      <sheetName val="Sheet3"/>
      <sheetName val="BQ External"/>
      <sheetName val="Master"/>
      <sheetName val="SILICATE"/>
      <sheetName val="Pekerjaan Harian"/>
      <sheetName val="Mahasiswa 2 lantai"/>
      <sheetName val="Faktor"/>
      <sheetName val="DO AM DT"/>
      <sheetName val="Analisa Upah &amp; Bahan Plum"/>
      <sheetName val="AN. TAMPL"/>
      <sheetName val="Baja"/>
      <sheetName val="Beton K-250"/>
      <sheetName val="TPI"/>
      <sheetName val="Harga Dasar"/>
      <sheetName val="Dasboard"/>
      <sheetName val="H-Upah"/>
      <sheetName val="換気計算"/>
      <sheetName val="Daftar berat"/>
      <sheetName val="daf isi (xref)"/>
      <sheetName val="Currency Rate"/>
      <sheetName val="FAK"/>
      <sheetName val="AO-UMUM"/>
      <sheetName val="Analisa ME UPT"/>
      <sheetName val="ELEC_STIS"/>
      <sheetName val="HRG_BHN"/>
      <sheetName val="Isolasi_Luar_Dalam"/>
      <sheetName val="Isolasi_Luar"/>
      <sheetName val="Transfer_Pump"/>
      <sheetName val="Analisa_ME"/>
      <sheetName val="NP_(4)"/>
      <sheetName val="HS_Alat"/>
      <sheetName val="ANALISA_PEK_UMUM"/>
      <sheetName val="BOQ_INTERN"/>
      <sheetName val="M_&amp;_E"/>
      <sheetName val="KODE_REK"/>
      <sheetName val="BGNN_UTILITAS"/>
      <sheetName val="ANLS_2009"/>
      <sheetName val="Harga_Bahan_&amp;_Upah_"/>
      <sheetName val="analisa_pagar"/>
      <sheetName val="D_&amp;_W_sizes"/>
      <sheetName val="an__struktur"/>
      <sheetName val="Rek_Tot"/>
      <sheetName val="dATA_pc"/>
      <sheetName val="BANGUNAN_PENUNJANG"/>
      <sheetName val="Tata_Udara"/>
      <sheetName val="RAB_AR&amp;STR"/>
      <sheetName val="Master_1_0"/>
      <sheetName val="Har_Sat"/>
      <sheetName val="L3_An_H_Sat_Mob"/>
      <sheetName val="DRUP_(ASLI)"/>
      <sheetName val="Cover_(x)"/>
      <sheetName val="Cor_Apt"/>
      <sheetName val="PT_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List"/>
      <sheetName val="CFA (ME)"/>
      <sheetName val="SP10"/>
      <sheetName val="Sum"/>
      <sheetName val="Macro(차단기)"/>
      <sheetName val="valeurs de base"/>
      <sheetName val="MEPRECON#"/>
      <sheetName val="Settings"/>
      <sheetName val="tabulation (comparison)"/>
      <sheetName val="Earthwork"/>
      <sheetName val=" Finish"/>
      <sheetName val="Brick"/>
      <sheetName val="Finish code"/>
      <sheetName val="Door schedule"/>
      <sheetName val="Sanitary ware"/>
      <sheetName val="NVL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Item-DATA"/>
      <sheetName val="NSA fr Revit"/>
      <sheetName val="P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RKP_PLUMBING"/>
      <sheetName val="DAFTAR_HARGA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Urai_Galian_Tanah"/>
      <sheetName val="K_Lead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DG "/>
      <sheetName val="General2"/>
      <sheetName val="Reference"/>
      <sheetName val="CF -Update 31Jul06"/>
      <sheetName val="gvl"/>
      <sheetName val="실행철강하도"/>
      <sheetName val="BOH"/>
      <sheetName val="tonghop"/>
      <sheetName val="DATA2"/>
      <sheetName val="AUTOMATIC SELECT"/>
      <sheetName val="U.P List"/>
      <sheetName val="Gia vat tu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Pekerjaan_Harian"/>
      <sheetName val="Mahasiswa_2_lantai"/>
      <sheetName val="DO_AM_DT"/>
      <sheetName val="Analisa_Upah_&amp;_Bahan_Plum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一発シート"/>
      <sheetName val="PVAD-Cong"/>
      <sheetName val="MAIN GATE HOUSE"/>
      <sheetName val="Electrical Works"/>
      <sheetName val="H_T_ INCOMING SYSTEM"/>
      <sheetName val=" N Finansal Eğri"/>
      <sheetName val="Harga"/>
      <sheetName val="Elektrikal"/>
      <sheetName val="TL"/>
      <sheetName val="bhn FINAL"/>
      <sheetName val="BQBAS"/>
      <sheetName val="Data Tower"/>
      <sheetName val="Div2"/>
      <sheetName val="Markup"/>
      <sheetName val="Anls teknis"/>
      <sheetName val="BAU"/>
      <sheetName val="402"/>
      <sheetName val="beam"/>
      <sheetName val="NET表"/>
      <sheetName val="BQ表"/>
      <sheetName val="JABATAN"/>
      <sheetName val="Harga Kabel"/>
      <sheetName val="sum mdc"/>
      <sheetName val="Pengalaman Per"/>
      <sheetName val="Terbilang"/>
      <sheetName val="DES 15"/>
      <sheetName val="PERFORM"/>
      <sheetName val="Basic Price"/>
      <sheetName val="O&amp;O-Alat"/>
      <sheetName val="Unit Rate"/>
      <sheetName val="Kuantitas &amp; Harga"/>
      <sheetName val="Group"/>
      <sheetName val="sheet 2"/>
      <sheetName val="RAB ME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PS-Labour_M"/>
      <sheetName val="Elec LG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FORM-VAR"/>
      <sheetName val="Budget Code"/>
      <sheetName val="COAT&amp;WRAP-QIOT-#3"/>
      <sheetName val="PNT-QUOT-#3"/>
      <sheetName val="Analisa _ Upah"/>
      <sheetName val="EXTERNAL WORK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Grafik Lab "/>
      <sheetName val="MTP"/>
      <sheetName val="PEDESB"/>
      <sheetName val="LEGEND"/>
      <sheetName val="MTO REV.0"/>
      <sheetName val="NC"/>
      <sheetName val="집계표"/>
      <sheetName val="BL"/>
      <sheetName val="Bảng Giá"/>
      <sheetName val="KL-MEZZ+Cranes"/>
      <sheetName val="NET-OP1"/>
      <sheetName val="BOQ-Form"/>
      <sheetName val="dnc4"/>
      <sheetName val="물량표S"/>
      <sheetName val="IBASE"/>
      <sheetName val="ctdz35"/>
      <sheetName val="外気負荷"/>
      <sheetName val="DG"/>
      <sheetName val="FP-Labour_M"/>
      <sheetName val="DATA.KC"/>
      <sheetName val="DTICH"/>
      <sheetName val="INDEX"/>
      <sheetName val="F4-F7"/>
      <sheetName val="StructEarth 3"/>
      <sheetName val="Prelims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DIV7-BM"/>
      <sheetName val="prog-mgu"/>
      <sheetName val="AHSP"/>
      <sheetName val="1.B"/>
      <sheetName val="7.1(3)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UPH,BHN,ALT"/>
      <sheetName val="3-DIV7.B"/>
      <sheetName val="Rekap Prelim"/>
      <sheetName val="BU"/>
      <sheetName val="Bank"/>
      <sheetName val="Bunga"/>
      <sheetName val="RAB_DURI"/>
      <sheetName val="Mark-up"/>
      <sheetName val="Public Area"/>
      <sheetName val="2005"/>
      <sheetName val="POS-4"/>
      <sheetName val="POS-5"/>
      <sheetName val="POS-6"/>
      <sheetName val="V-5700"/>
      <sheetName val="GRAND REKAP"/>
      <sheetName val="SDMTA"/>
      <sheetName val="Model"/>
      <sheetName val="CONSTRUCTION COMPONENT"/>
      <sheetName val="dtxl"/>
      <sheetName val="GC산출"/>
      <sheetName val="electrical"/>
      <sheetName val="chiet tinh"/>
      <sheetName val="6MONTHS"/>
      <sheetName val="5-Peralatan"/>
      <sheetName val="AC LOAD"/>
      <sheetName val="Hotel"/>
      <sheetName val="A+Supl."/>
      <sheetName val="7"/>
      <sheetName val="U-FACTOR"/>
      <sheetName val="Cac HS hieu chinh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TOSHIBA-Structure"/>
      <sheetName val="ScheduleException"/>
      <sheetName val="MasterSchedule"/>
      <sheetName val="BoQ-Plan"/>
      <sheetName val="ScheduleValuePlan"/>
      <sheetName val="Priced BOQ"/>
      <sheetName val="Labor"/>
      <sheetName val="MU"/>
      <sheetName val="차액보증"/>
      <sheetName val="토공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SCHEDULE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Rekap Biaya"/>
      <sheetName val="Hrg Sat"/>
      <sheetName val="SBDY Jemb Tayan"/>
      <sheetName val="HD UPAH"/>
      <sheetName val="LO"/>
      <sheetName val="Rekap Analisa"/>
      <sheetName val="PLANT"/>
      <sheetName val="PO-2"/>
      <sheetName val="Agregat Halus &amp; Kasar"/>
      <sheetName val="dc"/>
      <sheetName val="Master Dat"/>
      <sheetName val="sd"/>
      <sheetName val="boq2"/>
      <sheetName val="4-Basic Price"/>
      <sheetName val="Lamp-4"/>
      <sheetName val="SDM"/>
      <sheetName val="banding"/>
      <sheetName val="prd01-6"/>
      <sheetName val="6106"/>
      <sheetName val="HARGA MATERIAL"/>
      <sheetName val="PEMBAGIAN"/>
      <sheetName val="BASIC"/>
      <sheetName val="bahan SNI"/>
      <sheetName val="anaUTama"/>
      <sheetName val="NP _2_"/>
      <sheetName val="Parameter"/>
      <sheetName val="SUMMARY"/>
      <sheetName val="QSS"/>
      <sheetName val="Man Power"/>
      <sheetName val="영업소실적"/>
      <sheetName val="CONSUMABLES-PRICE"/>
      <sheetName val="BOQ EM"/>
      <sheetName val="DIVISI 3"/>
      <sheetName val="beam-reinft"/>
      <sheetName val="meas-wp"/>
      <sheetName val="Setting"/>
      <sheetName val="CashFlow"/>
      <sheetName val="SubmitCal"/>
      <sheetName val="Pro(E)_5"/>
      <sheetName val="MAKER_(E)5"/>
      <sheetName val="Bill_Of_Quantity5"/>
      <sheetName val="H_Satuan5"/>
      <sheetName val="rab_me_(by_owner)_5"/>
      <sheetName val="BQ_(by_owner)5"/>
      <sheetName val="rab_me_(fisik)5"/>
      <sheetName val="GLP_20015"/>
      <sheetName val="01A-_RAB4"/>
      <sheetName val="Bill_of_Qty_MEP4"/>
      <sheetName val="Anl_+5"/>
      <sheetName val="DAF_3_15"/>
      <sheetName val="DAF_3_114"/>
      <sheetName val="HB_4"/>
      <sheetName val="5_1_ELEKTRIKAL-ELEKTRONIK4"/>
      <sheetName val="ELEC_STIS3"/>
      <sheetName val="BoQ_STR4"/>
      <sheetName val="Finishing_(2)4"/>
      <sheetName val="NS_GD_UTAMA4"/>
      <sheetName val="HRG_BHN3"/>
      <sheetName val="BQ_Arsitektur4"/>
      <sheetName val="Isolasi_Luar_Dalam3"/>
      <sheetName val="Isolasi_Luar3"/>
      <sheetName val="Tie_Beam_GN4"/>
      <sheetName val="Tangga_GN4"/>
      <sheetName val="rab_-_persiapan_&amp;_lantai-14"/>
      <sheetName val="REF_ONLY4"/>
      <sheetName val="FORM_X_COST4"/>
      <sheetName val="Analis_Kusen_1_ESKALASI4"/>
      <sheetName val="Transfer_Pump3"/>
      <sheetName val="Analisa_ME3"/>
      <sheetName val="NP_(4)3"/>
      <sheetName val="HS_Alat3"/>
      <sheetName val="ANALISA_PEK_UMUM3"/>
      <sheetName val="BOQ_INTERN3"/>
      <sheetName val="M_&amp;_E3"/>
      <sheetName val="KODE_REK3"/>
      <sheetName val="BGNN_UTILITAS3"/>
      <sheetName val="ANLS_20093"/>
      <sheetName val="Harga_Bahan_&amp;_Upah_3"/>
      <sheetName val="analisa_pagar3"/>
      <sheetName val="D_&amp;_W_sizes3"/>
      <sheetName val="an__struktur3"/>
      <sheetName val="Rek_Tot3"/>
      <sheetName val="dATA_pc3"/>
      <sheetName val="BANGUNAN_PENUNJANG3"/>
      <sheetName val="Tata_Udara3"/>
      <sheetName val="RAB_AR&amp;STR3"/>
      <sheetName val="Master_1_03"/>
      <sheetName val="Har_Sat3"/>
      <sheetName val="L3_An_H_Sat_Mob3"/>
      <sheetName val="DRUP_(ASLI)3"/>
      <sheetName val="Cover_(x)3"/>
      <sheetName val="Cor_Apt3"/>
      <sheetName val="PT_3"/>
      <sheetName val="struktur_tdk_dipakai3"/>
      <sheetName val="Ｎｏ_133"/>
      <sheetName val="Div26_-_Elect3"/>
      <sheetName val="gia_vt,nc,may3"/>
      <sheetName val="Cover_CKE3"/>
      <sheetName val="Summary_Mech_3"/>
      <sheetName val="Mech__BQ3"/>
      <sheetName val="P_APRIL_20163"/>
      <sheetName val="Qttn_Report3"/>
      <sheetName val="M%20&amp;%20E_xls3"/>
      <sheetName val="CFA_(ME)2"/>
      <sheetName val="TH_DZ353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BANG_TONG_HOP_(2)3"/>
      <sheetName val="Bill_No_2_1_3"/>
      <sheetName val="RKP_PLUMBING3"/>
      <sheetName val="DAFTAR_HARGA3"/>
      <sheetName val="SK_MIgas_toilet_lt-40,_R-23"/>
      <sheetName val="SK_MIgas_toilet_lt-40,_R-0_(P'3"/>
      <sheetName val="PLINT_3_1_G3"/>
      <sheetName val="concept_cost_code3"/>
      <sheetName val="summary_cost_code3"/>
      <sheetName val="kas_proyek3"/>
      <sheetName val="lain_lain3"/>
      <sheetName val="APT___BALCONIES3"/>
      <sheetName val="Urai_Galian_Tanah3"/>
      <sheetName val="K_Lead3"/>
      <sheetName val="SATUAN_3"/>
      <sheetName val="Analisa_Harga3"/>
      <sheetName val="Analisa_Harga_Satuan3"/>
      <sheetName val="Mat_Mek3"/>
      <sheetName val="Bill_2_2_Villa_2_beds3"/>
      <sheetName val="Buy_vs__Lease_Car3"/>
      <sheetName val="Division__4_-_PLB_Works3"/>
      <sheetName val="chi_phi_truc_tiep3"/>
      <sheetName val="dien_tich2"/>
      <sheetName val="MARK_UP3"/>
      <sheetName val="lt__dasar3"/>
      <sheetName val="valeurs_de_base2"/>
      <sheetName val="tabulation_(comparison)2"/>
      <sheetName val="_Finish2"/>
      <sheetName val="Finish_code2"/>
      <sheetName val="Door_schedule2"/>
      <sheetName val="Sanitary_ware2"/>
      <sheetName val="Analisa_Upah_&amp;_Bahan_Plum2"/>
      <sheetName val="AN__TAMPL2"/>
      <sheetName val="Harga_Dasar2"/>
      <sheetName val="BQ_External2"/>
      <sheetName val="Pekerjaan_Harian2"/>
      <sheetName val="Mahasiswa_2_lantai2"/>
      <sheetName val="DO_AM_DT2"/>
      <sheetName val="Beton_K-2502"/>
      <sheetName val="Daftar_berat2"/>
      <sheetName val="daf_isi_(xref)2"/>
      <sheetName val="Currency_Rate2"/>
      <sheetName val="Analisa_ME_UP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DG_2"/>
      <sheetName val="Budget_Code"/>
      <sheetName val="_N_Finansal_Eğri"/>
      <sheetName val="bhn_FINAL"/>
      <sheetName val="Data_Tower"/>
      <sheetName val="Anls_teknis"/>
      <sheetName val="Harga_Kabel"/>
      <sheetName val="sum_mdc"/>
      <sheetName val="Analisa___Upah"/>
      <sheetName val="EXTERNAL_WORK"/>
      <sheetName val="Pengalaman_Per"/>
      <sheetName val="DES_15"/>
      <sheetName val="Basic_Price"/>
      <sheetName val="Unit_Rate"/>
      <sheetName val="Kuantitas_&amp;_Harga"/>
      <sheetName val="sheet_2"/>
      <sheetName val="RAB_ME"/>
      <sheetName val="Analisa_Mob__3"/>
      <sheetName val="Analisa_Mob_1"/>
      <sheetName val="Analisa_Alat"/>
      <sheetName val="Analisa_Mob__2"/>
      <sheetName val="MAIN_GATE_HOUSE"/>
      <sheetName val="Electrical_Works"/>
      <sheetName val="H_T__INCOMING_SYSTEM"/>
      <sheetName val="TLSKIN_LWR"/>
      <sheetName val="Grafik_Lab_"/>
      <sheetName val="MTO_REV_0"/>
      <sheetName val="Bảng_Giá"/>
      <sheetName val="Elec_LG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Du thau"/>
      <sheetName val="Blk-Mnl"/>
      <sheetName val="Klm-Mnl"/>
      <sheetName val="database-emp"/>
      <sheetName val="schalt"/>
      <sheetName val="schtng"/>
      <sheetName val="schbhn"/>
      <sheetName val="351BQMCN"/>
      <sheetName val="BAG_III"/>
      <sheetName val="Fill this out first..."/>
      <sheetName val="Criteria "/>
      <sheetName val="5.2.1 Đo bóc KL OLK-06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1_B"/>
      <sheetName val="7_1(3)"/>
      <sheetName val="Harsat_Alat"/>
      <sheetName val="Perm__Test"/>
      <sheetName val="Galian_1"/>
      <sheetName val="RP_PROD_09"/>
      <sheetName val="3-DIV7_B"/>
      <sheetName val="Rekap_Prelim"/>
      <sheetName val="Public_Area"/>
      <sheetName val="GRAND_REKAP"/>
      <sheetName val="CONSTRUCTION_COMPONENT"/>
      <sheetName val="chiet_tinh"/>
      <sheetName val="AC_LOAD"/>
      <sheetName val="A+Supl_"/>
      <sheetName val="MT_an"/>
      <sheetName val="BAHAN &amp; ALAT "/>
      <sheetName val="Foundation"/>
      <sheetName val="Analisa Upah _ Bahan Plum"/>
      <sheetName val="an.utara"/>
      <sheetName val="Sheet"/>
      <sheetName val="Supl.X"/>
      <sheetName val="analisa panel"/>
      <sheetName val="luasan"/>
      <sheetName val="PERF TEST Pre MP"/>
      <sheetName val="Generalofact"/>
      <sheetName val="tra_vat_lieu"/>
      <sheetName val="DTCT"/>
      <sheetName val="Fill this out first___"/>
      <sheetName val="PConsCS"/>
      <sheetName val="dia-in"/>
      <sheetName val="DAF-UPAH"/>
      <sheetName val="ANL"/>
      <sheetName val="BOOQ"/>
      <sheetName val="Peralatan Utama"/>
      <sheetName val="AN.EI.5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説明"/>
      <sheetName val="BQ-E20-02(Rp)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Weekly"/>
      <sheetName val="기준"/>
      <sheetName val="HRG DSR APP"/>
      <sheetName val="Hrgdsrupah"/>
      <sheetName val="TYPE-A"/>
      <sheetName val="anal-drainase,tanah&amp;ps batu"/>
      <sheetName val="anal-beton"/>
      <sheetName val="anal-aspal"/>
      <sheetName val="Har-sat-dasr"/>
      <sheetName val="note"/>
      <sheetName val="Rekap_Biaya"/>
      <sheetName val="Agregat_Halus_&amp;_Kasar"/>
      <sheetName val="Master_Dat"/>
      <sheetName val="4-Basic_Price"/>
      <sheetName val="h_sat-bbm"/>
      <sheetName val="SBDY_Jemb_Tayan"/>
      <sheetName val="2_E"/>
      <sheetName val="2_F"/>
      <sheetName val="DIV_5"/>
      <sheetName val="DIV_6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Input monthly capex"/>
      <sheetName val="NetBQ"/>
      <sheetName val="BAG-III"/>
      <sheetName val="물량표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Sheet2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ELEC_STIS4"/>
      <sheetName val="BoQ_STR5"/>
      <sheetName val="Finishing_(2)5"/>
      <sheetName val="NS_GD_UTAMA5"/>
      <sheetName val="HRG_BHN4"/>
      <sheetName val="BQ_Arsitektur5"/>
      <sheetName val="Isolasi_Luar_Dalam4"/>
      <sheetName val="Isolasi_Luar4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Transfer_Pump4"/>
      <sheetName val="Analisa_ME4"/>
      <sheetName val="NP_(4)4"/>
      <sheetName val="HS_Alat4"/>
      <sheetName val="ANALISA_PEK_UMUM4"/>
      <sheetName val="BOQ_INTERN4"/>
      <sheetName val="M_&amp;_E4"/>
      <sheetName val="KODE_REK4"/>
      <sheetName val="BGNN_UTILITAS4"/>
      <sheetName val="ANLS_20094"/>
      <sheetName val="Harga_Bahan_&amp;_Upah_4"/>
      <sheetName val="analisa_pagar4"/>
      <sheetName val="D_&amp;_W_sizes4"/>
      <sheetName val="an__struktur4"/>
      <sheetName val="Rek_Tot4"/>
      <sheetName val="dATA_pc4"/>
      <sheetName val="BANGUNAN_PENUNJANG4"/>
      <sheetName val="Tata_Udara4"/>
      <sheetName val="RAB_AR&amp;STR4"/>
      <sheetName val="Master_1_04"/>
      <sheetName val="Har_Sat4"/>
      <sheetName val="L3_An_H_Sat_Mob4"/>
      <sheetName val="DRUP_(ASLI)4"/>
      <sheetName val="Cover_(x)4"/>
      <sheetName val="Cor_Apt4"/>
      <sheetName val="PT_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RKP_PLUMBING4"/>
      <sheetName val="DAFTAR_HARGA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Urai_Galian_Tanah4"/>
      <sheetName val="K_Lead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alisa_Upah_&amp;_Bahan_Plum3"/>
      <sheetName val="AN__TAMPL3"/>
      <sheetName val="Harga_Dasar3"/>
      <sheetName val="tabulation_(comparison)3"/>
      <sheetName val="valeurs_de_base3"/>
      <sheetName val="BQ_External3"/>
      <sheetName val="NSA_fr_Revit3"/>
      <sheetName val="Pekerjaan_Harian3"/>
      <sheetName val="Mahasiswa_2_lantai3"/>
      <sheetName val="DO_AM_DT3"/>
      <sheetName val="Beton_K-2503"/>
      <sheetName val="Daftar_bera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DG_3"/>
      <sheetName val="AUTOMATIC_SELECT3"/>
      <sheetName val="U_P_List3"/>
      <sheetName val="Gia_vat_tu3"/>
      <sheetName val="Budget_Code1"/>
      <sheetName val="_N_Finansal_Eğri1"/>
      <sheetName val="bhn_FINAL1"/>
      <sheetName val="Data_Tower1"/>
      <sheetName val="Anls_teknis1"/>
      <sheetName val="Harga_Kabel1"/>
      <sheetName val="sum_mdc1"/>
      <sheetName val="Analisa___Upah1"/>
      <sheetName val="EXTERNAL_WORK1"/>
      <sheetName val="Pengalaman_Per1"/>
      <sheetName val="DES_151"/>
      <sheetName val="Basic_Price1"/>
      <sheetName val="Unit_Rate1"/>
      <sheetName val="Kuantitas_&amp;_Harga1"/>
      <sheetName val="sheet_21"/>
      <sheetName val="RAB_ME1"/>
      <sheetName val="Analisa_Mob__31"/>
      <sheetName val="Analisa_Mob_11"/>
      <sheetName val="Analisa_Alat1"/>
      <sheetName val="Analisa_Mob__2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15_Harga_Satuan_Bahan"/>
      <sheetName val="NP_(2)"/>
      <sheetName val="Hrg_Sat"/>
      <sheetName val="HD_UPAH"/>
      <sheetName val="Rekap_Analisa"/>
      <sheetName val="HARGA_MATERIAL"/>
      <sheetName val="bahan_SNI"/>
      <sheetName val="NP__2_"/>
      <sheetName val="Man_Power"/>
      <sheetName val="BOQ_EM"/>
      <sheetName val="DIVISI_3"/>
      <sheetName val="Bangcaodo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Re-bar"/>
      <sheetName val="VT"/>
      <sheetName val="MTC"/>
      <sheetName val="TP"/>
      <sheetName val="VL"/>
      <sheetName val="4 CĂN"/>
      <sheetName val="Gia_GC_Satthep"/>
      <sheetName val="DONGIA"/>
      <sheetName val="DON GIA"/>
      <sheetName val="Tiepdia"/>
      <sheetName val="TDTKP"/>
      <sheetName val="CHITIET VL-NC"/>
      <sheetName val="Z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tabulation_(comparison)4"/>
      <sheetName val="valeurs_de_base4"/>
      <sheetName val="BQ_External4"/>
      <sheetName val="Pekerjaan_Harian4"/>
      <sheetName val="Mahasiswa_2_lantai4"/>
      <sheetName val="DO_AM_DT4"/>
      <sheetName val="Analisa_Upah_&amp;_Bahan_Plum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NSA_fr_Revit4"/>
      <sheetName val="CF_-Update_31Jul064"/>
      <sheetName val="AUTOMATIC_SELECT4"/>
      <sheetName val="U_P_List4"/>
      <sheetName val="Gia_vat_tu4"/>
      <sheetName val="DG_4"/>
      <sheetName val="bhn_FINAL2"/>
      <sheetName val="Data_Tower2"/>
      <sheetName val="Anls_teknis2"/>
      <sheetName val="Harga_Kabel2"/>
      <sheetName val="sum_mdc2"/>
      <sheetName val="_N_Finansal_Eğri2"/>
      <sheetName val="Pengalaman_Per2"/>
      <sheetName val="DES_152"/>
      <sheetName val="Basic_Price2"/>
      <sheetName val="Unit_Rate2"/>
      <sheetName val="Kuantitas_&amp;_Harga2"/>
      <sheetName val="sheet_22"/>
      <sheetName val="RAB_ME2"/>
      <sheetName val="Analisa_Mob__32"/>
      <sheetName val="Analisa_Mob_12"/>
      <sheetName val="Analisa_Alat2"/>
      <sheetName val="Analisa_Mob__22"/>
      <sheetName val="Budget_Code2"/>
      <sheetName val="MAIN_GATE_HOUSE2"/>
      <sheetName val="Electrical_Works2"/>
      <sheetName val="H_T__INCOMING_SYSTEM2"/>
      <sheetName val="TLSKIN_LWR2"/>
      <sheetName val="Analisa___Upah2"/>
      <sheetName val="EXTERNAL_WORK2"/>
      <sheetName val="Grafik_Lab_2"/>
      <sheetName val="MTO_REV_02"/>
      <sheetName val="Elec_LG2"/>
      <sheetName val="Bảng_Giá2"/>
      <sheetName val="DATA_KC1"/>
      <sheetName val="Priced_BOQ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1_B1"/>
      <sheetName val="7_1(3)1"/>
      <sheetName val="Harsat_Alat1"/>
      <sheetName val="Perm__Test1"/>
      <sheetName val="Galian_11"/>
      <sheetName val="RP_PROD_091"/>
      <sheetName val="3-DIV7_B1"/>
      <sheetName val="Rekap_Prelim1"/>
      <sheetName val="Public_Area1"/>
      <sheetName val="GRAND_REKAP1"/>
      <sheetName val="CONSTRUCTION_COMPONENT1"/>
      <sheetName val="chiet_tinh1"/>
      <sheetName val="AC_LOAD1"/>
      <sheetName val="A+Supl_1"/>
      <sheetName val="Cac_HS_hieu_chinh1"/>
      <sheetName val="Met__Minor1"/>
      <sheetName val="bearing_PDMR11"/>
      <sheetName val="Stay_Cable_PDMR11"/>
      <sheetName val="Post_Tens-11"/>
      <sheetName val="Sumber_Daya1"/>
      <sheetName val="PRD_01-6(I-II)1"/>
      <sheetName val="PRD_01-7_alat1"/>
      <sheetName val="2_E1"/>
      <sheetName val="2_F1"/>
      <sheetName val="DIV_51"/>
      <sheetName val="DIV_61"/>
      <sheetName val="Divisi_Baru1"/>
      <sheetName val="RAB_DC1"/>
      <sheetName val="BQ_OE1"/>
      <sheetName val="Agg_Halus_&amp;_Kasar1"/>
      <sheetName val="TOWER_D1"/>
      <sheetName val="Anls_Hrg_Sat1"/>
      <sheetName val="Sat_Bah___Up1"/>
      <sheetName val="15_Harga_Satuan_Bahan1"/>
      <sheetName val="NP_(2)1"/>
      <sheetName val="h_sat-bbm1"/>
      <sheetName val="Rekap_Biaya1"/>
      <sheetName val="Hrg_Sat1"/>
      <sheetName val="SBDY_Jemb_Tayan1"/>
      <sheetName val="HD_UPAH1"/>
      <sheetName val="Rekap_Analisa1"/>
      <sheetName val="Agregat_Halus_&amp;_Kasar1"/>
      <sheetName val="Master_Dat1"/>
      <sheetName val="4-Basic_Price1"/>
      <sheetName val="HARGA_MATERIAL1"/>
      <sheetName val="bahan_SNI1"/>
      <sheetName val="NP__2_1"/>
      <sheetName val="Man_Power1"/>
      <sheetName val="BOQ_EM1"/>
      <sheetName val="DIVISI_31"/>
      <sheetName val="StructEarth_31"/>
      <sheetName val="Du_thau"/>
      <sheetName val="5_2_1_Đo_bóc_KL_OLK-06"/>
      <sheetName val="Fill_this_out_first___"/>
      <sheetName val="Criteria_"/>
      <sheetName val="MEP_Detail"/>
      <sheetName val="01-main_building"/>
      <sheetName val="04-pipe_bridge"/>
      <sheetName val="07-bike_park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BAHAN_&amp;_ALAT_"/>
      <sheetName val="Analisa_Upah___Bahan_Plum"/>
      <sheetName val="an_utara"/>
      <sheetName val="Supl_X"/>
      <sheetName val="analisa_panel"/>
      <sheetName val="PERF_TEST_Pre_MP"/>
      <sheetName val="Fill_this_out_first___1"/>
      <sheetName val="Peralatan_Utama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REKAP_TOTAL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inner_pervious_adjust_"/>
      <sheetName val="outer_pervious_adjust"/>
      <sheetName val="BOQ_SNJ_1"/>
      <sheetName val="DKH_CCO_1A"/>
      <sheetName val="DKH_CCO_1B_R-1"/>
      <sheetName val="HRG_DSR_APP"/>
      <sheetName val="anal-drainase,tanah&amp;ps_batu"/>
      <sheetName val="Input_monthly_capex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T T CL VC DZ 22"/>
      <sheetName val="Tro giup"/>
      <sheetName val="Duc_bk"/>
      <sheetName val="Đơn Giá "/>
      <sheetName val="??2??"/>
      <sheetName val="DON_GIA"/>
      <sheetName val="CHITIET_VL-NC"/>
      <sheetName val="Tro_giup"/>
      <sheetName val="Đơn_Giá_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ጊM &amp; E.xls]Bill_No_2_1_"/>
      <sheetName val="KTCK"/>
      <sheetName val="ES-aLL"/>
      <sheetName val="Upah &amp; Bahan"/>
      <sheetName val="Attachment-3 Chem"/>
      <sheetName val="CB"/>
      <sheetName val="ﾄﾞﾊﾞｲFUEL GAS追見"/>
      <sheetName val="SewerPipe"/>
      <sheetName val="Breakdown Instrument"/>
      <sheetName val="ERECTION"/>
      <sheetName val="Penjumlahan"/>
      <sheetName val="BQ-Str"/>
      <sheetName val="3-DIV2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crude.SLAB RE-bar"/>
      <sheetName val="CRUDE RE-bar"/>
      <sheetName val="Eq. Mobilization"/>
      <sheetName val="Total-Mem"/>
      <sheetName val="dafharbhn"/>
      <sheetName val="Analtanah"/>
      <sheetName val="Rekap Addendum"/>
      <sheetName val="Eng_Hrs"/>
      <sheetName val="Bahan1"/>
      <sheetName val="SCH"/>
      <sheetName val="SELISIH HARGA"/>
      <sheetName val="ACTUAL CHECK"/>
      <sheetName val="COST"/>
      <sheetName val="K-2007"/>
      <sheetName val="Stden center"/>
      <sheetName val="Input Data"/>
      <sheetName val="HS"/>
      <sheetName val="ANTEK"/>
      <sheetName val="SEC-6"/>
      <sheetName val="BOQ ADD-12"/>
      <sheetName val="SAT-BHN"/>
      <sheetName val="H Sat Jembatan"/>
      <sheetName val="reporting package-bmel 31-12-04"/>
      <sheetName val="Div.5"/>
      <sheetName val="Div.6"/>
      <sheetName val="Div.7"/>
      <sheetName val="rekaprab"/>
      <sheetName val="dt-saranakarya.xls'tunj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Exch.rate"/>
      <sheetName val="ALEK"/>
      <sheetName val="box culvert"/>
      <sheetName val="NS GD.UGD"/>
      <sheetName val="STD GD.UGD"/>
      <sheetName val="ANALISA EDIT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BAB_5_2_BiaLang"/>
      <sheetName val="TAB"/>
      <sheetName val="HS UPAH"/>
      <sheetName val="HS BAHAN"/>
      <sheetName val="PRODALAT"/>
      <sheetName val="DATA PROYEK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COVID Specific Manloader"/>
      <sheetName val="Anls"/>
      <sheetName val="Clubhouse"/>
      <sheetName val="PTTC"/>
      <sheetName val="ptich-son"/>
      <sheetName val="DS-Thuong 6T dau"/>
      <sheetName val="Fitout"/>
      <sheetName val="CE(E)"/>
      <sheetName val="CE(M)"/>
      <sheetName val="Project Data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Config"/>
      <sheetName val="SPL4"/>
      <sheetName val="Fans 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RAP1"/>
      <sheetName val="Cash Flow bulanan"/>
      <sheetName val="EDTL"/>
      <sheetName val="H-Dasar"/>
      <sheetName val="DIV.9"/>
      <sheetName val="7.PEK-STRUKTUR"/>
      <sheetName val="7.공정표"/>
      <sheetName val="DbCost"/>
      <sheetName val="AnalisaSIPIL RIIL"/>
      <sheetName val="SAT.UPAH"/>
      <sheetName val="Unit Price"/>
      <sheetName val="Valve PL"/>
      <sheetName val="Peralatan PL"/>
      <sheetName val="RFP007"/>
      <sheetName val="RFP006"/>
      <sheetName val="RFP009"/>
      <sheetName val="RFP012"/>
      <sheetName val="Sumda1"/>
      <sheetName val="BQ INT"/>
      <sheetName val="BQ-1A"/>
      <sheetName val="FORM"/>
      <sheetName val="Harga Bahan"/>
      <sheetName val="CONSUMABLE"/>
      <sheetName val="Units"/>
      <sheetName val="Analisa &amp; Upah"/>
      <sheetName val="SUM_Steel-Strc"/>
      <sheetName val="D_harga"/>
      <sheetName val="Sat~Bahu"/>
      <sheetName val="Daf 1"/>
      <sheetName val="Kode"/>
      <sheetName val="Hst_mat"/>
      <sheetName val="B"/>
      <sheetName val="Harsat Upah"/>
      <sheetName val="Harsat Pekerjaan"/>
      <sheetName val="Analisa (ok)"/>
      <sheetName val="Hardas"/>
      <sheetName val="DAF-2"/>
      <sheetName val="Uraian Analisa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SUMBER"/>
      <sheetName val="ana_str"/>
      <sheetName val="HARGA SAT"/>
      <sheetName val="catatan"/>
      <sheetName val="anaMob"/>
      <sheetName val="REKAP.VOLUME"/>
      <sheetName val="UPAH-BAHAN"/>
      <sheetName val="ANALISA-HST"/>
      <sheetName val="Div1"/>
      <sheetName val="STD GD.UTAMA"/>
      <sheetName val="2"/>
      <sheetName val="6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HSD Alat"/>
      <sheetName val="HSD Bahan"/>
      <sheetName val="Sum IF"/>
      <sheetName val="HSD Upah"/>
      <sheetName val="PNT"/>
      <sheetName val="Harsat_Upah"/>
      <sheetName val="Harsat_Pekerjaan"/>
      <sheetName val="Analisa_(ok)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Daf.Dasar Upah&amp;Bahan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DAF. PEKERJAAN"/>
      <sheetName val="SPESISIKASI PENAWARAN"/>
      <sheetName val="pondasi"/>
      <sheetName val="Daf-2.4 Baja"/>
      <sheetName val="jadw"/>
      <sheetName val="DB SMT BANUS"/>
      <sheetName val="Rekap Direct Cost"/>
      <sheetName val="Luas-Tot"/>
      <sheetName val="H_ Dasar"/>
      <sheetName val="TNG"/>
      <sheetName val="bukan PNS"/>
      <sheetName val="Cover Daf-2"/>
      <sheetName val="TONG HOP VL-NC"/>
      <sheetName val="#REF"/>
      <sheetName val="chitiet"/>
      <sheetName val="VCV-BE-TONG"/>
      <sheetName val="D+W"/>
      <sheetName val="SORT"/>
      <sheetName val="INDIGINEOUS ITEMS "/>
      <sheetName val="BASEMENT"/>
      <sheetName val="Blk_Mn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analisa SNI"/>
      <sheetName val="ARL"/>
      <sheetName val="PV"/>
      <sheetName val="SAT EL"/>
      <sheetName val="KBL"/>
      <sheetName val="rekap.c"/>
      <sheetName val="AC BASIC"/>
      <sheetName val="01A_ RAB"/>
      <sheetName val="個案9411"/>
      <sheetName val="H-BHN"/>
      <sheetName val="A-BANTU"/>
      <sheetName val="PAD-F"/>
      <sheetName val="SITE"/>
      <sheetName val="ESCOND"/>
      <sheetName val="BQUSRP"/>
      <sheetName val="Bhn+Uph"/>
      <sheetName val="HargaSat"/>
      <sheetName val="PP"/>
      <sheetName val="T.KE CP1"/>
      <sheetName val="Cước VC + ĐM CP Tư vấn"/>
      <sheetName val="Hệ số"/>
      <sheetName val="125x125"/>
      <sheetName val="4.2.1 Đo bóc KL OLK-06"/>
      <sheetName val="4.1.1 CHI TIET OLK-06"/>
      <sheetName val="Bang tt mot so chi tiet"/>
      <sheetName val="Gioi thieu"/>
      <sheetName val="Chung"/>
      <sheetName val="cPanel"/>
      <sheetName val="GC"/>
      <sheetName val="HG_Info"/>
      <sheetName val="Nghỉ lễ"/>
      <sheetName val="Mác"/>
      <sheetName val="QC"/>
      <sheetName val="CO"/>
      <sheetName val="3.2.Mechanical "/>
      <sheetName val="조명시설"/>
      <sheetName val="침하계"/>
      <sheetName val="노임단가"/>
      <sheetName val="PL-F&amp;B"/>
      <sheetName val="264"/>
      <sheetName val="ELEC_MCI"/>
      <sheetName val="INST_MCI"/>
      <sheetName val="MECH_MCI"/>
      <sheetName val="PRO_A"/>
      <sheetName val="PRO"/>
      <sheetName val="B - Norelec"/>
      <sheetName val="terendah"/>
      <sheetName val="PE-F-37 Rev 00 Paym.GBP"/>
      <sheetName val="Du_lieu"/>
      <sheetName val="ADD_2_(1)"/>
      <sheetName val="AN_Tdr"/>
      <sheetName val="유림골조"/>
      <sheetName val="GAEYO"/>
      <sheetName val="hinhhoc"/>
      <sheetName val="Bill 02 INF"/>
      <sheetName val="FIRE FIGHTING"/>
      <sheetName val="__2__"/>
      <sheetName val="_"/>
      <sheetName val="ጊM &amp; E.xls_Bill_No_2_1_"/>
      <sheetName val="Set"/>
      <sheetName val=" 견적서"/>
      <sheetName val="현장별"/>
      <sheetName val="전기"/>
      <sheetName val="설계내역서"/>
      <sheetName val="개산공사비"/>
      <sheetName val="대비"/>
      <sheetName val="0200 Siteworks"/>
      <sheetName val="XL4Poppy"/>
      <sheetName val="CHITIET VL-NCHT1 (2)"/>
      <sheetName val="CAPVC"/>
      <sheetName val="NEW-PANEL"/>
      <sheetName val="실행"/>
      <sheetName val="Sheet4"/>
      <sheetName val="QS_PT chi phi"/>
      <sheetName val="Móng, nền "/>
      <sheetName val=""/>
      <sheetName val="Oth."/>
      <sheetName val="Hit Vol Str Jambi"/>
      <sheetName val="REKAP BQ "/>
      <sheetName val="DIV.1"/>
      <sheetName val="BM DATA SHEET"/>
      <sheetName val="Urai _ Guide Post"/>
      <sheetName val="ANalat"/>
      <sheetName val="hrg-dsr"/>
      <sheetName val="22"/>
      <sheetName val="atap Ok"/>
      <sheetName val="DATA 2009"/>
      <sheetName val="DATA 2010"/>
      <sheetName val="Kinerja Proyek"/>
      <sheetName val="Target Raker TW III"/>
      <sheetName val="KUB-01(10)"/>
      <sheetName val="BK-PU 2011"/>
      <sheetName val="JUMLAHAN TOTAL "/>
      <sheetName val="Analisa Gabungan"/>
      <sheetName val="TOTAL UPAH"/>
      <sheetName val="rms remunerasi"/>
      <sheetName val="ANAL.BOW"/>
      <sheetName val="ANALISA-SNI"/>
      <sheetName val="telp"/>
      <sheetName val="BHN-ALAT"/>
      <sheetName val="HS1"/>
      <sheetName val="Cover1"/>
      <sheetName val="Urugan Pasir"/>
      <sheetName val="Bill 2.3"/>
      <sheetName val="Bill 2.5B"/>
      <sheetName val="Bill 2.1"/>
      <sheetName val="合成単価作成表-BLDG"/>
      <sheetName val="DRUM"/>
      <sheetName val="Analysis"/>
      <sheetName val="Harga Baru"/>
      <sheetName val="I-KAMAR"/>
      <sheetName val="PEF16_0D"/>
      <sheetName val="ANAL KOEF"/>
      <sheetName val="tabel"/>
      <sheetName val="D8"/>
      <sheetName val="daftar upah"/>
      <sheetName val="HARVEST02"/>
      <sheetName val="SAT-DAS"/>
      <sheetName val="Harsat-Isal"/>
      <sheetName val="GAE8'97"/>
      <sheetName val="BILL"/>
      <sheetName val="W HOR"/>
      <sheetName val="DAF_1"/>
      <sheetName val="Marshal"/>
      <sheetName val="GeneralInfo"/>
      <sheetName val="ANSAT K'AYI"/>
      <sheetName val="07016, Master List-Major Minor"/>
      <sheetName val="valve"/>
      <sheetName val="LE"/>
      <sheetName val="입찰내역 발주처 양식"/>
      <sheetName val="Final Sum  A"/>
      <sheetName val="bill5-archi"/>
      <sheetName val="DG vat tu"/>
      <sheetName val="Norm"/>
      <sheetName val="6PILE  (돌출)"/>
      <sheetName val="D"/>
      <sheetName val="DFA"/>
      <sheetName val="3. KC - PODIUM"/>
      <sheetName val="ጷ&amp;ጸxጿLጿcጊiጱ"/>
      <sheetName val="ጴ&amp;ጳxጳBጴbጵwጶ)"/>
      <sheetName val="ጿ&amp;ጊxጊrጱmጲfድkጳ"/>
      <sheetName val="ጊ&amp;ጊxጱGጲDድOጳ"/>
      <sheetName val="ጳ&amp;ጴxጵBጶ 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 ጿp"/>
      <sheetName val="ጊ&amp;ጱxጲBፍ.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."/>
      <sheetName val="ጸ&amp;ጿxጿPጊRጱ2ጲ"/>
      <sheetName val="ጴ&amp;ጳxጳMጴ&amp;ጵEጶs"/>
      <sheetName val="ጳ&amp;ጳxጴRጳpጳlጴ"/>
      <sheetName val="ጲ&amp;ፍxጳiጳgጴBጳk"/>
      <sheetName val="ጳ&amp;ጴxጳBጳ 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 ጶe"/>
      <sheetName val="ጴ&amp;ጵxጶAጷiጸMጿPጿ"/>
      <sheetName val="ጿ&amp;ጊxጱDጲ ፍeጳe"/>
      <sheetName val="ጳ&amp;ጴxጵSጶtጷ 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proj"/>
      <sheetName val="Footing &amp; Plinth"/>
      <sheetName val="Comb"/>
      <sheetName val="cargo"/>
      <sheetName val="Dashboardrev"/>
      <sheetName val="bhn-upah"/>
      <sheetName val="HARGA SATUAN"/>
      <sheetName val="B.T"/>
      <sheetName val="SchC"/>
      <sheetName val="SchA"/>
      <sheetName val="SchB"/>
      <sheetName val="SchD"/>
      <sheetName val="bhn_upah"/>
      <sheetName val="Gal Sal"/>
      <sheetName val="BBM-03"/>
      <sheetName val="Solar"/>
      <sheetName val="OLI HEQ"/>
      <sheetName val="33"/>
      <sheetName val="Lead Schedule"/>
      <sheetName val="Vol RKAP 2019"/>
      <sheetName val="Rev RKAP 2019"/>
      <sheetName val="Up1"/>
      <sheetName val="Up"/>
      <sheetName val="Arsitektur"/>
      <sheetName val="TRBP"/>
      <sheetName val="Tariptunda"/>
      <sheetName val="Analisa HSP"/>
      <sheetName val="Daf_Dasar_Upah&amp;Bahan"/>
      <sheetName val="ACTUAL_CHECK"/>
      <sheetName val="SELISIH_HARGA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BOQ_ADD-12"/>
      <sheetName val="Analisa_Tend"/>
      <sheetName val="Cash_Flow_bulanan"/>
      <sheetName val="7_PEK-STRUKTUR"/>
      <sheetName val="DIV_9"/>
      <sheetName val="7_공정표"/>
      <sheetName val="Schedule_11a"/>
      <sheetName val="Septick_tank"/>
      <sheetName val="AnalisaSIPIL_RIIL"/>
      <sheetName val="Uraian_Analisa"/>
      <sheetName val="ATAP_&amp;_RISER"/>
      <sheetName val="3-DIV7_B2"/>
      <sheetName val="Rekap_Prelim2"/>
      <sheetName val="7_1(3)2"/>
      <sheetName val="Harsat_Alat2"/>
      <sheetName val="a_21"/>
      <sheetName val="Perm__Test2"/>
      <sheetName val="Galian_1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1_B2"/>
      <sheetName val="Daf_Dasar_Upah&amp;Bahan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inner_pervious_adjust_1"/>
      <sheetName val="outer_pervious_adjust1"/>
      <sheetName val="BOQ_SNJ_11"/>
      <sheetName val="DKH_CCO_1A1"/>
      <sheetName val="DKH_CCO_1B_R-11"/>
      <sheetName val="anal-drainase,tanah&amp;ps_batu1"/>
      <sheetName val="BOQ_ADD-121"/>
      <sheetName val="Analisa_Tend1"/>
      <sheetName val="Cash_Flow_bulanan1"/>
      <sheetName val="7_PEK-STRUKTUR1"/>
      <sheetName val="DIV_91"/>
      <sheetName val="7_공정표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DES_153"/>
      <sheetName val="3-DIV7_B3"/>
      <sheetName val="Rekap_Prelim3"/>
      <sheetName val="7_1(3)3"/>
      <sheetName val="Harsat_Alat3"/>
      <sheetName val="Perm__Test3"/>
      <sheetName val="Galian_13"/>
      <sheetName val="Basic_Price3"/>
      <sheetName val="Unit_Rate3"/>
      <sheetName val="Kuantitas_&amp;_Harga3"/>
      <sheetName val="Data_Tower3"/>
      <sheetName val="SBDY_Jemb_Tayan3"/>
      <sheetName val="HRG_DSR_APP2"/>
      <sheetName val="sheet_23"/>
      <sheetName val="RAB_ME3"/>
      <sheetName val="Analisa_Mob__33"/>
      <sheetName val="Analisa_Mob_13"/>
      <sheetName val="Analisa_Alat3"/>
      <sheetName val="Analisa_Mob__23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1_B3"/>
      <sheetName val="Hrg_Sat2"/>
      <sheetName val="HD_UPAH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Fill_this_out_first___3"/>
      <sheetName val="bukan_PNS"/>
      <sheetName val="HS_UPAH"/>
      <sheetName val="HS_BAHAN"/>
      <sheetName val="sizing"/>
      <sheetName val="E_TRONIK"/>
      <sheetName val="MEK"/>
      <sheetName val="ARSITEK"/>
      <sheetName val="JAD-PEL"/>
      <sheetName val="H.Alat"/>
      <sheetName val="H.Bahan"/>
      <sheetName val="RAB-ME"/>
      <sheetName val="RAB-Pipa"/>
      <sheetName val="RAB-Sipil"/>
      <sheetName val="An_Basic"/>
      <sheetName val="Galian"/>
      <sheetName val="MasterSheet"/>
      <sheetName val="Ch"/>
      <sheetName val="FA"/>
      <sheetName val="Analisa HS"/>
      <sheetName val="PipTable"/>
      <sheetName val="analisa Str"/>
      <sheetName val="REKAP HP"/>
      <sheetName val="dft-harga"/>
      <sheetName val="har-sat"/>
      <sheetName val="DWTables"/>
      <sheetName val="5.NP"/>
      <sheetName val="an1"/>
      <sheetName val="ut1"/>
      <sheetName val="Pengeluaran"/>
      <sheetName val="bahan+upah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Faktor Markup"/>
      <sheetName val="Spesifikasi "/>
      <sheetName val="TANJUNG-CONV"/>
      <sheetName val="Bahan &amp; Upah"/>
      <sheetName val="BAHAN_STR"/>
      <sheetName val="SELL-SUMM-COST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Analisa Tend (2)"/>
      <sheetName val="BISMILLAH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RAP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DATA1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Sec I ML"/>
      <sheetName val="Hrg-sat"/>
      <sheetName val="Analis_harga"/>
      <sheetName val="List_Plant"/>
      <sheetName val="Rekap_Direct_Cost1"/>
      <sheetName val="PRD_01-3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HARI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Rek.An"/>
      <sheetName val="Hitung"/>
      <sheetName val="Analis Upah"/>
      <sheetName val="HARSAT-lain"/>
      <sheetName val="HARSAT-tanah"/>
      <sheetName val="HARSAT-lhn"/>
      <sheetName val="RAB Temiling "/>
      <sheetName val="Resume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KE3p "/>
      <sheetName val="TH VL, NC, DDHT Thanhphuoc"/>
      <sheetName val="TNHCHINH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GIFAS"/>
      <sheetName val="REFERENCE TABLE"/>
      <sheetName val="civil-work"/>
      <sheetName val="Watertank"/>
      <sheetName val="Room Matrix"/>
      <sheetName val="PTdam"/>
      <sheetName val="SGC RATE"/>
      <sheetName val="공문"/>
      <sheetName val="마감사양"/>
      <sheetName val="4-Lane bridge"/>
      <sheetName val="B2 (Facade work)"/>
      <sheetName val="takeoff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DAF_3_18"/>
      <sheetName val="DAF_3_117"/>
      <sheetName val="HB_7"/>
      <sheetName val="5_1_ELEKTRIKAL-ELEKTRONIK7"/>
      <sheetName val="ELEC_STIS6"/>
      <sheetName val="BoQ_STR7"/>
      <sheetName val="Finishing_(2)7"/>
      <sheetName val="NS_GD_UTAMA7"/>
      <sheetName val="HRG_BHN6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ME6"/>
      <sheetName val="NP_(4)6"/>
      <sheetName val="HS_Alat6"/>
      <sheetName val="ANALISA_PEK_UMUM6"/>
      <sheetName val="BOQ_INTERN6"/>
      <sheetName val="M_&amp;_E6"/>
      <sheetName val="KODE_REK6"/>
      <sheetName val="BGNN_UTILITAS6"/>
      <sheetName val="ANLS_20096"/>
      <sheetName val="Harga_Bahan_&amp;_Upah_6"/>
      <sheetName val="analisa_pagar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L3_An_H_Sat_Mob6"/>
      <sheetName val="DRUP_(ASLI)6"/>
      <sheetName val="Cover_(x)6"/>
      <sheetName val="Cor_Apt6"/>
      <sheetName val="PT_6"/>
      <sheetName val="struktur_tdk_dipakai6"/>
      <sheetName val="Ｎｏ_136"/>
      <sheetName val="Cover_CKE6"/>
      <sheetName val="Summary_Mech_6"/>
      <sheetName val="Mech__BQ6"/>
      <sheetName val="P_APRIL_20166"/>
      <sheetName val="Qttn_Report6"/>
      <sheetName val="Div26_-_Elect6"/>
      <sheetName val="gia_vt,nc,may6"/>
      <sheetName val="M%20&amp;%20E_xls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Analisa_Harga_Satuan6"/>
      <sheetName val="Mat_Mek6"/>
      <sheetName val="MARK_UP6"/>
      <sheetName val="lt__dasar6"/>
      <sheetName val="TH_DZ356"/>
      <sheetName val="Buy_vs__Lease_Car6"/>
      <sheetName val="Division__4_-_PLB_Works6"/>
      <sheetName val="chi_phi_truc_tiep6"/>
      <sheetName val="Bill_2_2_Villa_2_beds6"/>
      <sheetName val="BQ_External5"/>
      <sheetName val="dien_tich5"/>
      <sheetName val="SUM_6-25"/>
      <sheetName val="Khoi_luong5"/>
      <sheetName val="Gia_thue5"/>
      <sheetName val="Town_House_5"/>
      <sheetName val="Type-A2_Corner5"/>
      <sheetName val="Analisa_Upah_&amp;_Bahan_Plum5"/>
      <sheetName val="AN__TAMPL5"/>
      <sheetName val="Harga_Dasar5"/>
      <sheetName val="CFA_(ME)5"/>
      <sheetName val="tabulation_(comparison)5"/>
      <sheetName val="AUTOMATIC_SELECT5"/>
      <sheetName val="U_P_List5"/>
      <sheetName val="Gia_vat_tu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ekerjaan_Harian5"/>
      <sheetName val="Mahasiswa_2_lantai5"/>
      <sheetName val="DO_AM_DT5"/>
      <sheetName val="Beton_K-2505"/>
      <sheetName val="Daftar_berat5"/>
      <sheetName val="daf_isi_(xref)5"/>
      <sheetName val="Currency_Rate5"/>
      <sheetName val="Analisa_ME_UPT5"/>
      <sheetName val="NSA_fr_Revit5"/>
      <sheetName val="valeurs_de_base5"/>
      <sheetName val="_Finish5"/>
      <sheetName val="Finish_code5"/>
      <sheetName val="Door_schedule5"/>
      <sheetName val="Sanitary_ware5"/>
      <sheetName val="bhn_FINAL3"/>
      <sheetName val="Anls_teknis3"/>
      <sheetName val="Harga_Kabel3"/>
      <sheetName val="sum_mdc3"/>
      <sheetName val="CF_-Update_31Jul065"/>
      <sheetName val="_N_Finansal_Eğri3"/>
      <sheetName val="DG_5"/>
      <sheetName val="Analisa___Upah3"/>
      <sheetName val="EXTERNAL_WORK3"/>
      <sheetName val="Budget_Code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Pengalaman_Per3"/>
      <sheetName val="MAIN_GATE_HOUSE3"/>
      <sheetName val="Electrical_Works3"/>
      <sheetName val="H_T__INCOMING_SYSTEM3"/>
      <sheetName val="TLSKIN_LWR3"/>
      <sheetName val="Grafik_Lab_3"/>
      <sheetName val="Elec_LG3"/>
      <sheetName val="MTO_REV_03"/>
      <sheetName val="Public_Area2"/>
      <sheetName val="GRAND_REKAP2"/>
      <sheetName val="CONSTRUCTION_COMPONENT2"/>
      <sheetName val="Bảng_Giá3"/>
      <sheetName val="AC_LOAD2"/>
      <sheetName val="bahan_SNI2"/>
      <sheetName val="NP__2_2"/>
      <sheetName val="DIVISI_32"/>
      <sheetName val="DATA_KC2"/>
      <sheetName val="chiet_tinh2"/>
      <sheetName val="StructEarth_3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Priced_BOQ2"/>
      <sheetName val="Du_thau1"/>
      <sheetName val="5_2_1_Đo_bóc_KL_OLK-061"/>
      <sheetName val="Criteria_1"/>
      <sheetName val="MEP_Detail1"/>
      <sheetName val="01-main_building1"/>
      <sheetName val="04-pipe_bridge1"/>
      <sheetName val="07-bike_park1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BAHAN_&amp;_ALAT_1"/>
      <sheetName val="Analisa_Upah___Bahan_Plum1"/>
      <sheetName val="an_utara1"/>
      <sheetName val="analisa_panel1"/>
      <sheetName val="AN_EI_5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PERF_TEST_Pre_MP1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Tro_giup1"/>
      <sheetName val="Đơn_Giá_1"/>
      <sheetName val="4_CĂN1"/>
      <sheetName val="Upah_&amp;_Bahan"/>
      <sheetName val="ADD_2_(1)1"/>
      <sheetName val="AN_Tdr1"/>
      <sheetName val="97_사업추정(WEKI)"/>
      <sheetName val="Part_Desc"/>
      <sheetName val="rap_rinci"/>
      <sheetName val="crude_SLAB_RE-bar"/>
      <sheetName val="CRUDE_RE-bar"/>
      <sheetName val="Eq__Mobilization"/>
      <sheetName val="Rekap_Addendum"/>
      <sheetName val="Stden_center"/>
      <sheetName val="Input_Data"/>
      <sheetName val="H_Sat_Jembatan"/>
      <sheetName val="reporting_package-bmel_31-12-04"/>
      <sheetName val="Div_7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NS_GD_UGD"/>
      <sheetName val="STD_GD_UGD"/>
      <sheetName val="ANALISA_EDIT"/>
      <sheetName val="DON_GIA1"/>
      <sheetName val="CHITIET_VL-NC1"/>
      <sheetName val="T_T_CL_VC_DZ_22"/>
      <sheetName val="ጳ&amp;ጴxጵBጶ_ጷQጸMጿ"/>
      <sheetName val="ጵ&amp;ጶxጷTጸsጿ_ጿp"/>
      <sheetName val="ጊ&amp;ጱxጲBፍ_ጳLጳS"/>
      <sheetName val="ጳ&amp;ጳxጴSጳaጳMጴ_"/>
      <sheetName val="ጳ&amp;ጴxጳBጳ_ጴ2ጵ"/>
      <sheetName val="ጴ&amp;ጳxጳCጴeጵ_ጶe"/>
      <sheetName val="ጿ&amp;ጊxጱDጲ_ፍeጳe"/>
      <sheetName val="ጳ&amp;ጴxጵSጶtጷ_ጸe"/>
      <sheetName val="ጊM_&amp;_E_xls]Bill_No_2_1_"/>
      <sheetName val="COVID_Specific_Manloader"/>
      <sheetName val="T_KE_CP1"/>
      <sheetName val="DS-Thuong_6T_dau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BQ_INT"/>
      <sheetName val="Harga_Bahan"/>
      <sheetName val="Analisa_&amp;_Upah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Cover_Daf-2"/>
      <sheetName val="TONG_HOP_VL-NC"/>
      <sheetName val="INDIGINEOUS_ITEMS_"/>
      <sheetName val="Project_Data"/>
      <sheetName val="Fans_"/>
      <sheetName val="Cước_VC_+_ĐM_CP_Tư_vấn"/>
      <sheetName val="Hệ_số"/>
      <sheetName val="D_BOARD"/>
      <sheetName val="analisa_SNI"/>
      <sheetName val="SAT_EL"/>
      <sheetName val="rekap_c"/>
      <sheetName val="AC_BASIC"/>
      <sheetName val="01A__RAB"/>
      <sheetName val="4_2_1_Đo_bóc_KL_OLK-06"/>
      <sheetName val="4_1_1_CHI_TIET_OLK-06"/>
      <sheetName val="Bang_tt_mot_so_chi_tiet"/>
      <sheetName val="Gioi_thieu"/>
      <sheetName val="3_2_Mechanical_"/>
      <sheetName val="0200_Siteworks"/>
      <sheetName val="Nghỉ_lễ"/>
      <sheetName val="_견적서"/>
      <sheetName val="Bill_02_INF"/>
      <sheetName val="FIRE_FIGHTING"/>
      <sheetName val="ጊM_&amp;_E_xls_Bill_No_2_1_"/>
      <sheetName val="PE-F-37_Rev_00_Paym_GBP"/>
      <sheetName val="CHITIET_VL-NCHT1_(2)"/>
      <sheetName val="Oth_"/>
      <sheetName val="Hit_Vol_Str_Jambi"/>
      <sheetName val="REKAP_BQ_"/>
      <sheetName val="DIV_1"/>
      <sheetName val="BM_DATA_SHEET"/>
      <sheetName val="Urai___Guide_Post"/>
      <sheetName val="atap_Ok"/>
      <sheetName val="DATA_2009"/>
      <sheetName val="DATA_2010"/>
      <sheetName val="Target_Raker_TW_III"/>
      <sheetName val="BK-PU_2011"/>
      <sheetName val="JUMLAHAN_TOTAL_"/>
      <sheetName val="Analisa_Gabungan"/>
      <sheetName val="TOTAL_UPAH"/>
      <sheetName val="rms_remunerasi"/>
      <sheetName val="ANAL_BOW"/>
      <sheetName val="Urugan_Pasir"/>
      <sheetName val="Bill_2_3"/>
      <sheetName val="Bill_2_5B"/>
      <sheetName val="Bill_2_1"/>
      <sheetName val="Harga_Baru"/>
      <sheetName val="ANAL_KOEF"/>
      <sheetName val="daftar_upah"/>
      <sheetName val="W_HOR"/>
      <sheetName val="ANSAT_K'AYI"/>
      <sheetName val="07016,_Master_List-Major_Minor"/>
      <sheetName val="QS_PT_chi_phi"/>
      <sheetName val="Pro(E)_9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Data_Tower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15_Harga_Satuan_Bahan3"/>
      <sheetName val="NP_(2)3"/>
      <sheetName val="Hrg_Sat3"/>
      <sheetName val="HD_UPAH3"/>
      <sheetName val="Rekap_Analisa3"/>
      <sheetName val="A+Supl_3"/>
      <sheetName val="bahan_SNI3"/>
      <sheetName val="NP__2_3"/>
      <sheetName val="Man_Power3"/>
      <sheetName val="BOQ_EM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Fill_this_out_first___4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Fill_this_out_first___5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REKAP_TOTAL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Input_Data1"/>
      <sheetName val="H_Sat_Jembatan1"/>
      <sheetName val="reporting_package-bmel_31-12-0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NS_GD_UGD1"/>
      <sheetName val="STD_GD_UGD1"/>
      <sheetName val="ANALISA_EDIT1"/>
      <sheetName val="HS_UPAH1"/>
      <sheetName val="HS_BAHAN1"/>
      <sheetName val="DATA_PROYEK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BQ_INT1"/>
      <sheetName val="Harga_Bahan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bukan_PNS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Kinerja_Proyek1"/>
      <sheetName val="Target_Raker_TW_III1"/>
      <sheetName val="BK-PU_2011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ctTBA"/>
      <sheetName val="chitimc"/>
      <sheetName val="Parem"/>
      <sheetName val="D_MUC"/>
      <sheetName val="THVT"/>
      <sheetName val="Camar ac opname"/>
      <sheetName val="KAKTUS KLAS A"/>
      <sheetName val="mech"/>
      <sheetName val="#REF!"/>
      <sheetName val="APP-9"/>
      <sheetName val=" MINGGUAN"/>
      <sheetName val="analbahan"/>
      <sheetName val="petunjuk"/>
      <sheetName val="HAR_INI"/>
      <sheetName val="HAR_LALU"/>
      <sheetName val="Analisa IC"/>
      <sheetName val="Analisa J"/>
      <sheetName val="Rekap Biaya Alat"/>
      <sheetName val="Biaya Operator"/>
      <sheetName val="Ops Alat"/>
      <sheetName val="Sewa Alat"/>
      <sheetName val="igp_alt4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Data Masukan"/>
      <sheetName val="Fisik 2012"/>
      <sheetName val="Pek. Persiapan"/>
      <sheetName val="Rekap Anl.K"/>
      <sheetName val="Rekap Anl.SNI"/>
      <sheetName val="Gaji-Bag"/>
      <sheetName val="PENAWARAN"/>
      <sheetName val="DAFPEK-SA"/>
      <sheetName val="ENC.14"/>
      <sheetName val="SAPON"/>
      <sheetName val="PROGRESS"/>
      <sheetName val="Analisa Bangun "/>
      <sheetName val="COA-17"/>
      <sheetName val="C-18"/>
      <sheetName val="jan"/>
      <sheetName val="FEB"/>
      <sheetName val="MAR"/>
      <sheetName val="ANX3A65"/>
      <sheetName val="DETAIL"/>
      <sheetName val="Accessories"/>
      <sheetName val="An. Alat"/>
      <sheetName val="ANTEK3"/>
      <sheetName val="5-ALAT(1)"/>
      <sheetName val="SPI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IN OUT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SAT PL"/>
      <sheetName val="KOEF"/>
      <sheetName val="TRY"/>
      <sheetName val="ANalisa "/>
      <sheetName val="合成単価作成・-BLDG"/>
      <sheetName val="C . C . R"/>
      <sheetName val="H &amp; U"/>
      <sheetName val="SatDas"/>
      <sheetName val="HSP"/>
      <sheetName val="DafHrgSatu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SI"/>
      <sheetName val="Syntegra"/>
      <sheetName val="TEKNIS"/>
      <sheetName val="BLOK-BJR"/>
      <sheetName val="3-DIV8"/>
      <sheetName val="81+200"/>
      <sheetName val="M_12 _2_"/>
      <sheetName val="Account Code"/>
      <sheetName val="BASIC-PRICE"/>
      <sheetName val="5"/>
      <sheetName val="ASUMSI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G1"/>
      <sheetName val="A.4.3"/>
      <sheetName val="PUMP"/>
      <sheetName val="G1 Sheet"/>
      <sheetName val="INDEKS"/>
      <sheetName val="duct"/>
      <sheetName val="RAW MATERIALS "/>
      <sheetName val="REKAPTF Jul_Agus"/>
      <sheetName val="d&amp;w"/>
      <sheetName val="FIN KODE"/>
      <sheetName val="Consumables"/>
      <sheetName val="Benchmark"/>
      <sheetName val="new retail"/>
      <sheetName val="BAHAN 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A__K_Bahan1"/>
      <sheetName val="LAP-1"/>
      <sheetName val="LAP-2"/>
      <sheetName val="LAP-3"/>
      <sheetName val="LAP-4"/>
      <sheetName val="LAP-5"/>
      <sheetName val="LAP-6"/>
      <sheetName val="Vat tu XD"/>
      <sheetName val="items left"/>
      <sheetName val="Equipment"/>
      <sheetName val="Sum 5.0"/>
      <sheetName val="Building"/>
      <sheetName val="SCAI"/>
      <sheetName val="Items"/>
      <sheetName val="HT"/>
      <sheetName val="単価表"/>
      <sheetName val="CF_-Update_31Jѵl062"/>
      <sheetName val="CaiDat"/>
      <sheetName val="DG_vat_tu"/>
      <sheetName val="CT Thang Mo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Dầm -4.7m"/>
      <sheetName val="첨부1"/>
      <sheetName val="날개벽수량표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MATL"/>
      <sheetName val="GV1-D13 (Casement door)"/>
      <sheetName val="CFS3"/>
      <sheetName val="Summary - Budget"/>
      <sheetName val="HINH ANH"/>
      <sheetName val="SCOPE OF WORK"/>
      <sheetName val="ESTI."/>
      <sheetName val="B.2 - Tinh CPVC"/>
      <sheetName val="Chọn Công ty"/>
      <sheetName val="DS"/>
      <sheetName val="DI-ESTI"/>
      <sheetName val="GVL-NC-M"/>
      <sheetName val="Chenh lech vat tu"/>
      <sheetName val="BPTC -TRUONG HOC (CU400-600)"/>
      <sheetName val="SH - Tien luong"/>
      <sheetName val="Prelim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DANHPHAP"/>
      <sheetName val="N賃率-職"/>
      <sheetName val="bang gia"/>
      <sheetName val="E27"/>
      <sheetName val="Para"/>
      <sheetName val="수량산출"/>
      <sheetName val="QAD-SOP001.F02b"/>
      <sheetName val="QAD-SOP001.F02a"/>
      <sheetName val="OE (KSB)"/>
      <sheetName val="OrgRates2000"/>
      <sheetName val="Eng_Hrs (HO)"/>
      <sheetName val="HARGA ALAT"/>
      <sheetName val="S"/>
      <sheetName val="RT13526 CPI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산출서(HMC)"/>
      <sheetName val="PAGE 1 "/>
      <sheetName val="Connections"/>
      <sheetName val="Cabling Data&amp;Power"/>
      <sheetName val="FORM 3A"/>
      <sheetName val="B_O_Q"/>
      <sheetName val="HM.MEK."/>
      <sheetName val="DIV3"/>
      <sheetName val="anl-b6"/>
      <sheetName val="Anal Alat Type II A"/>
      <sheetName val="FAB-2010 sd 2011"/>
      <sheetName val="200212ac"/>
      <sheetName val="Peralatan (2)"/>
      <sheetName val="R1. GREJA KATHOLIK"/>
      <sheetName val="Pesangon _ jml kary"/>
      <sheetName val="BOQ - HPS PU"/>
      <sheetName val="Harga Dsr"/>
      <sheetName val="DHSD"/>
      <sheetName val="SIMPRO(AGST)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RC-BHN"/>
      <sheetName val="Input T. Schedule"/>
      <sheetName val="dengan pembangkitan"/>
      <sheetName val="BP"/>
      <sheetName val="div-2"/>
      <sheetName val="HSBU ANA"/>
      <sheetName val="BCT"/>
      <sheetName val="1-LISTRIK"/>
      <sheetName val="Galian batu"/>
      <sheetName val="DAFTAR 7"/>
      <sheetName val="DAFTAR_8"/>
      <sheetName val="Analis Tambahan"/>
      <sheetName val="Analys"/>
      <sheetName val="pelita lapen"/>
      <sheetName val="calc-2"/>
      <sheetName val="DCF"/>
      <sheetName val="Upah "/>
      <sheetName val="elektronik"/>
      <sheetName val="item kompensasi"/>
      <sheetName val="304_06"/>
      <sheetName val="% Prog"/>
      <sheetName val="Proposal"/>
      <sheetName val="Project Sheet"/>
      <sheetName val="data-1"/>
      <sheetName val="JUNI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Book 1 Summary"/>
      <sheetName val="GFA 1"/>
      <sheetName val="EurotoolsXRates"/>
      <sheetName val="items_left"/>
      <sheetName val="Vat_tu_XD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THONG SO KICH THUOC"/>
      <sheetName val="CTEMCOST"/>
      <sheetName val="TKCK"/>
      <sheetName val="TH kinh phi"/>
      <sheetName val="Dinh muc CP KTCB khac"/>
      <sheetName val="Pag_hal"/>
      <sheetName val="HPTC"/>
      <sheetName val="HPThau"/>
      <sheetName val="PTThau"/>
      <sheetName val="CT  PL"/>
      <sheetName val="TH vat tu"/>
      <sheetName val="Bang khoi luong"/>
      <sheetName val="Bang phan tich"/>
      <sheetName val="Object"/>
      <sheetName val="AREA"/>
      <sheetName val="TH GIA TRI KL"/>
      <sheetName val="EQT-ESTN"/>
      <sheetName val="금융비용"/>
      <sheetName val="BOQ-1"/>
      <sheetName val="수량산출서"/>
      <sheetName val="Miscellaneous and Spares"/>
      <sheetName val="2004CJ"/>
      <sheetName val="Assumptions "/>
      <sheetName val="Expense Schedule (4)"/>
      <sheetName val="노무비"/>
      <sheetName val="建物概要"/>
      <sheetName val="Chiet tinh dz22"/>
      <sheetName val="갑지(추정)"/>
      <sheetName val="DMCP"/>
      <sheetName val="HS_TDT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4-Basic_Price4"/>
      <sheetName val="Rekap_Biaya4"/>
      <sheetName val="Peralatan_Utama3"/>
      <sheetName val="Supl_X3"/>
      <sheetName val="HARGA_MATERIAL4"/>
      <sheetName val="Input_monthly_capex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Schedule_11a3"/>
      <sheetName val="Septick_tank3"/>
      <sheetName val="HRG_DSR_APP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Cash_Flow_bulanan3"/>
      <sheetName val="7_PEK-STRUKTUR3"/>
      <sheetName val="DIV_93"/>
      <sheetName val="7_공정표3"/>
      <sheetName val="AnalisaSIPIL_RIIL3"/>
      <sheetName val="Rekap_Direct_Cost3"/>
      <sheetName val="Uraian_Analisa3"/>
      <sheetName val="HARGA_SAT2"/>
      <sheetName val="ATAP_&amp;_RISER3"/>
      <sheetName val="B_T"/>
      <sheetName val="Gal_Sal"/>
      <sheetName val="H_Alat"/>
      <sheetName val="H_Bahan"/>
      <sheetName val="OLI_HEQ"/>
      <sheetName val="Lead_Schedule"/>
      <sheetName val="Vol_RKAP_2019"/>
      <sheetName val="Rev_RKAP_2019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REFERENCE_TABLE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BQ_DP_(2)"/>
      <sheetName val="RAB_"/>
      <sheetName val="REKAP_(2)"/>
      <sheetName val="KW_(2)"/>
      <sheetName val="srt_(2)"/>
      <sheetName val="Rekap_DP"/>
      <sheetName val="BQ_DP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PH"/>
      <sheetName val="Airside"/>
      <sheetName val="Iuran Nopember 2002"/>
      <sheetName val="6-AGREGAT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HSA &amp; PAB"/>
      <sheetName val="PkRp"/>
      <sheetName val="DynamicChart"/>
      <sheetName val="DataTable"/>
      <sheetName val="Rekap 2011"/>
      <sheetName val="rcnpdp"/>
      <sheetName val="Rekap RAP"/>
      <sheetName val="Gal. selokan"/>
      <sheetName val="RESOURCE MODEL"/>
      <sheetName val="DHT"/>
      <sheetName val="Satuan Pek."/>
      <sheetName val="valve-20k"/>
      <sheetName val="Steel-Twr"/>
      <sheetName val="Dafmat"/>
      <sheetName val="Fees and GC's Manloader"/>
      <sheetName val="Shell &amp; Core"/>
      <sheetName val="S-Curve "/>
      <sheetName val="P-tanah"/>
      <sheetName val="DAS-SAT"/>
      <sheetName val="Control Galv 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BAHAN Dekat"/>
      <sheetName val="KPP"/>
      <sheetName val="HRG-DASAR"/>
      <sheetName val="RM-034"/>
      <sheetName val="PRICE (2)"/>
      <sheetName val="MENU"/>
      <sheetName val="D-3 (M)"/>
      <sheetName val="satuan_pek_ars"/>
      <sheetName val="DAF-3"/>
      <sheetName val="INFO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RESIDU-3"/>
      <sheetName val="CAT_5"/>
      <sheetName val="BD-1"/>
      <sheetName val="CTG"/>
      <sheetName val="6호기"/>
      <sheetName val="StaffList-OLD"/>
      <sheetName val="ESTI_"/>
      <sheetName val="DI_ESTI"/>
      <sheetName val="DGG"/>
      <sheetName val="TH-Dien"/>
      <sheetName val="Fitting"/>
      <sheetName val="負荷集計（断熱不燃）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Bill_of_Qty_MEP9"/>
      <sheetName val="Anl_+10"/>
      <sheetName val="DAF_3_110"/>
      <sheetName val="DAF_3_119"/>
      <sheetName val="HB_9"/>
      <sheetName val="5_1_ELEKTRIKAL-ELEKTRONIK9"/>
      <sheetName val="ELEC_STIS8"/>
      <sheetName val="BoQ_STR9"/>
      <sheetName val="Finishing_(2)9"/>
      <sheetName val="NS_GD_UTAMA9"/>
      <sheetName val="HRG_BHN8"/>
      <sheetName val="BQ_Arsitektur9"/>
      <sheetName val="Isolasi_Luar_Dalam8"/>
      <sheetName val="Isolasi_Luar8"/>
      <sheetName val="Tie_Beam_GN9"/>
      <sheetName val="Tangga_GN9"/>
      <sheetName val="rab_-_persiapan_&amp;_lantai-19"/>
      <sheetName val="REF_ONLY9"/>
      <sheetName val="FORM_X_COST9"/>
      <sheetName val="Analis_Kusen_1_ESKALASI9"/>
      <sheetName val="Transfer_Pump8"/>
      <sheetName val="Analisa_ME8"/>
      <sheetName val="NP_(4)8"/>
      <sheetName val="HS_Alat8"/>
      <sheetName val="ANALISA_PEK_UMUM8"/>
      <sheetName val="BOQ_INTERN8"/>
      <sheetName val="M_&amp;_E8"/>
      <sheetName val="KODE_REK8"/>
      <sheetName val="BGNN_UTILITAS8"/>
      <sheetName val="ANLS_20098"/>
      <sheetName val="Harga_Bahan_&amp;_Upah_8"/>
      <sheetName val="analisa_pagar8"/>
      <sheetName val="D_&amp;_W_sizes8"/>
      <sheetName val="an__struktur8"/>
      <sheetName val="Rek_Tot8"/>
      <sheetName val="dATA_pc8"/>
      <sheetName val="BANGUNAN_PENUNJANG8"/>
      <sheetName val="Tata_Udara8"/>
      <sheetName val="RAB_AR&amp;STR8"/>
      <sheetName val="Master_1_08"/>
      <sheetName val="Har_Sat8"/>
      <sheetName val="L3_An_H_Sat_Mob8"/>
      <sheetName val="DRUP_(ASLI)8"/>
      <sheetName val="Cover_(x)8"/>
      <sheetName val="Cor_Apt8"/>
      <sheetName val="PT_8"/>
      <sheetName val="struktur_tdk_dipakai8"/>
      <sheetName val="Ｎｏ_138"/>
      <sheetName val="Div26_-_Elect8"/>
      <sheetName val="gia_vt,nc,may8"/>
      <sheetName val="Cover_CKE8"/>
      <sheetName val="Summary_Mech_8"/>
      <sheetName val="Mech__BQ8"/>
      <sheetName val="P_APRIL_20168"/>
      <sheetName val="Qttn_Report8"/>
      <sheetName val="M%20&amp;%20E_xls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BANG_TONG_HOP_(2)8"/>
      <sheetName val="Bill_No_2_1_8"/>
      <sheetName val="RKP_PLUMBING8"/>
      <sheetName val="DAFTAR_HARGA8"/>
      <sheetName val="SK_MIgas_toilet_lt-40,_R-28"/>
      <sheetName val="SK_MIgas_toilet_lt-40,_R-0_(P'8"/>
      <sheetName val="PLINT_3_1_G8"/>
      <sheetName val="concept_cost_code8"/>
      <sheetName val="summary_cost_code8"/>
      <sheetName val="kas_proyek8"/>
      <sheetName val="lain_lain8"/>
      <sheetName val="APT___BALCONIES8"/>
      <sheetName val="Urai_Galian_Tanah8"/>
      <sheetName val="K_Lead8"/>
      <sheetName val="SATUAN_8"/>
      <sheetName val="Analisa_Harga8"/>
      <sheetName val="TH_DZ358"/>
      <sheetName val="Analisa_Harga_Satuan8"/>
      <sheetName val="Mat_Mek8"/>
      <sheetName val="Buy_vs__Lease_Car8"/>
      <sheetName val="Division__4_-_PLB_Works8"/>
      <sheetName val="chi_phi_truc_tiep8"/>
      <sheetName val="Bill_2_2_Villa_2_beds8"/>
      <sheetName val="MARK_UP8"/>
      <sheetName val="lt__dasar8"/>
      <sheetName val="dien_tich7"/>
      <sheetName val="BQ_External7"/>
      <sheetName val="CFA_(ME)7"/>
      <sheetName val="Pekerjaan_Harian7"/>
      <sheetName val="Mahasiswa_2_lantai7"/>
      <sheetName val="DO_AM_DT7"/>
      <sheetName val="Analisa_Upah_&amp;_Bahan_Plum7"/>
      <sheetName val="AN__TAMPL7"/>
      <sheetName val="Beton_K-2507"/>
      <sheetName val="Harga_Dasar7"/>
      <sheetName val="Daftar_bera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DG_7"/>
      <sheetName val="bhn_FINAL5"/>
      <sheetName val="Data_Tower5"/>
      <sheetName val="Anls_teknis5"/>
      <sheetName val="Harga_Kabel5"/>
      <sheetName val="sum_mdc5"/>
      <sheetName val="_N_Finansal_Eğri5"/>
      <sheetName val="Budget_Code5"/>
      <sheetName val="Pengalaman_Per5"/>
      <sheetName val="DES_155"/>
      <sheetName val="Basic_Price5"/>
      <sheetName val="Unit_Rate5"/>
      <sheetName val="Kuantitas_&amp;_Harga5"/>
      <sheetName val="sheet_25"/>
      <sheetName val="RAB_ME5"/>
      <sheetName val="Analisa_Mob__35"/>
      <sheetName val="Analisa_Mob_15"/>
      <sheetName val="Analisa_Alat5"/>
      <sheetName val="Analisa_Mob__2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A+Supl_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15_Harga_Satuan_Bahan4"/>
      <sheetName val="NP_(2)4"/>
      <sheetName val="HD_UPAH4"/>
      <sheetName val="Rekap_Analisa4"/>
      <sheetName val="bahan_SNI4"/>
      <sheetName val="NP__2_4"/>
      <sheetName val="Man_Power4"/>
      <sheetName val="BOQ_EM4"/>
      <sheetName val="DIVISI_34"/>
      <sheetName val="StructEarth_34"/>
      <sheetName val="Du_thau3"/>
      <sheetName val="5_2_1_Đo_bóc_KL_OLK-063"/>
      <sheetName val="Fill_this_out_first___6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Fill_this_out_first___7"/>
      <sheetName val="AN_EI_5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REKAP_TOTAL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ADD_2_(1)3"/>
      <sheetName val="AN_Tdr3"/>
      <sheetName val="97_사업추정(WEKI)2"/>
      <sheetName val="Part_Desc2"/>
      <sheetName val="rap_rinci2"/>
      <sheetName val="crude_SLAB_RE-bar2"/>
      <sheetName val="CRUDE_RE-bar2"/>
      <sheetName val="Eq__Mobilization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NS_GD_UGD2"/>
      <sheetName val="STD_GD_UGD2"/>
      <sheetName val="ANALISA_EDIT2"/>
      <sheetName val="HS_UPAH2"/>
      <sheetName val="HS_BAHAN2"/>
      <sheetName val="DATA_PROYEK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bukan_PNS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PE-F-37_Rev_00_Paym_GBP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Kinerja_Proyek2"/>
      <sheetName val="Target_Raker_TW_III2"/>
      <sheetName val="BK-PU_2011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Hrg_Sat5"/>
      <sheetName val="Room_Matrix"/>
      <sheetName val="B2_(Facade_work)"/>
      <sheetName val="SGC_RATE"/>
      <sheetName val="4-Lane_bridge"/>
      <sheetName val="new_retail"/>
      <sheetName val="BAHAN_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chiettinh"/>
      <sheetName val="Profit Loss Statement"/>
      <sheetName val="cost plan"/>
      <sheetName val="Rate (refer vn prj)"/>
      <sheetName val="Unt rate"/>
      <sheetName val="내역"/>
      <sheetName val="Cctmst"/>
      <sheetName val="직공비"/>
      <sheetName val="ThongSo"/>
      <sheetName val="PL- Don gia"/>
      <sheetName val="bs"/>
      <sheetName val="analiz"/>
      <sheetName val="Arch"/>
      <sheetName val="BM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TH_CPTB"/>
      <sheetName val="CP Khac cuoc VC"/>
      <sheetName val="영동(D)"/>
      <sheetName val="lam-moi"/>
      <sheetName val="thao-go"/>
      <sheetName val="TH XL"/>
      <sheetName val="DANHMUC"/>
      <sheetName val="Steel_beam"/>
      <sheetName val="Bld1"/>
      <sheetName val="MTO REV.2(ARMOR)"/>
      <sheetName val="기안"/>
      <sheetName val="10. HÀNG RÀO LOẠI 3 FN"/>
      <sheetName val="LOAI_HANG"/>
      <sheetName val="Bin"/>
      <sheetName val="Anl. Struktur"/>
      <sheetName val="Basic P"/>
      <sheetName val="TRNS-C1"/>
      <sheetName val="TABLE"/>
      <sheetName val="PENJ.NERACA"/>
      <sheetName val="umu"/>
      <sheetName val="An HarSatPek"/>
      <sheetName val="RAB (A) (2)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Cover Sheet"/>
      <sheetName val="JM"/>
      <sheetName val="RPP-6"/>
      <sheetName val="ED-PROD.01"/>
      <sheetName val="DATA2017"/>
      <sheetName val="h-013211-2"/>
      <sheetName val="H_Das"/>
      <sheetName val="B-4.2.5"/>
      <sheetName val="HS-Divisi 3"/>
      <sheetName val="L-4(ANALISA)"/>
      <sheetName val="rab lt 2 bo"/>
      <sheetName val="SKEDUL AV-05"/>
      <sheetName val="DivVII"/>
      <sheetName val="Forecasts_VDF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_ADD"/>
      <sheetName val="Bahan Bangun &amp; Konstruksi"/>
      <sheetName val="Harga S Dasar"/>
      <sheetName val="ANL_TEK.6"/>
      <sheetName val="Gradasi wc2"/>
      <sheetName val="Harga_Satuan2"/>
      <sheetName val="P_B_J"/>
      <sheetName val="PRIST_LIST"/>
      <sheetName val="5_1-5_4(1)-5_4(2)"/>
      <sheetName val="Rekap_RAP"/>
      <sheetName val="Gal__selokan"/>
      <sheetName val="RESOURCE_MODEL"/>
      <sheetName val="Up_&amp;_bhn"/>
      <sheetName val="E.212"/>
      <sheetName val="E.341"/>
      <sheetName val="610.07A"/>
      <sheetName val="MAP_GAB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RP_PROD_095"/>
      <sheetName val="1_B5"/>
      <sheetName val="3-DIV7_B5"/>
      <sheetName val="Rekap_Prelim5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Peralatan_Utama4"/>
      <sheetName val="Schedule_11a4"/>
      <sheetName val="Septick_tank4"/>
      <sheetName val="AnalisaSIPIL_RIIL4"/>
      <sheetName val="Input_monthly_capex4"/>
      <sheetName val="SELISIH_HARGA4"/>
      <sheetName val="Attachment-3_Chem4"/>
      <sheetName val="ﾄﾞﾊﾞｲFUEL_GAS追見4"/>
      <sheetName val="Breakdown_Instrument4"/>
      <sheetName val="Analisa_Tend4"/>
      <sheetName val="ACTUAL_CHECK4"/>
      <sheetName val="Uraian_Analisa4"/>
      <sheetName val="Rekap_Direct_Cost4"/>
      <sheetName val="Daf_Dasar_Upah&amp;Bahan4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HPP X Q'TY"/>
      <sheetName val="RINCIAN-SC"/>
      <sheetName val="HARSAT_BAH"/>
      <sheetName val="PRY 01-8"/>
      <sheetName val="RKP-1"/>
      <sheetName val="PRY 01-3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98수문일위"/>
      <sheetName val="anal_alat"/>
      <sheetName val="Analisa Hrg"/>
      <sheetName val="KUANTITY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LS-Rutin"/>
      <sheetName val="COST-PERSON-J.O."/>
      <sheetName val="RENTAL1"/>
      <sheetName val="ARP-10"/>
      <sheetName val="arp-3a"/>
      <sheetName val="PERALATAN "/>
      <sheetName val="REG TOTAL"/>
      <sheetName val="2-asi-00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REKAP BULANAN"/>
      <sheetName val="TRANS"/>
      <sheetName val="unit-p"/>
      <sheetName val="Anal "/>
      <sheetName val="SAT-UP"/>
      <sheetName val="Machinery"/>
      <sheetName val="AHS1"/>
      <sheetName val="HGS"/>
      <sheetName val="SGC-Rate"/>
      <sheetName val="ahs3"/>
      <sheetName val="MET"/>
      <sheetName val="An. Beton"/>
      <sheetName val="Monitoring ICD Level 4"/>
      <sheetName val="4"/>
      <sheetName val="6.1"/>
      <sheetName val="9.1"/>
      <sheetName val="div 4"/>
      <sheetName val="GH Quantity"/>
      <sheetName val="M.Pekerjaan"/>
      <sheetName val="galian saluran"/>
      <sheetName val="str_scie tec"/>
      <sheetName val="DH"/>
      <sheetName val="Rincian Mingguan"/>
      <sheetName val="Tables"/>
      <sheetName val="rab me _by owner_ "/>
      <sheetName val="BQ _by owner_"/>
      <sheetName val="rab me _fisik_"/>
      <sheetName val="HARGA DASAR UPAH DAN BAHAN"/>
      <sheetName val="HRG SATUAN"/>
      <sheetName val="She_x0010__x0000_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s.1"/>
      <sheetName val="REMUNERASISTANDAR"/>
      <sheetName val="TABEL-DETASIR"/>
      <sheetName val="POMALA"/>
      <sheetName val="SEMANAN"/>
      <sheetName val="BKPM"/>
      <sheetName val="GI 275 kV Pengadaan"/>
      <sheetName val="fas"/>
      <sheetName val="analisa asumsi Me"/>
      <sheetName val="sch 1.2"/>
      <sheetName val="Kuantitas _ Harga"/>
      <sheetName val="Analisa Biaya Alat"/>
      <sheetName val="실행䠀⊀︀"/>
      <sheetName val="Anl. Pek. Komplit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APRON TAHAP I"/>
      <sheetName val="ANALISA BARU 40 M"/>
      <sheetName val="ANALISA SNI'08(ubh bgsting)"/>
      <sheetName val="mc"/>
      <sheetName val="Rek-Tot"/>
      <sheetName val="D10 LS-Rutin"/>
      <sheetName val="D9"/>
      <sheetName val="AnBiaya OperasionalAlat"/>
      <sheetName val="TOWN"/>
      <sheetName val="Analisa  (2)"/>
      <sheetName val="komp"/>
      <sheetName val="an"/>
      <sheetName val="Lantai I"/>
      <sheetName val="Ammonia"/>
      <sheetName val="UOA"/>
      <sheetName val="Duong"/>
      <sheetName val="dengan_pembangkitan"/>
      <sheetName val="Input_T__Schedule"/>
      <sheetName val="Project_Sheet"/>
      <sheetName val="ANL 2004"/>
      <sheetName val="Daf_11"/>
      <sheetName val="DES_156"/>
      <sheetName val="3-DIV7_B6"/>
      <sheetName val="Rekap_Prelim6"/>
      <sheetName val="Harsat_Alat6"/>
      <sheetName val="7_1(3)6"/>
      <sheetName val="Daf_12"/>
      <sheetName val="Pekerjaan_Harian8"/>
      <sheetName val="Mahasiswa_2_lantai8"/>
      <sheetName val="DES_157"/>
      <sheetName val="Analisa_Upah_&amp;_Bahan_Plum8"/>
      <sheetName val="3-DIV7_B7"/>
      <sheetName val="Rekap_Prelim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1_B7"/>
      <sheetName val="sheet_27"/>
      <sheetName val="RAB_ME7"/>
      <sheetName val="Analisa_Mob__37"/>
      <sheetName val="Analisa_Mob_17"/>
      <sheetName val="Analisa_Alat7"/>
      <sheetName val="Analisa_Mob__2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ELEC_STIS9"/>
      <sheetName val="HRG_BHN9"/>
      <sheetName val="ANLS_20099"/>
      <sheetName val="Harga_Bahan_&amp;_Upah_9"/>
      <sheetName val="analisa_pagar9"/>
      <sheetName val="Analisa_ME9"/>
      <sheetName val="NP_(4)9"/>
      <sheetName val="KODE_REK9"/>
      <sheetName val="Isolasi_Luar_Dalam9"/>
      <sheetName val="Isolasi_Luar9"/>
      <sheetName val="HS_Alat9"/>
      <sheetName val="BOQ_INTERN9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DES_158"/>
      <sheetName val="Analisa_Upah_&amp;_Bahan_Plum9"/>
      <sheetName val="3-DIV7_B8"/>
      <sheetName val="Rekap_Prelim8"/>
      <sheetName val="Harga_Dasar8"/>
      <sheetName val="Harsat_Alat8"/>
      <sheetName val="7_1(3)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BNAIII"/>
      <sheetName val="HM_MEK_"/>
      <sheetName val="Type1"/>
      <sheetName val="06. Est.SE"/>
      <sheetName val="Sum.AHS"/>
      <sheetName val="Arc"/>
      <sheetName val="Infra"/>
      <sheetName val="Calculation Sheet"/>
      <sheetName val="_&amp;ጱxጲrፍmጳfጳkጴ"/>
      <sheetName val="Form Harga"/>
      <sheetName val="Pengalaman"/>
      <sheetName val="2.RAB"/>
      <sheetName val="DIV.3"/>
      <sheetName val="TABEL PROJECT"/>
      <sheetName val="INPUT DATAS"/>
      <sheetName val="GiaVL"/>
      <sheetName val="She_x0010_"/>
      <sheetName val="건축공사"/>
      <sheetName val="Schedule S-Curve Revision#3"/>
      <sheetName val="Rate Analysis"/>
      <sheetName val="예총"/>
      <sheetName val="VLXD"/>
      <sheetName val="NKC6"/>
      <sheetName val="VTP tham khảo"/>
      <sheetName val="BSD (2)"/>
      <sheetName val="Den Led"/>
      <sheetName val="Trade"/>
      <sheetName val="ANALISA KONST BTN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inter"/>
      <sheetName val="PPH1298S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DGIA"/>
      <sheetName val="DGXDCB_DD"/>
      <sheetName val="Don gia Dak Lak"/>
      <sheetName val="Service Cost "/>
      <sheetName val="KPVC-BD "/>
      <sheetName val="DK-KH"/>
      <sheetName val="Dinh nghia"/>
      <sheetName val="比率"/>
      <sheetName val="数据库"/>
      <sheetName val="DONVIBAN"/>
      <sheetName val="NGUON"/>
      <sheetName val="Doi so"/>
      <sheetName val="데리네이타현황"/>
      <sheetName val="Quantity water"/>
      <sheetName val="Q'TY_H7-TT3"/>
      <sheetName val="Quantity Electric"/>
      <sheetName val="Water"/>
      <sheetName val="DM D+THan"/>
      <sheetName val="DMGa+Oxy"/>
      <sheetName val="DM Son"/>
      <sheetName val="DANH MỤC VẬT TƯ"/>
      <sheetName val="LTH-PNH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TDVTHH"/>
      <sheetName val="TTC"/>
      <sheetName val="THCK"/>
      <sheetName val="TỔNG HỢP KL.VẬT TƯ"/>
      <sheetName val="Mong"/>
      <sheetName val="Resource Plan (2)"/>
      <sheetName val="Sch-5"/>
      <sheetName val="LabaRugi"/>
      <sheetName val="A.Div 2"/>
      <sheetName val="A.Div7"/>
      <sheetName val="W1"/>
      <sheetName val="UTILITIES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Fan"/>
      <sheetName val="DSP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CPA7-31"/>
      <sheetName val="01.C.NHOI"/>
      <sheetName val="02.T.VAY"/>
      <sheetName val="Coc 32 m(Cho mo)"/>
      <sheetName val="BGIA"/>
      <sheetName val="Bang THKP-DMDT"/>
      <sheetName val="beamschedule"/>
      <sheetName val="RC-BEAM"/>
      <sheetName val="dg-VTu"/>
      <sheetName val="DULIEU"/>
      <sheetName val="CTG_KC"/>
      <sheetName val="SDH 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JB1">
            <v>0</v>
          </cell>
        </row>
        <row r="7">
          <cell r="P7" t="str">
            <v xml:space="preserve">B U D G E T A R Y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>
        <row r="7">
          <cell r="P7" t="str">
            <v xml:space="preserve">B U D G E T A R Y 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>
        <row r="1">
          <cell r="JB1">
            <v>0</v>
          </cell>
        </row>
      </sheetData>
      <sheetData sheetId="157">
        <row r="1">
          <cell r="JB1">
            <v>0</v>
          </cell>
        </row>
      </sheetData>
      <sheetData sheetId="158">
        <row r="1">
          <cell r="JB1">
            <v>0</v>
          </cell>
        </row>
      </sheetData>
      <sheetData sheetId="159">
        <row r="1">
          <cell r="JB1">
            <v>0</v>
          </cell>
        </row>
      </sheetData>
      <sheetData sheetId="160">
        <row r="1">
          <cell r="JB1">
            <v>0</v>
          </cell>
        </row>
      </sheetData>
      <sheetData sheetId="161">
        <row r="1">
          <cell r="JB1">
            <v>0</v>
          </cell>
        </row>
      </sheetData>
      <sheetData sheetId="162">
        <row r="1">
          <cell r="JB1">
            <v>0</v>
          </cell>
        </row>
      </sheetData>
      <sheetData sheetId="163">
        <row r="1">
          <cell r="JB1">
            <v>0</v>
          </cell>
        </row>
      </sheetData>
      <sheetData sheetId="164">
        <row r="1">
          <cell r="JB1">
            <v>0</v>
          </cell>
        </row>
      </sheetData>
      <sheetData sheetId="165">
        <row r="1">
          <cell r="JB1">
            <v>0</v>
          </cell>
        </row>
      </sheetData>
      <sheetData sheetId="166">
        <row r="1">
          <cell r="JB1">
            <v>0</v>
          </cell>
        </row>
      </sheetData>
      <sheetData sheetId="167">
        <row r="1">
          <cell r="JB1">
            <v>0</v>
          </cell>
        </row>
      </sheetData>
      <sheetData sheetId="168">
        <row r="1">
          <cell r="JB1">
            <v>0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>
        <row r="1">
          <cell r="JB1">
            <v>0</v>
          </cell>
        </row>
      </sheetData>
      <sheetData sheetId="174" refreshError="1"/>
      <sheetData sheetId="175">
        <row r="1">
          <cell r="JB1">
            <v>0</v>
          </cell>
        </row>
      </sheetData>
      <sheetData sheetId="176">
        <row r="1">
          <cell r="JB1">
            <v>0</v>
          </cell>
        </row>
      </sheetData>
      <sheetData sheetId="177">
        <row r="1">
          <cell r="JB1">
            <v>0</v>
          </cell>
        </row>
      </sheetData>
      <sheetData sheetId="178">
        <row r="1">
          <cell r="JB1">
            <v>0</v>
          </cell>
        </row>
      </sheetData>
      <sheetData sheetId="179">
        <row r="1">
          <cell r="JB1">
            <v>0</v>
          </cell>
        </row>
      </sheetData>
      <sheetData sheetId="180">
        <row r="1">
          <cell r="JB1">
            <v>0</v>
          </cell>
        </row>
      </sheetData>
      <sheetData sheetId="181">
        <row r="1">
          <cell r="JB1">
            <v>0</v>
          </cell>
        </row>
      </sheetData>
      <sheetData sheetId="182">
        <row r="1">
          <cell r="JB1">
            <v>0</v>
          </cell>
        </row>
      </sheetData>
      <sheetData sheetId="183">
        <row r="1">
          <cell r="JB1">
            <v>0</v>
          </cell>
        </row>
      </sheetData>
      <sheetData sheetId="184">
        <row r="1">
          <cell r="JB1">
            <v>0</v>
          </cell>
        </row>
      </sheetData>
      <sheetData sheetId="185">
        <row r="1">
          <cell r="JB1">
            <v>0</v>
          </cell>
        </row>
      </sheetData>
      <sheetData sheetId="186">
        <row r="1">
          <cell r="JB1">
            <v>0</v>
          </cell>
        </row>
      </sheetData>
      <sheetData sheetId="187">
        <row r="1">
          <cell r="JB1">
            <v>0</v>
          </cell>
        </row>
      </sheetData>
      <sheetData sheetId="188">
        <row r="1">
          <cell r="JB1">
            <v>0</v>
          </cell>
        </row>
      </sheetData>
      <sheetData sheetId="189">
        <row r="1">
          <cell r="JB1">
            <v>0</v>
          </cell>
        </row>
      </sheetData>
      <sheetData sheetId="190">
        <row r="1">
          <cell r="JB1">
            <v>0</v>
          </cell>
        </row>
      </sheetData>
      <sheetData sheetId="191" refreshError="1"/>
      <sheetData sheetId="192" refreshError="1"/>
      <sheetData sheetId="193" refreshError="1"/>
      <sheetData sheetId="194">
        <row r="1">
          <cell r="JB1">
            <v>0</v>
          </cell>
        </row>
      </sheetData>
      <sheetData sheetId="195">
        <row r="1">
          <cell r="JB1">
            <v>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1">
          <cell r="JB1">
            <v>0</v>
          </cell>
        </row>
      </sheetData>
      <sheetData sheetId="203">
        <row r="1">
          <cell r="JB1">
            <v>0</v>
          </cell>
        </row>
      </sheetData>
      <sheetData sheetId="204">
        <row r="1">
          <cell r="JB1">
            <v>0</v>
          </cell>
        </row>
      </sheetData>
      <sheetData sheetId="205">
        <row r="1">
          <cell r="JB1">
            <v>0</v>
          </cell>
        </row>
      </sheetData>
      <sheetData sheetId="206">
        <row r="1">
          <cell r="JB1">
            <v>0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>
        <row r="1">
          <cell r="JB1">
            <v>0</v>
          </cell>
        </row>
      </sheetData>
      <sheetData sheetId="212">
        <row r="1">
          <cell r="JB1">
            <v>0</v>
          </cell>
        </row>
      </sheetData>
      <sheetData sheetId="213">
        <row r="1">
          <cell r="JB1">
            <v>0</v>
          </cell>
        </row>
      </sheetData>
      <sheetData sheetId="214">
        <row r="1">
          <cell r="JB1">
            <v>0</v>
          </cell>
        </row>
      </sheetData>
      <sheetData sheetId="215">
        <row r="1">
          <cell r="JB1">
            <v>0</v>
          </cell>
        </row>
      </sheetData>
      <sheetData sheetId="216">
        <row r="1">
          <cell r="JB1">
            <v>0</v>
          </cell>
        </row>
      </sheetData>
      <sheetData sheetId="217">
        <row r="1">
          <cell r="JB1">
            <v>0</v>
          </cell>
        </row>
      </sheetData>
      <sheetData sheetId="218">
        <row r="1">
          <cell r="JB1">
            <v>0</v>
          </cell>
        </row>
      </sheetData>
      <sheetData sheetId="219">
        <row r="1">
          <cell r="JB1">
            <v>0</v>
          </cell>
        </row>
      </sheetData>
      <sheetData sheetId="220">
        <row r="1">
          <cell r="JB1">
            <v>0</v>
          </cell>
        </row>
      </sheetData>
      <sheetData sheetId="221">
        <row r="1">
          <cell r="JB1">
            <v>0</v>
          </cell>
        </row>
      </sheetData>
      <sheetData sheetId="222">
        <row r="1">
          <cell r="JB1">
            <v>0</v>
          </cell>
        </row>
      </sheetData>
      <sheetData sheetId="223">
        <row r="1">
          <cell r="JB1">
            <v>0</v>
          </cell>
        </row>
      </sheetData>
      <sheetData sheetId="224">
        <row r="1">
          <cell r="JB1">
            <v>0</v>
          </cell>
        </row>
      </sheetData>
      <sheetData sheetId="225">
        <row r="1">
          <cell r="JB1">
            <v>0</v>
          </cell>
        </row>
      </sheetData>
      <sheetData sheetId="226">
        <row r="1">
          <cell r="JB1">
            <v>0</v>
          </cell>
        </row>
      </sheetData>
      <sheetData sheetId="227">
        <row r="1">
          <cell r="JB1">
            <v>0</v>
          </cell>
        </row>
      </sheetData>
      <sheetData sheetId="228">
        <row r="1">
          <cell r="JB1">
            <v>0</v>
          </cell>
        </row>
      </sheetData>
      <sheetData sheetId="229">
        <row r="1">
          <cell r="JB1">
            <v>0</v>
          </cell>
        </row>
      </sheetData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1">
          <cell r="JB1">
            <v>0</v>
          </cell>
        </row>
      </sheetData>
      <sheetData sheetId="242">
        <row r="1">
          <cell r="JB1">
            <v>0</v>
          </cell>
        </row>
      </sheetData>
      <sheetData sheetId="243">
        <row r="1">
          <cell r="JB1">
            <v>0</v>
          </cell>
        </row>
      </sheetData>
      <sheetData sheetId="244">
        <row r="1">
          <cell r="JB1">
            <v>0</v>
          </cell>
        </row>
      </sheetData>
      <sheetData sheetId="245">
        <row r="1">
          <cell r="JB1">
            <v>0</v>
          </cell>
        </row>
      </sheetData>
      <sheetData sheetId="246" refreshError="1"/>
      <sheetData sheetId="247" refreshError="1"/>
      <sheetData sheetId="248" refreshError="1"/>
      <sheetData sheetId="249">
        <row r="1">
          <cell r="JB1">
            <v>0</v>
          </cell>
        </row>
      </sheetData>
      <sheetData sheetId="250">
        <row r="1">
          <cell r="JB1">
            <v>0</v>
          </cell>
        </row>
      </sheetData>
      <sheetData sheetId="251">
        <row r="1">
          <cell r="JB1">
            <v>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1">
          <cell r="JB1">
            <v>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">
          <cell r="JB1">
            <v>0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1">
          <cell r="JB1">
            <v>0</v>
          </cell>
        </row>
      </sheetData>
      <sheetData sheetId="324">
        <row r="1">
          <cell r="JB1">
            <v>0</v>
          </cell>
        </row>
      </sheetData>
      <sheetData sheetId="325">
        <row r="1">
          <cell r="JB1">
            <v>0</v>
          </cell>
        </row>
      </sheetData>
      <sheetData sheetId="326">
        <row r="1">
          <cell r="JB1">
            <v>0</v>
          </cell>
        </row>
      </sheetData>
      <sheetData sheetId="327">
        <row r="1">
          <cell r="JB1">
            <v>0</v>
          </cell>
        </row>
      </sheetData>
      <sheetData sheetId="328">
        <row r="1">
          <cell r="JB1">
            <v>0</v>
          </cell>
        </row>
      </sheetData>
      <sheetData sheetId="329">
        <row r="1">
          <cell r="JB1">
            <v>0</v>
          </cell>
        </row>
      </sheetData>
      <sheetData sheetId="330">
        <row r="1">
          <cell r="JB1">
            <v>0</v>
          </cell>
        </row>
      </sheetData>
      <sheetData sheetId="331">
        <row r="1">
          <cell r="JB1">
            <v>0</v>
          </cell>
        </row>
      </sheetData>
      <sheetData sheetId="332">
        <row r="1">
          <cell r="JB1">
            <v>0</v>
          </cell>
        </row>
      </sheetData>
      <sheetData sheetId="333">
        <row r="1">
          <cell r="JB1">
            <v>0</v>
          </cell>
        </row>
      </sheetData>
      <sheetData sheetId="334">
        <row r="1">
          <cell r="JB1">
            <v>0</v>
          </cell>
        </row>
      </sheetData>
      <sheetData sheetId="335">
        <row r="1">
          <cell r="JB1">
            <v>0</v>
          </cell>
        </row>
      </sheetData>
      <sheetData sheetId="336">
        <row r="1">
          <cell r="JB1">
            <v>0</v>
          </cell>
        </row>
      </sheetData>
      <sheetData sheetId="337">
        <row r="1">
          <cell r="JB1">
            <v>0</v>
          </cell>
        </row>
      </sheetData>
      <sheetData sheetId="338">
        <row r="1">
          <cell r="JB1">
            <v>0</v>
          </cell>
        </row>
      </sheetData>
      <sheetData sheetId="339">
        <row r="1">
          <cell r="JB1">
            <v>0</v>
          </cell>
        </row>
      </sheetData>
      <sheetData sheetId="340">
        <row r="1">
          <cell r="JB1">
            <v>0</v>
          </cell>
        </row>
      </sheetData>
      <sheetData sheetId="341">
        <row r="1">
          <cell r="JB1">
            <v>0</v>
          </cell>
        </row>
      </sheetData>
      <sheetData sheetId="342">
        <row r="1">
          <cell r="JB1">
            <v>0</v>
          </cell>
        </row>
      </sheetData>
      <sheetData sheetId="343">
        <row r="1">
          <cell r="JB1">
            <v>0</v>
          </cell>
        </row>
      </sheetData>
      <sheetData sheetId="344">
        <row r="1">
          <cell r="JB1">
            <v>0</v>
          </cell>
        </row>
      </sheetData>
      <sheetData sheetId="345">
        <row r="1">
          <cell r="JB1">
            <v>0</v>
          </cell>
        </row>
      </sheetData>
      <sheetData sheetId="346">
        <row r="1">
          <cell r="JB1">
            <v>0</v>
          </cell>
        </row>
      </sheetData>
      <sheetData sheetId="347">
        <row r="1">
          <cell r="JB1">
            <v>0</v>
          </cell>
        </row>
      </sheetData>
      <sheetData sheetId="348">
        <row r="1">
          <cell r="JB1">
            <v>0</v>
          </cell>
        </row>
      </sheetData>
      <sheetData sheetId="349">
        <row r="1">
          <cell r="JB1">
            <v>0</v>
          </cell>
        </row>
      </sheetData>
      <sheetData sheetId="350">
        <row r="1">
          <cell r="JB1">
            <v>0</v>
          </cell>
        </row>
      </sheetData>
      <sheetData sheetId="351">
        <row r="1">
          <cell r="JB1">
            <v>0</v>
          </cell>
        </row>
      </sheetData>
      <sheetData sheetId="352">
        <row r="1">
          <cell r="JB1">
            <v>0</v>
          </cell>
        </row>
      </sheetData>
      <sheetData sheetId="353">
        <row r="1">
          <cell r="JB1">
            <v>0</v>
          </cell>
        </row>
      </sheetData>
      <sheetData sheetId="354">
        <row r="1">
          <cell r="JB1">
            <v>0</v>
          </cell>
        </row>
      </sheetData>
      <sheetData sheetId="355">
        <row r="1">
          <cell r="JB1">
            <v>0</v>
          </cell>
        </row>
      </sheetData>
      <sheetData sheetId="356">
        <row r="1">
          <cell r="JB1">
            <v>0</v>
          </cell>
        </row>
      </sheetData>
      <sheetData sheetId="357">
        <row r="1">
          <cell r="JB1">
            <v>0</v>
          </cell>
        </row>
      </sheetData>
      <sheetData sheetId="358">
        <row r="1">
          <cell r="JB1">
            <v>0</v>
          </cell>
        </row>
      </sheetData>
      <sheetData sheetId="359">
        <row r="1">
          <cell r="JB1">
            <v>0</v>
          </cell>
        </row>
      </sheetData>
      <sheetData sheetId="360">
        <row r="1">
          <cell r="JB1">
            <v>0</v>
          </cell>
        </row>
      </sheetData>
      <sheetData sheetId="361">
        <row r="1">
          <cell r="JB1">
            <v>0</v>
          </cell>
        </row>
      </sheetData>
      <sheetData sheetId="362">
        <row r="1">
          <cell r="JB1">
            <v>0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>
        <row r="1">
          <cell r="JB1">
            <v>0</v>
          </cell>
        </row>
      </sheetData>
      <sheetData sheetId="374">
        <row r="1">
          <cell r="JB1">
            <v>0</v>
          </cell>
        </row>
      </sheetData>
      <sheetData sheetId="375">
        <row r="1">
          <cell r="JB1">
            <v>0</v>
          </cell>
        </row>
      </sheetData>
      <sheetData sheetId="376">
        <row r="1">
          <cell r="JB1">
            <v>0</v>
          </cell>
        </row>
      </sheetData>
      <sheetData sheetId="377">
        <row r="1">
          <cell r="JB1">
            <v>0</v>
          </cell>
        </row>
      </sheetData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1">
          <cell r="JB1">
            <v>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1">
          <cell r="JB1">
            <v>0</v>
          </cell>
        </row>
      </sheetData>
      <sheetData sheetId="403">
        <row r="1">
          <cell r="JB1">
            <v>0</v>
          </cell>
        </row>
      </sheetData>
      <sheetData sheetId="404">
        <row r="1">
          <cell r="JB1">
            <v>0</v>
          </cell>
        </row>
      </sheetData>
      <sheetData sheetId="405">
        <row r="1">
          <cell r="JB1">
            <v>0</v>
          </cell>
        </row>
      </sheetData>
      <sheetData sheetId="406">
        <row r="1">
          <cell r="JB1">
            <v>0</v>
          </cell>
        </row>
      </sheetData>
      <sheetData sheetId="407">
        <row r="1">
          <cell r="JB1">
            <v>0</v>
          </cell>
        </row>
      </sheetData>
      <sheetData sheetId="408">
        <row r="1">
          <cell r="JB1">
            <v>0</v>
          </cell>
        </row>
      </sheetData>
      <sheetData sheetId="409">
        <row r="1">
          <cell r="JB1">
            <v>0</v>
          </cell>
        </row>
      </sheetData>
      <sheetData sheetId="410">
        <row r="1">
          <cell r="JB1">
            <v>0</v>
          </cell>
        </row>
      </sheetData>
      <sheetData sheetId="411">
        <row r="1">
          <cell r="JB1">
            <v>0</v>
          </cell>
        </row>
      </sheetData>
      <sheetData sheetId="412">
        <row r="1">
          <cell r="JB1">
            <v>0</v>
          </cell>
        </row>
      </sheetData>
      <sheetData sheetId="413">
        <row r="1">
          <cell r="JB1">
            <v>0</v>
          </cell>
        </row>
      </sheetData>
      <sheetData sheetId="414">
        <row r="1">
          <cell r="JB1">
            <v>0</v>
          </cell>
        </row>
      </sheetData>
      <sheetData sheetId="415">
        <row r="1">
          <cell r="JB1">
            <v>0</v>
          </cell>
        </row>
      </sheetData>
      <sheetData sheetId="416">
        <row r="1">
          <cell r="JB1">
            <v>0</v>
          </cell>
        </row>
      </sheetData>
      <sheetData sheetId="417">
        <row r="1">
          <cell r="JB1">
            <v>0</v>
          </cell>
        </row>
      </sheetData>
      <sheetData sheetId="418">
        <row r="1">
          <cell r="JB1">
            <v>0</v>
          </cell>
        </row>
      </sheetData>
      <sheetData sheetId="419">
        <row r="1">
          <cell r="JB1">
            <v>0</v>
          </cell>
        </row>
      </sheetData>
      <sheetData sheetId="420">
        <row r="1">
          <cell r="JB1">
            <v>0</v>
          </cell>
        </row>
      </sheetData>
      <sheetData sheetId="421">
        <row r="1">
          <cell r="JB1">
            <v>0</v>
          </cell>
        </row>
      </sheetData>
      <sheetData sheetId="422">
        <row r="1">
          <cell r="JB1">
            <v>0</v>
          </cell>
        </row>
      </sheetData>
      <sheetData sheetId="423">
        <row r="1">
          <cell r="JB1">
            <v>0</v>
          </cell>
        </row>
      </sheetData>
      <sheetData sheetId="424">
        <row r="1">
          <cell r="JB1">
            <v>0</v>
          </cell>
        </row>
      </sheetData>
      <sheetData sheetId="425">
        <row r="1">
          <cell r="JB1">
            <v>0</v>
          </cell>
        </row>
      </sheetData>
      <sheetData sheetId="426">
        <row r="1">
          <cell r="JB1">
            <v>0</v>
          </cell>
        </row>
      </sheetData>
      <sheetData sheetId="427">
        <row r="1">
          <cell r="JB1">
            <v>0</v>
          </cell>
        </row>
      </sheetData>
      <sheetData sheetId="428">
        <row r="1">
          <cell r="JB1">
            <v>0</v>
          </cell>
        </row>
      </sheetData>
      <sheetData sheetId="429">
        <row r="1">
          <cell r="JB1">
            <v>0</v>
          </cell>
        </row>
      </sheetData>
      <sheetData sheetId="430">
        <row r="1">
          <cell r="JB1">
            <v>0</v>
          </cell>
        </row>
      </sheetData>
      <sheetData sheetId="431">
        <row r="1">
          <cell r="JB1">
            <v>0</v>
          </cell>
        </row>
      </sheetData>
      <sheetData sheetId="432">
        <row r="1">
          <cell r="JB1">
            <v>0</v>
          </cell>
        </row>
      </sheetData>
      <sheetData sheetId="433">
        <row r="1">
          <cell r="JB1">
            <v>0</v>
          </cell>
        </row>
      </sheetData>
      <sheetData sheetId="434">
        <row r="1">
          <cell r="JB1">
            <v>0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1">
          <cell r="JB1">
            <v>0</v>
          </cell>
        </row>
      </sheetData>
      <sheetData sheetId="449">
        <row r="1">
          <cell r="JB1">
            <v>0</v>
          </cell>
        </row>
      </sheetData>
      <sheetData sheetId="450">
        <row r="1">
          <cell r="JB1">
            <v>0</v>
          </cell>
        </row>
      </sheetData>
      <sheetData sheetId="451">
        <row r="1">
          <cell r="JB1">
            <v>0</v>
          </cell>
        </row>
      </sheetData>
      <sheetData sheetId="452">
        <row r="1">
          <cell r="JB1">
            <v>0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1">
          <cell r="JB1">
            <v>0</v>
          </cell>
        </row>
      </sheetData>
      <sheetData sheetId="471">
        <row r="1">
          <cell r="JB1">
            <v>0</v>
          </cell>
        </row>
      </sheetData>
      <sheetData sheetId="472">
        <row r="1">
          <cell r="JB1">
            <v>0</v>
          </cell>
        </row>
      </sheetData>
      <sheetData sheetId="473">
        <row r="1">
          <cell r="JB1">
            <v>0</v>
          </cell>
        </row>
      </sheetData>
      <sheetData sheetId="474">
        <row r="1">
          <cell r="JB1">
            <v>0</v>
          </cell>
        </row>
      </sheetData>
      <sheetData sheetId="475">
        <row r="1">
          <cell r="JB1">
            <v>0</v>
          </cell>
        </row>
      </sheetData>
      <sheetData sheetId="476">
        <row r="1">
          <cell r="JB1">
            <v>0</v>
          </cell>
        </row>
      </sheetData>
      <sheetData sheetId="477">
        <row r="1">
          <cell r="JB1">
            <v>0</v>
          </cell>
        </row>
      </sheetData>
      <sheetData sheetId="478">
        <row r="1">
          <cell r="JB1">
            <v>0</v>
          </cell>
        </row>
      </sheetData>
      <sheetData sheetId="479">
        <row r="1">
          <cell r="JB1">
            <v>0</v>
          </cell>
        </row>
      </sheetData>
      <sheetData sheetId="480">
        <row r="1">
          <cell r="JB1">
            <v>0</v>
          </cell>
        </row>
      </sheetData>
      <sheetData sheetId="481">
        <row r="1">
          <cell r="JB1">
            <v>0</v>
          </cell>
        </row>
      </sheetData>
      <sheetData sheetId="482">
        <row r="1">
          <cell r="JB1">
            <v>0</v>
          </cell>
        </row>
      </sheetData>
      <sheetData sheetId="483">
        <row r="1">
          <cell r="JB1">
            <v>0</v>
          </cell>
        </row>
      </sheetData>
      <sheetData sheetId="484">
        <row r="1">
          <cell r="JB1">
            <v>0</v>
          </cell>
        </row>
      </sheetData>
      <sheetData sheetId="485">
        <row r="1">
          <cell r="JB1">
            <v>0</v>
          </cell>
        </row>
      </sheetData>
      <sheetData sheetId="486">
        <row r="1">
          <cell r="JB1">
            <v>0</v>
          </cell>
        </row>
      </sheetData>
      <sheetData sheetId="487">
        <row r="1">
          <cell r="JB1">
            <v>0</v>
          </cell>
        </row>
      </sheetData>
      <sheetData sheetId="488">
        <row r="1">
          <cell r="JB1">
            <v>0</v>
          </cell>
        </row>
      </sheetData>
      <sheetData sheetId="489">
        <row r="1">
          <cell r="JB1">
            <v>0</v>
          </cell>
        </row>
      </sheetData>
      <sheetData sheetId="490">
        <row r="1">
          <cell r="JB1">
            <v>0</v>
          </cell>
        </row>
      </sheetData>
      <sheetData sheetId="491">
        <row r="1">
          <cell r="JB1">
            <v>0</v>
          </cell>
        </row>
      </sheetData>
      <sheetData sheetId="492">
        <row r="1">
          <cell r="JB1">
            <v>0</v>
          </cell>
        </row>
      </sheetData>
      <sheetData sheetId="493">
        <row r="1">
          <cell r="JB1">
            <v>0</v>
          </cell>
        </row>
      </sheetData>
      <sheetData sheetId="494">
        <row r="1">
          <cell r="JB1">
            <v>0</v>
          </cell>
        </row>
      </sheetData>
      <sheetData sheetId="495">
        <row r="1">
          <cell r="JB1">
            <v>0</v>
          </cell>
        </row>
      </sheetData>
      <sheetData sheetId="496">
        <row r="1">
          <cell r="JB1">
            <v>0</v>
          </cell>
        </row>
      </sheetData>
      <sheetData sheetId="497">
        <row r="1">
          <cell r="JB1">
            <v>0</v>
          </cell>
        </row>
      </sheetData>
      <sheetData sheetId="498">
        <row r="1">
          <cell r="JB1">
            <v>0</v>
          </cell>
        </row>
      </sheetData>
      <sheetData sheetId="499">
        <row r="1">
          <cell r="JB1">
            <v>0</v>
          </cell>
        </row>
      </sheetData>
      <sheetData sheetId="500">
        <row r="1">
          <cell r="JB1">
            <v>0</v>
          </cell>
        </row>
      </sheetData>
      <sheetData sheetId="501">
        <row r="1">
          <cell r="JB1">
            <v>0</v>
          </cell>
        </row>
      </sheetData>
      <sheetData sheetId="502">
        <row r="1">
          <cell r="JB1">
            <v>0</v>
          </cell>
        </row>
      </sheetData>
      <sheetData sheetId="503">
        <row r="1">
          <cell r="JB1">
            <v>0</v>
          </cell>
        </row>
      </sheetData>
      <sheetData sheetId="504">
        <row r="1">
          <cell r="JB1">
            <v>0</v>
          </cell>
        </row>
      </sheetData>
      <sheetData sheetId="505">
        <row r="1">
          <cell r="JB1">
            <v>0</v>
          </cell>
        </row>
      </sheetData>
      <sheetData sheetId="506">
        <row r="1">
          <cell r="JB1">
            <v>0</v>
          </cell>
        </row>
      </sheetData>
      <sheetData sheetId="507">
        <row r="1">
          <cell r="JB1">
            <v>0</v>
          </cell>
        </row>
      </sheetData>
      <sheetData sheetId="508">
        <row r="1">
          <cell r="JB1">
            <v>0</v>
          </cell>
        </row>
      </sheetData>
      <sheetData sheetId="509">
        <row r="1">
          <cell r="JB1">
            <v>0</v>
          </cell>
        </row>
      </sheetData>
      <sheetData sheetId="510">
        <row r="1">
          <cell r="JB1">
            <v>0</v>
          </cell>
        </row>
      </sheetData>
      <sheetData sheetId="511">
        <row r="1">
          <cell r="JB1">
            <v>0</v>
          </cell>
        </row>
      </sheetData>
      <sheetData sheetId="512">
        <row r="1">
          <cell r="JB1">
            <v>0</v>
          </cell>
        </row>
      </sheetData>
      <sheetData sheetId="513">
        <row r="1">
          <cell r="JB1">
            <v>0</v>
          </cell>
        </row>
      </sheetData>
      <sheetData sheetId="514">
        <row r="1">
          <cell r="JB1">
            <v>0</v>
          </cell>
        </row>
      </sheetData>
      <sheetData sheetId="515">
        <row r="1">
          <cell r="JB1">
            <v>0</v>
          </cell>
        </row>
      </sheetData>
      <sheetData sheetId="516">
        <row r="1">
          <cell r="JB1">
            <v>0</v>
          </cell>
        </row>
      </sheetData>
      <sheetData sheetId="517">
        <row r="1">
          <cell r="JB1">
            <v>0</v>
          </cell>
        </row>
      </sheetData>
      <sheetData sheetId="518">
        <row r="1">
          <cell r="JB1">
            <v>0</v>
          </cell>
        </row>
      </sheetData>
      <sheetData sheetId="519">
        <row r="1">
          <cell r="JB1">
            <v>0</v>
          </cell>
        </row>
      </sheetData>
      <sheetData sheetId="520">
        <row r="1">
          <cell r="JB1">
            <v>0</v>
          </cell>
        </row>
      </sheetData>
      <sheetData sheetId="521">
        <row r="1">
          <cell r="JB1">
            <v>0</v>
          </cell>
        </row>
      </sheetData>
      <sheetData sheetId="522">
        <row r="1">
          <cell r="JB1">
            <v>0</v>
          </cell>
        </row>
      </sheetData>
      <sheetData sheetId="523">
        <row r="1">
          <cell r="JB1">
            <v>0</v>
          </cell>
        </row>
      </sheetData>
      <sheetData sheetId="524">
        <row r="1">
          <cell r="JB1">
            <v>0</v>
          </cell>
        </row>
      </sheetData>
      <sheetData sheetId="525">
        <row r="1">
          <cell r="JB1">
            <v>0</v>
          </cell>
        </row>
      </sheetData>
      <sheetData sheetId="526">
        <row r="1">
          <cell r="JB1">
            <v>0</v>
          </cell>
        </row>
      </sheetData>
      <sheetData sheetId="527">
        <row r="1">
          <cell r="JB1">
            <v>0</v>
          </cell>
        </row>
      </sheetData>
      <sheetData sheetId="528">
        <row r="1">
          <cell r="JB1">
            <v>0</v>
          </cell>
        </row>
      </sheetData>
      <sheetData sheetId="529">
        <row r="1">
          <cell r="JB1">
            <v>0</v>
          </cell>
        </row>
      </sheetData>
      <sheetData sheetId="530">
        <row r="1">
          <cell r="JB1">
            <v>0</v>
          </cell>
        </row>
      </sheetData>
      <sheetData sheetId="531">
        <row r="1">
          <cell r="JB1">
            <v>0</v>
          </cell>
        </row>
      </sheetData>
      <sheetData sheetId="532">
        <row r="1">
          <cell r="JB1">
            <v>0</v>
          </cell>
        </row>
      </sheetData>
      <sheetData sheetId="533">
        <row r="1">
          <cell r="JB1">
            <v>0</v>
          </cell>
        </row>
      </sheetData>
      <sheetData sheetId="534">
        <row r="1">
          <cell r="JB1">
            <v>0</v>
          </cell>
        </row>
      </sheetData>
      <sheetData sheetId="535">
        <row r="1">
          <cell r="JB1">
            <v>0</v>
          </cell>
        </row>
      </sheetData>
      <sheetData sheetId="536">
        <row r="1">
          <cell r="JB1">
            <v>0</v>
          </cell>
        </row>
      </sheetData>
      <sheetData sheetId="537">
        <row r="1">
          <cell r="JB1">
            <v>0</v>
          </cell>
        </row>
      </sheetData>
      <sheetData sheetId="538">
        <row r="1">
          <cell r="JB1">
            <v>0</v>
          </cell>
        </row>
      </sheetData>
      <sheetData sheetId="539">
        <row r="1">
          <cell r="JB1">
            <v>0</v>
          </cell>
        </row>
      </sheetData>
      <sheetData sheetId="540">
        <row r="1">
          <cell r="JB1">
            <v>0</v>
          </cell>
        </row>
      </sheetData>
      <sheetData sheetId="541">
        <row r="1">
          <cell r="JB1">
            <v>0</v>
          </cell>
        </row>
      </sheetData>
      <sheetData sheetId="542">
        <row r="1">
          <cell r="JB1">
            <v>0</v>
          </cell>
        </row>
      </sheetData>
      <sheetData sheetId="543">
        <row r="1">
          <cell r="JB1">
            <v>0</v>
          </cell>
        </row>
      </sheetData>
      <sheetData sheetId="544">
        <row r="1">
          <cell r="JB1">
            <v>0</v>
          </cell>
        </row>
      </sheetData>
      <sheetData sheetId="545">
        <row r="1">
          <cell r="JB1">
            <v>0</v>
          </cell>
        </row>
      </sheetData>
      <sheetData sheetId="546">
        <row r="1">
          <cell r="JB1">
            <v>0</v>
          </cell>
        </row>
      </sheetData>
      <sheetData sheetId="547">
        <row r="1">
          <cell r="JB1">
            <v>0</v>
          </cell>
        </row>
      </sheetData>
      <sheetData sheetId="548">
        <row r="1">
          <cell r="JB1">
            <v>0</v>
          </cell>
        </row>
      </sheetData>
      <sheetData sheetId="549">
        <row r="1">
          <cell r="JB1">
            <v>0</v>
          </cell>
        </row>
      </sheetData>
      <sheetData sheetId="550">
        <row r="1">
          <cell r="JB1">
            <v>0</v>
          </cell>
        </row>
      </sheetData>
      <sheetData sheetId="551">
        <row r="1">
          <cell r="JB1">
            <v>0</v>
          </cell>
        </row>
      </sheetData>
      <sheetData sheetId="552">
        <row r="1">
          <cell r="JB1">
            <v>0</v>
          </cell>
        </row>
      </sheetData>
      <sheetData sheetId="553">
        <row r="1">
          <cell r="JB1">
            <v>0</v>
          </cell>
        </row>
      </sheetData>
      <sheetData sheetId="554">
        <row r="1">
          <cell r="JB1">
            <v>0</v>
          </cell>
        </row>
      </sheetData>
      <sheetData sheetId="555">
        <row r="1">
          <cell r="JB1">
            <v>0</v>
          </cell>
        </row>
      </sheetData>
      <sheetData sheetId="556">
        <row r="1">
          <cell r="JB1">
            <v>0</v>
          </cell>
        </row>
      </sheetData>
      <sheetData sheetId="557">
        <row r="1">
          <cell r="JB1">
            <v>0</v>
          </cell>
        </row>
      </sheetData>
      <sheetData sheetId="558">
        <row r="1">
          <cell r="JB1">
            <v>0</v>
          </cell>
        </row>
      </sheetData>
      <sheetData sheetId="559">
        <row r="1">
          <cell r="JB1">
            <v>0</v>
          </cell>
        </row>
      </sheetData>
      <sheetData sheetId="560">
        <row r="1">
          <cell r="JB1">
            <v>0</v>
          </cell>
        </row>
      </sheetData>
      <sheetData sheetId="561">
        <row r="1">
          <cell r="JB1">
            <v>0</v>
          </cell>
        </row>
      </sheetData>
      <sheetData sheetId="562">
        <row r="1">
          <cell r="JB1">
            <v>0</v>
          </cell>
        </row>
      </sheetData>
      <sheetData sheetId="563">
        <row r="1">
          <cell r="JB1">
            <v>0</v>
          </cell>
        </row>
      </sheetData>
      <sheetData sheetId="564">
        <row r="1">
          <cell r="JB1">
            <v>0</v>
          </cell>
        </row>
      </sheetData>
      <sheetData sheetId="565">
        <row r="1">
          <cell r="JB1">
            <v>0</v>
          </cell>
        </row>
      </sheetData>
      <sheetData sheetId="566">
        <row r="1">
          <cell r="JB1">
            <v>0</v>
          </cell>
        </row>
      </sheetData>
      <sheetData sheetId="567">
        <row r="1">
          <cell r="JB1">
            <v>0</v>
          </cell>
        </row>
      </sheetData>
      <sheetData sheetId="568">
        <row r="1">
          <cell r="JB1">
            <v>0</v>
          </cell>
        </row>
      </sheetData>
      <sheetData sheetId="569">
        <row r="1">
          <cell r="JB1">
            <v>0</v>
          </cell>
        </row>
      </sheetData>
      <sheetData sheetId="570">
        <row r="1">
          <cell r="JB1">
            <v>0</v>
          </cell>
        </row>
      </sheetData>
      <sheetData sheetId="571">
        <row r="1">
          <cell r="JB1">
            <v>0</v>
          </cell>
        </row>
      </sheetData>
      <sheetData sheetId="572">
        <row r="1">
          <cell r="JB1">
            <v>0</v>
          </cell>
        </row>
      </sheetData>
      <sheetData sheetId="573">
        <row r="1">
          <cell r="JB1">
            <v>0</v>
          </cell>
        </row>
      </sheetData>
      <sheetData sheetId="574">
        <row r="1">
          <cell r="JB1">
            <v>0</v>
          </cell>
        </row>
      </sheetData>
      <sheetData sheetId="575">
        <row r="1">
          <cell r="JB1">
            <v>0</v>
          </cell>
        </row>
      </sheetData>
      <sheetData sheetId="576">
        <row r="1">
          <cell r="JB1">
            <v>0</v>
          </cell>
        </row>
      </sheetData>
      <sheetData sheetId="577">
        <row r="1">
          <cell r="JB1">
            <v>0</v>
          </cell>
        </row>
      </sheetData>
      <sheetData sheetId="578">
        <row r="1">
          <cell r="JB1">
            <v>0</v>
          </cell>
        </row>
      </sheetData>
      <sheetData sheetId="579">
        <row r="1">
          <cell r="JB1">
            <v>0</v>
          </cell>
        </row>
      </sheetData>
      <sheetData sheetId="580">
        <row r="1">
          <cell r="JB1">
            <v>0</v>
          </cell>
        </row>
      </sheetData>
      <sheetData sheetId="581">
        <row r="1">
          <cell r="JB1">
            <v>0</v>
          </cell>
        </row>
      </sheetData>
      <sheetData sheetId="582">
        <row r="1">
          <cell r="JB1">
            <v>0</v>
          </cell>
        </row>
      </sheetData>
      <sheetData sheetId="583">
        <row r="1">
          <cell r="JB1">
            <v>0</v>
          </cell>
        </row>
      </sheetData>
      <sheetData sheetId="584">
        <row r="1">
          <cell r="JB1">
            <v>0</v>
          </cell>
        </row>
      </sheetData>
      <sheetData sheetId="585">
        <row r="1">
          <cell r="JB1">
            <v>0</v>
          </cell>
        </row>
      </sheetData>
      <sheetData sheetId="586">
        <row r="1">
          <cell r="JB1">
            <v>0</v>
          </cell>
        </row>
      </sheetData>
      <sheetData sheetId="587">
        <row r="1">
          <cell r="JB1">
            <v>0</v>
          </cell>
        </row>
      </sheetData>
      <sheetData sheetId="588">
        <row r="1">
          <cell r="JB1">
            <v>0</v>
          </cell>
        </row>
      </sheetData>
      <sheetData sheetId="589">
        <row r="1">
          <cell r="JB1">
            <v>0</v>
          </cell>
        </row>
      </sheetData>
      <sheetData sheetId="590">
        <row r="1">
          <cell r="JB1">
            <v>0</v>
          </cell>
        </row>
      </sheetData>
      <sheetData sheetId="591">
        <row r="1">
          <cell r="JB1">
            <v>0</v>
          </cell>
        </row>
      </sheetData>
      <sheetData sheetId="592">
        <row r="1">
          <cell r="JB1">
            <v>0</v>
          </cell>
        </row>
      </sheetData>
      <sheetData sheetId="593">
        <row r="1">
          <cell r="JB1">
            <v>0</v>
          </cell>
        </row>
      </sheetData>
      <sheetData sheetId="594">
        <row r="1">
          <cell r="JB1">
            <v>0</v>
          </cell>
        </row>
      </sheetData>
      <sheetData sheetId="595">
        <row r="1">
          <cell r="JB1">
            <v>0</v>
          </cell>
        </row>
      </sheetData>
      <sheetData sheetId="596">
        <row r="1">
          <cell r="JB1">
            <v>0</v>
          </cell>
        </row>
      </sheetData>
      <sheetData sheetId="597">
        <row r="1">
          <cell r="JB1">
            <v>0</v>
          </cell>
        </row>
      </sheetData>
      <sheetData sheetId="598">
        <row r="1">
          <cell r="JB1">
            <v>0</v>
          </cell>
        </row>
      </sheetData>
      <sheetData sheetId="599">
        <row r="1">
          <cell r="JB1">
            <v>0</v>
          </cell>
        </row>
      </sheetData>
      <sheetData sheetId="600">
        <row r="1">
          <cell r="JB1">
            <v>0</v>
          </cell>
        </row>
      </sheetData>
      <sheetData sheetId="601">
        <row r="1">
          <cell r="JB1">
            <v>0</v>
          </cell>
        </row>
      </sheetData>
      <sheetData sheetId="602">
        <row r="1">
          <cell r="JB1">
            <v>0</v>
          </cell>
        </row>
      </sheetData>
      <sheetData sheetId="603">
        <row r="1">
          <cell r="JB1">
            <v>0</v>
          </cell>
        </row>
      </sheetData>
      <sheetData sheetId="604">
        <row r="1">
          <cell r="JB1">
            <v>0</v>
          </cell>
        </row>
      </sheetData>
      <sheetData sheetId="605">
        <row r="1">
          <cell r="JB1">
            <v>0</v>
          </cell>
        </row>
      </sheetData>
      <sheetData sheetId="606">
        <row r="1">
          <cell r="JB1">
            <v>0</v>
          </cell>
        </row>
      </sheetData>
      <sheetData sheetId="607">
        <row r="1">
          <cell r="JB1">
            <v>0</v>
          </cell>
        </row>
      </sheetData>
      <sheetData sheetId="608">
        <row r="1">
          <cell r="JB1">
            <v>0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1">
          <cell r="JB1">
            <v>0</v>
          </cell>
        </row>
      </sheetData>
      <sheetData sheetId="629">
        <row r="1">
          <cell r="JB1">
            <v>0</v>
          </cell>
        </row>
      </sheetData>
      <sheetData sheetId="630">
        <row r="1">
          <cell r="JB1">
            <v>0</v>
          </cell>
        </row>
      </sheetData>
      <sheetData sheetId="631">
        <row r="1">
          <cell r="JB1">
            <v>0</v>
          </cell>
        </row>
      </sheetData>
      <sheetData sheetId="632">
        <row r="1">
          <cell r="JB1">
            <v>0</v>
          </cell>
        </row>
      </sheetData>
      <sheetData sheetId="633">
        <row r="1">
          <cell r="JB1">
            <v>0</v>
          </cell>
        </row>
      </sheetData>
      <sheetData sheetId="634">
        <row r="1">
          <cell r="JB1">
            <v>0</v>
          </cell>
        </row>
      </sheetData>
      <sheetData sheetId="635">
        <row r="1">
          <cell r="JB1">
            <v>0</v>
          </cell>
        </row>
      </sheetData>
      <sheetData sheetId="636">
        <row r="1">
          <cell r="JB1">
            <v>0</v>
          </cell>
        </row>
      </sheetData>
      <sheetData sheetId="637">
        <row r="1">
          <cell r="JB1">
            <v>0</v>
          </cell>
        </row>
      </sheetData>
      <sheetData sheetId="638">
        <row r="1">
          <cell r="JB1">
            <v>0</v>
          </cell>
        </row>
      </sheetData>
      <sheetData sheetId="639">
        <row r="1">
          <cell r="JB1">
            <v>0</v>
          </cell>
        </row>
      </sheetData>
      <sheetData sheetId="640">
        <row r="1">
          <cell r="JB1">
            <v>0</v>
          </cell>
        </row>
      </sheetData>
      <sheetData sheetId="641">
        <row r="1">
          <cell r="JB1">
            <v>0</v>
          </cell>
        </row>
      </sheetData>
      <sheetData sheetId="642">
        <row r="1">
          <cell r="JB1">
            <v>0</v>
          </cell>
        </row>
      </sheetData>
      <sheetData sheetId="643">
        <row r="1">
          <cell r="JB1">
            <v>0</v>
          </cell>
        </row>
      </sheetData>
      <sheetData sheetId="644">
        <row r="1">
          <cell r="JB1">
            <v>0</v>
          </cell>
        </row>
      </sheetData>
      <sheetData sheetId="645">
        <row r="1">
          <cell r="JB1">
            <v>0</v>
          </cell>
        </row>
      </sheetData>
      <sheetData sheetId="646">
        <row r="1">
          <cell r="JB1">
            <v>0</v>
          </cell>
        </row>
      </sheetData>
      <sheetData sheetId="647">
        <row r="1">
          <cell r="JB1">
            <v>0</v>
          </cell>
        </row>
      </sheetData>
      <sheetData sheetId="648">
        <row r="1">
          <cell r="JB1">
            <v>0</v>
          </cell>
        </row>
      </sheetData>
      <sheetData sheetId="649">
        <row r="1">
          <cell r="JB1">
            <v>0</v>
          </cell>
        </row>
      </sheetData>
      <sheetData sheetId="650">
        <row r="1">
          <cell r="JB1">
            <v>0</v>
          </cell>
        </row>
      </sheetData>
      <sheetData sheetId="651">
        <row r="1">
          <cell r="JB1">
            <v>0</v>
          </cell>
        </row>
      </sheetData>
      <sheetData sheetId="652">
        <row r="1">
          <cell r="JB1">
            <v>0</v>
          </cell>
        </row>
      </sheetData>
      <sheetData sheetId="653">
        <row r="1">
          <cell r="JB1">
            <v>0</v>
          </cell>
        </row>
      </sheetData>
      <sheetData sheetId="654">
        <row r="1">
          <cell r="JB1">
            <v>0</v>
          </cell>
        </row>
      </sheetData>
      <sheetData sheetId="655">
        <row r="1">
          <cell r="JB1">
            <v>0</v>
          </cell>
        </row>
      </sheetData>
      <sheetData sheetId="656">
        <row r="1">
          <cell r="JB1">
            <v>0</v>
          </cell>
        </row>
      </sheetData>
      <sheetData sheetId="657">
        <row r="1">
          <cell r="JB1">
            <v>0</v>
          </cell>
        </row>
      </sheetData>
      <sheetData sheetId="658">
        <row r="1">
          <cell r="JB1">
            <v>0</v>
          </cell>
        </row>
      </sheetData>
      <sheetData sheetId="659">
        <row r="1">
          <cell r="JB1">
            <v>0</v>
          </cell>
        </row>
      </sheetData>
      <sheetData sheetId="660">
        <row r="1">
          <cell r="JB1">
            <v>0</v>
          </cell>
        </row>
      </sheetData>
      <sheetData sheetId="661">
        <row r="1">
          <cell r="JB1">
            <v>0</v>
          </cell>
        </row>
      </sheetData>
      <sheetData sheetId="662">
        <row r="1">
          <cell r="JB1">
            <v>0</v>
          </cell>
        </row>
      </sheetData>
      <sheetData sheetId="663">
        <row r="1">
          <cell r="JB1">
            <v>0</v>
          </cell>
        </row>
      </sheetData>
      <sheetData sheetId="664">
        <row r="1">
          <cell r="JB1">
            <v>0</v>
          </cell>
        </row>
      </sheetData>
      <sheetData sheetId="665">
        <row r="1">
          <cell r="JB1">
            <v>0</v>
          </cell>
        </row>
      </sheetData>
      <sheetData sheetId="666">
        <row r="1">
          <cell r="JB1">
            <v>0</v>
          </cell>
        </row>
      </sheetData>
      <sheetData sheetId="667">
        <row r="1">
          <cell r="JB1">
            <v>0</v>
          </cell>
        </row>
      </sheetData>
      <sheetData sheetId="668">
        <row r="1">
          <cell r="JB1">
            <v>0</v>
          </cell>
        </row>
      </sheetData>
      <sheetData sheetId="669">
        <row r="1">
          <cell r="JB1">
            <v>0</v>
          </cell>
        </row>
      </sheetData>
      <sheetData sheetId="670">
        <row r="1">
          <cell r="JB1">
            <v>0</v>
          </cell>
        </row>
      </sheetData>
      <sheetData sheetId="671">
        <row r="1">
          <cell r="JB1">
            <v>0</v>
          </cell>
        </row>
      </sheetData>
      <sheetData sheetId="672">
        <row r="1">
          <cell r="JB1">
            <v>0</v>
          </cell>
        </row>
      </sheetData>
      <sheetData sheetId="673">
        <row r="1">
          <cell r="JB1">
            <v>0</v>
          </cell>
        </row>
      </sheetData>
      <sheetData sheetId="674">
        <row r="1">
          <cell r="JB1">
            <v>0</v>
          </cell>
        </row>
      </sheetData>
      <sheetData sheetId="675">
        <row r="1">
          <cell r="JB1">
            <v>0</v>
          </cell>
        </row>
      </sheetData>
      <sheetData sheetId="676">
        <row r="1">
          <cell r="JB1">
            <v>0</v>
          </cell>
        </row>
      </sheetData>
      <sheetData sheetId="677">
        <row r="1">
          <cell r="JB1">
            <v>0</v>
          </cell>
        </row>
      </sheetData>
      <sheetData sheetId="678">
        <row r="1">
          <cell r="JB1">
            <v>0</v>
          </cell>
        </row>
      </sheetData>
      <sheetData sheetId="679">
        <row r="1">
          <cell r="JB1">
            <v>0</v>
          </cell>
        </row>
      </sheetData>
      <sheetData sheetId="680">
        <row r="1">
          <cell r="JB1">
            <v>0</v>
          </cell>
        </row>
      </sheetData>
      <sheetData sheetId="681">
        <row r="1">
          <cell r="JB1">
            <v>0</v>
          </cell>
        </row>
      </sheetData>
      <sheetData sheetId="682">
        <row r="1">
          <cell r="JB1">
            <v>0</v>
          </cell>
        </row>
      </sheetData>
      <sheetData sheetId="683">
        <row r="1">
          <cell r="JB1">
            <v>0</v>
          </cell>
        </row>
      </sheetData>
      <sheetData sheetId="684">
        <row r="1">
          <cell r="JB1">
            <v>0</v>
          </cell>
        </row>
      </sheetData>
      <sheetData sheetId="685">
        <row r="1">
          <cell r="JB1">
            <v>0</v>
          </cell>
        </row>
      </sheetData>
      <sheetData sheetId="686">
        <row r="1">
          <cell r="JB1">
            <v>0</v>
          </cell>
        </row>
      </sheetData>
      <sheetData sheetId="687">
        <row r="1">
          <cell r="JB1">
            <v>0</v>
          </cell>
        </row>
      </sheetData>
      <sheetData sheetId="688">
        <row r="1">
          <cell r="JB1">
            <v>0</v>
          </cell>
        </row>
      </sheetData>
      <sheetData sheetId="689">
        <row r="1">
          <cell r="JB1">
            <v>0</v>
          </cell>
        </row>
      </sheetData>
      <sheetData sheetId="690">
        <row r="1">
          <cell r="JB1">
            <v>0</v>
          </cell>
        </row>
      </sheetData>
      <sheetData sheetId="691">
        <row r="1">
          <cell r="JB1">
            <v>0</v>
          </cell>
        </row>
      </sheetData>
      <sheetData sheetId="692">
        <row r="1">
          <cell r="JB1">
            <v>0</v>
          </cell>
        </row>
      </sheetData>
      <sheetData sheetId="693">
        <row r="1">
          <cell r="JB1">
            <v>0</v>
          </cell>
        </row>
      </sheetData>
      <sheetData sheetId="694">
        <row r="1">
          <cell r="JB1">
            <v>0</v>
          </cell>
        </row>
      </sheetData>
      <sheetData sheetId="695">
        <row r="1">
          <cell r="JB1">
            <v>0</v>
          </cell>
        </row>
      </sheetData>
      <sheetData sheetId="696">
        <row r="1">
          <cell r="JB1">
            <v>0</v>
          </cell>
        </row>
      </sheetData>
      <sheetData sheetId="697">
        <row r="1">
          <cell r="JB1">
            <v>0</v>
          </cell>
        </row>
      </sheetData>
      <sheetData sheetId="698">
        <row r="1">
          <cell r="JB1">
            <v>0</v>
          </cell>
        </row>
      </sheetData>
      <sheetData sheetId="699">
        <row r="1">
          <cell r="JB1">
            <v>0</v>
          </cell>
        </row>
      </sheetData>
      <sheetData sheetId="700">
        <row r="1">
          <cell r="JB1">
            <v>0</v>
          </cell>
        </row>
      </sheetData>
      <sheetData sheetId="701">
        <row r="1">
          <cell r="JB1">
            <v>0</v>
          </cell>
        </row>
      </sheetData>
      <sheetData sheetId="702">
        <row r="1">
          <cell r="JB1">
            <v>0</v>
          </cell>
        </row>
      </sheetData>
      <sheetData sheetId="703">
        <row r="1">
          <cell r="JB1">
            <v>0</v>
          </cell>
        </row>
      </sheetData>
      <sheetData sheetId="704">
        <row r="1">
          <cell r="JB1">
            <v>0</v>
          </cell>
        </row>
      </sheetData>
      <sheetData sheetId="705">
        <row r="1">
          <cell r="JB1">
            <v>0</v>
          </cell>
        </row>
      </sheetData>
      <sheetData sheetId="706">
        <row r="1">
          <cell r="JB1">
            <v>0</v>
          </cell>
        </row>
      </sheetData>
      <sheetData sheetId="707">
        <row r="1">
          <cell r="JB1">
            <v>0</v>
          </cell>
        </row>
      </sheetData>
      <sheetData sheetId="708">
        <row r="1">
          <cell r="JB1">
            <v>0</v>
          </cell>
        </row>
      </sheetData>
      <sheetData sheetId="709">
        <row r="1">
          <cell r="JB1">
            <v>0</v>
          </cell>
        </row>
      </sheetData>
      <sheetData sheetId="710">
        <row r="1">
          <cell r="JB1">
            <v>0</v>
          </cell>
        </row>
      </sheetData>
      <sheetData sheetId="711">
        <row r="1">
          <cell r="JB1">
            <v>0</v>
          </cell>
        </row>
      </sheetData>
      <sheetData sheetId="712">
        <row r="1">
          <cell r="JB1">
            <v>0</v>
          </cell>
        </row>
      </sheetData>
      <sheetData sheetId="713">
        <row r="1">
          <cell r="JB1">
            <v>0</v>
          </cell>
        </row>
      </sheetData>
      <sheetData sheetId="714">
        <row r="1">
          <cell r="JB1">
            <v>0</v>
          </cell>
        </row>
      </sheetData>
      <sheetData sheetId="715">
        <row r="1">
          <cell r="JB1">
            <v>0</v>
          </cell>
        </row>
      </sheetData>
      <sheetData sheetId="716">
        <row r="1">
          <cell r="JB1">
            <v>0</v>
          </cell>
        </row>
      </sheetData>
      <sheetData sheetId="717">
        <row r="1">
          <cell r="JB1">
            <v>0</v>
          </cell>
        </row>
      </sheetData>
      <sheetData sheetId="718">
        <row r="1">
          <cell r="JB1">
            <v>0</v>
          </cell>
        </row>
      </sheetData>
      <sheetData sheetId="719">
        <row r="1">
          <cell r="JB1">
            <v>0</v>
          </cell>
        </row>
      </sheetData>
      <sheetData sheetId="720">
        <row r="1">
          <cell r="JB1">
            <v>0</v>
          </cell>
        </row>
      </sheetData>
      <sheetData sheetId="721">
        <row r="1">
          <cell r="JB1">
            <v>0</v>
          </cell>
        </row>
      </sheetData>
      <sheetData sheetId="722">
        <row r="1">
          <cell r="JB1">
            <v>0</v>
          </cell>
        </row>
      </sheetData>
      <sheetData sheetId="723">
        <row r="1">
          <cell r="JB1">
            <v>0</v>
          </cell>
        </row>
      </sheetData>
      <sheetData sheetId="724">
        <row r="1">
          <cell r="JB1">
            <v>0</v>
          </cell>
        </row>
      </sheetData>
      <sheetData sheetId="725">
        <row r="1">
          <cell r="JB1">
            <v>0</v>
          </cell>
        </row>
      </sheetData>
      <sheetData sheetId="726">
        <row r="1">
          <cell r="JB1">
            <v>0</v>
          </cell>
        </row>
      </sheetData>
      <sheetData sheetId="727">
        <row r="1">
          <cell r="JB1">
            <v>0</v>
          </cell>
        </row>
      </sheetData>
      <sheetData sheetId="728">
        <row r="1">
          <cell r="JB1">
            <v>0</v>
          </cell>
        </row>
      </sheetData>
      <sheetData sheetId="729">
        <row r="1">
          <cell r="JB1">
            <v>0</v>
          </cell>
        </row>
      </sheetData>
      <sheetData sheetId="730">
        <row r="1">
          <cell r="JB1">
            <v>0</v>
          </cell>
        </row>
      </sheetData>
      <sheetData sheetId="731">
        <row r="1">
          <cell r="JB1">
            <v>0</v>
          </cell>
        </row>
      </sheetData>
      <sheetData sheetId="732">
        <row r="1">
          <cell r="JB1">
            <v>0</v>
          </cell>
        </row>
      </sheetData>
      <sheetData sheetId="733">
        <row r="1">
          <cell r="JB1">
            <v>0</v>
          </cell>
        </row>
      </sheetData>
      <sheetData sheetId="734">
        <row r="1">
          <cell r="JB1">
            <v>0</v>
          </cell>
        </row>
      </sheetData>
      <sheetData sheetId="735">
        <row r="1">
          <cell r="JB1">
            <v>0</v>
          </cell>
        </row>
      </sheetData>
      <sheetData sheetId="736">
        <row r="1">
          <cell r="JB1">
            <v>0</v>
          </cell>
        </row>
      </sheetData>
      <sheetData sheetId="737">
        <row r="1">
          <cell r="JB1">
            <v>0</v>
          </cell>
        </row>
      </sheetData>
      <sheetData sheetId="738">
        <row r="1">
          <cell r="JB1">
            <v>0</v>
          </cell>
        </row>
      </sheetData>
      <sheetData sheetId="739">
        <row r="1">
          <cell r="JB1">
            <v>0</v>
          </cell>
        </row>
      </sheetData>
      <sheetData sheetId="740">
        <row r="1">
          <cell r="JB1">
            <v>0</v>
          </cell>
        </row>
      </sheetData>
      <sheetData sheetId="741">
        <row r="1">
          <cell r="JB1">
            <v>0</v>
          </cell>
        </row>
      </sheetData>
      <sheetData sheetId="742">
        <row r="1">
          <cell r="JB1">
            <v>0</v>
          </cell>
        </row>
      </sheetData>
      <sheetData sheetId="743">
        <row r="1">
          <cell r="JB1">
            <v>0</v>
          </cell>
        </row>
      </sheetData>
      <sheetData sheetId="744">
        <row r="1">
          <cell r="JB1">
            <v>0</v>
          </cell>
        </row>
      </sheetData>
      <sheetData sheetId="745">
        <row r="1">
          <cell r="JB1">
            <v>0</v>
          </cell>
        </row>
      </sheetData>
      <sheetData sheetId="746">
        <row r="1">
          <cell r="JB1">
            <v>0</v>
          </cell>
        </row>
      </sheetData>
      <sheetData sheetId="747">
        <row r="1">
          <cell r="JB1">
            <v>0</v>
          </cell>
        </row>
      </sheetData>
      <sheetData sheetId="748">
        <row r="1">
          <cell r="JB1">
            <v>0</v>
          </cell>
        </row>
      </sheetData>
      <sheetData sheetId="749">
        <row r="1">
          <cell r="JB1">
            <v>0</v>
          </cell>
        </row>
      </sheetData>
      <sheetData sheetId="750">
        <row r="1">
          <cell r="JB1">
            <v>0</v>
          </cell>
        </row>
      </sheetData>
      <sheetData sheetId="751">
        <row r="1">
          <cell r="JB1">
            <v>0</v>
          </cell>
        </row>
      </sheetData>
      <sheetData sheetId="752">
        <row r="1">
          <cell r="JB1">
            <v>0</v>
          </cell>
        </row>
      </sheetData>
      <sheetData sheetId="753">
        <row r="1">
          <cell r="JB1">
            <v>0</v>
          </cell>
        </row>
      </sheetData>
      <sheetData sheetId="754">
        <row r="1">
          <cell r="JB1">
            <v>0</v>
          </cell>
        </row>
      </sheetData>
      <sheetData sheetId="755">
        <row r="1">
          <cell r="JB1">
            <v>0</v>
          </cell>
        </row>
      </sheetData>
      <sheetData sheetId="756">
        <row r="1">
          <cell r="JB1">
            <v>0</v>
          </cell>
        </row>
      </sheetData>
      <sheetData sheetId="757">
        <row r="1">
          <cell r="JB1">
            <v>0</v>
          </cell>
        </row>
      </sheetData>
      <sheetData sheetId="758">
        <row r="1">
          <cell r="JB1">
            <v>0</v>
          </cell>
        </row>
      </sheetData>
      <sheetData sheetId="759">
        <row r="1">
          <cell r="JB1">
            <v>0</v>
          </cell>
        </row>
      </sheetData>
      <sheetData sheetId="760">
        <row r="1">
          <cell r="JB1">
            <v>0</v>
          </cell>
        </row>
      </sheetData>
      <sheetData sheetId="761">
        <row r="1">
          <cell r="JB1">
            <v>0</v>
          </cell>
        </row>
      </sheetData>
      <sheetData sheetId="762">
        <row r="1">
          <cell r="JB1">
            <v>0</v>
          </cell>
        </row>
      </sheetData>
      <sheetData sheetId="763">
        <row r="1">
          <cell r="JB1">
            <v>0</v>
          </cell>
        </row>
      </sheetData>
      <sheetData sheetId="764">
        <row r="1">
          <cell r="JB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>
        <row r="1">
          <cell r="JB1">
            <v>0</v>
          </cell>
        </row>
      </sheetData>
      <sheetData sheetId="786">
        <row r="1">
          <cell r="JB1">
            <v>0</v>
          </cell>
        </row>
      </sheetData>
      <sheetData sheetId="787">
        <row r="7">
          <cell r="P7" t="str">
            <v xml:space="preserve">B U D G E T A R Y </v>
          </cell>
        </row>
      </sheetData>
      <sheetData sheetId="788">
        <row r="7">
          <cell r="P7" t="str">
            <v xml:space="preserve">B U D G E T A R Y </v>
          </cell>
        </row>
      </sheetData>
      <sheetData sheetId="789">
        <row r="7">
          <cell r="P7" t="str">
            <v xml:space="preserve">B U D G E T A R Y </v>
          </cell>
        </row>
      </sheetData>
      <sheetData sheetId="790">
        <row r="1">
          <cell r="JB1">
            <v>0</v>
          </cell>
        </row>
      </sheetData>
      <sheetData sheetId="791"/>
      <sheetData sheetId="792"/>
      <sheetData sheetId="793">
        <row r="7">
          <cell r="P7" t="str">
            <v xml:space="preserve">B U D G E T A R Y </v>
          </cell>
        </row>
      </sheetData>
      <sheetData sheetId="794">
        <row r="7">
          <cell r="P7" t="str">
            <v xml:space="preserve">B U D G E T A R Y </v>
          </cell>
        </row>
      </sheetData>
      <sheetData sheetId="795">
        <row r="7">
          <cell r="P7" t="str">
            <v xml:space="preserve">B U D G E T A R Y </v>
          </cell>
        </row>
      </sheetData>
      <sheetData sheetId="796">
        <row r="7">
          <cell r="P7" t="str">
            <v xml:space="preserve">B U D G E T A R Y </v>
          </cell>
        </row>
      </sheetData>
      <sheetData sheetId="797">
        <row r="7">
          <cell r="P7" t="str">
            <v xml:space="preserve">B U D G E T A R Y </v>
          </cell>
        </row>
      </sheetData>
      <sheetData sheetId="798">
        <row r="7">
          <cell r="P7" t="str">
            <v xml:space="preserve">B U D G E T A R Y </v>
          </cell>
        </row>
      </sheetData>
      <sheetData sheetId="799">
        <row r="7">
          <cell r="P7" t="str">
            <v xml:space="preserve">B U D G E T A R Y </v>
          </cell>
        </row>
      </sheetData>
      <sheetData sheetId="800">
        <row r="7">
          <cell r="P7" t="str">
            <v xml:space="preserve">B U D G E T A R Y </v>
          </cell>
        </row>
      </sheetData>
      <sheetData sheetId="801">
        <row r="7">
          <cell r="P7" t="str">
            <v xml:space="preserve">B U D G E T A R Y </v>
          </cell>
        </row>
      </sheetData>
      <sheetData sheetId="802">
        <row r="7">
          <cell r="P7" t="str">
            <v xml:space="preserve">B U D G E T A R Y </v>
          </cell>
        </row>
      </sheetData>
      <sheetData sheetId="803">
        <row r="7">
          <cell r="P7" t="str">
            <v xml:space="preserve">B U D G E T A R Y </v>
          </cell>
        </row>
      </sheetData>
      <sheetData sheetId="804">
        <row r="7">
          <cell r="P7" t="str">
            <v xml:space="preserve">B U D G E T A R Y </v>
          </cell>
        </row>
      </sheetData>
      <sheetData sheetId="805">
        <row r="7">
          <cell r="P7" t="str">
            <v xml:space="preserve">B U D G E T A R Y </v>
          </cell>
        </row>
      </sheetData>
      <sheetData sheetId="806">
        <row r="1">
          <cell r="JB1">
            <v>0</v>
          </cell>
        </row>
      </sheetData>
      <sheetData sheetId="807" refreshError="1"/>
      <sheetData sheetId="808">
        <row r="7">
          <cell r="P7" t="str">
            <v xml:space="preserve">B U D G E T A R Y </v>
          </cell>
        </row>
      </sheetData>
      <sheetData sheetId="809" refreshError="1"/>
      <sheetData sheetId="810" refreshError="1"/>
      <sheetData sheetId="811" refreshError="1"/>
      <sheetData sheetId="812">
        <row r="7">
          <cell r="P7" t="str">
            <v xml:space="preserve">B U D G E T A R Y </v>
          </cell>
        </row>
      </sheetData>
      <sheetData sheetId="813">
        <row r="7">
          <cell r="P7" t="str">
            <v xml:space="preserve">B U D G E T A R Y </v>
          </cell>
        </row>
      </sheetData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1">
          <cell r="JB1">
            <v>0</v>
          </cell>
        </row>
      </sheetData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>
        <row r="1">
          <cell r="JB1">
            <v>0</v>
          </cell>
        </row>
      </sheetData>
      <sheetData sheetId="893">
        <row r="1">
          <cell r="JB1">
            <v>0</v>
          </cell>
        </row>
      </sheetData>
      <sheetData sheetId="894">
        <row r="1">
          <cell r="JB1">
            <v>0</v>
          </cell>
        </row>
      </sheetData>
      <sheetData sheetId="895">
        <row r="1">
          <cell r="JB1">
            <v>0</v>
          </cell>
        </row>
      </sheetData>
      <sheetData sheetId="896">
        <row r="1">
          <cell r="JB1">
            <v>0</v>
          </cell>
        </row>
      </sheetData>
      <sheetData sheetId="897">
        <row r="1">
          <cell r="JB1">
            <v>0</v>
          </cell>
        </row>
      </sheetData>
      <sheetData sheetId="898">
        <row r="1">
          <cell r="JB1">
            <v>0</v>
          </cell>
        </row>
      </sheetData>
      <sheetData sheetId="899">
        <row r="1">
          <cell r="JB1">
            <v>0</v>
          </cell>
        </row>
      </sheetData>
      <sheetData sheetId="900">
        <row r="1">
          <cell r="JB1">
            <v>0</v>
          </cell>
        </row>
      </sheetData>
      <sheetData sheetId="901">
        <row r="1">
          <cell r="JB1">
            <v>0</v>
          </cell>
        </row>
      </sheetData>
      <sheetData sheetId="902">
        <row r="1">
          <cell r="JB1">
            <v>0</v>
          </cell>
        </row>
      </sheetData>
      <sheetData sheetId="903">
        <row r="1">
          <cell r="JB1">
            <v>0</v>
          </cell>
        </row>
      </sheetData>
      <sheetData sheetId="904">
        <row r="1">
          <cell r="JB1">
            <v>0</v>
          </cell>
        </row>
      </sheetData>
      <sheetData sheetId="905">
        <row r="1">
          <cell r="JB1">
            <v>0</v>
          </cell>
        </row>
      </sheetData>
      <sheetData sheetId="906">
        <row r="1">
          <cell r="JB1">
            <v>0</v>
          </cell>
        </row>
      </sheetData>
      <sheetData sheetId="907">
        <row r="1">
          <cell r="JB1">
            <v>0</v>
          </cell>
        </row>
      </sheetData>
      <sheetData sheetId="908">
        <row r="1">
          <cell r="JB1">
            <v>0</v>
          </cell>
        </row>
      </sheetData>
      <sheetData sheetId="909">
        <row r="1">
          <cell r="JB1">
            <v>0</v>
          </cell>
        </row>
      </sheetData>
      <sheetData sheetId="910">
        <row r="1">
          <cell r="JB1">
            <v>0</v>
          </cell>
        </row>
      </sheetData>
      <sheetData sheetId="911">
        <row r="1">
          <cell r="JB1">
            <v>0</v>
          </cell>
        </row>
      </sheetData>
      <sheetData sheetId="912">
        <row r="1">
          <cell r="JB1">
            <v>0</v>
          </cell>
        </row>
      </sheetData>
      <sheetData sheetId="913">
        <row r="1">
          <cell r="JB1">
            <v>0</v>
          </cell>
        </row>
      </sheetData>
      <sheetData sheetId="914">
        <row r="1">
          <cell r="JB1">
            <v>0</v>
          </cell>
        </row>
      </sheetData>
      <sheetData sheetId="915">
        <row r="1">
          <cell r="JB1">
            <v>0</v>
          </cell>
        </row>
      </sheetData>
      <sheetData sheetId="916">
        <row r="1">
          <cell r="JB1">
            <v>0</v>
          </cell>
        </row>
      </sheetData>
      <sheetData sheetId="917">
        <row r="1">
          <cell r="JB1">
            <v>0</v>
          </cell>
        </row>
      </sheetData>
      <sheetData sheetId="918">
        <row r="1">
          <cell r="JB1">
            <v>0</v>
          </cell>
        </row>
      </sheetData>
      <sheetData sheetId="919">
        <row r="1">
          <cell r="JB1">
            <v>0</v>
          </cell>
        </row>
      </sheetData>
      <sheetData sheetId="920">
        <row r="1">
          <cell r="JB1">
            <v>0</v>
          </cell>
        </row>
      </sheetData>
      <sheetData sheetId="921">
        <row r="1">
          <cell r="JB1">
            <v>0</v>
          </cell>
        </row>
      </sheetData>
      <sheetData sheetId="922">
        <row r="1">
          <cell r="JB1">
            <v>0</v>
          </cell>
        </row>
      </sheetData>
      <sheetData sheetId="923">
        <row r="1">
          <cell r="JB1">
            <v>0</v>
          </cell>
        </row>
      </sheetData>
      <sheetData sheetId="924">
        <row r="1">
          <cell r="JB1">
            <v>0</v>
          </cell>
        </row>
      </sheetData>
      <sheetData sheetId="925">
        <row r="1">
          <cell r="JB1">
            <v>0</v>
          </cell>
        </row>
      </sheetData>
      <sheetData sheetId="926">
        <row r="1">
          <cell r="JB1">
            <v>0</v>
          </cell>
        </row>
      </sheetData>
      <sheetData sheetId="927">
        <row r="1">
          <cell r="JB1">
            <v>0</v>
          </cell>
        </row>
      </sheetData>
      <sheetData sheetId="928">
        <row r="1">
          <cell r="JB1">
            <v>0</v>
          </cell>
        </row>
      </sheetData>
      <sheetData sheetId="929">
        <row r="1">
          <cell r="JB1">
            <v>0</v>
          </cell>
        </row>
      </sheetData>
      <sheetData sheetId="930">
        <row r="1">
          <cell r="JB1">
            <v>0</v>
          </cell>
        </row>
      </sheetData>
      <sheetData sheetId="931">
        <row r="1">
          <cell r="JB1">
            <v>0</v>
          </cell>
        </row>
      </sheetData>
      <sheetData sheetId="932">
        <row r="1">
          <cell r="JB1">
            <v>0</v>
          </cell>
        </row>
      </sheetData>
      <sheetData sheetId="933">
        <row r="1">
          <cell r="JB1">
            <v>0</v>
          </cell>
        </row>
      </sheetData>
      <sheetData sheetId="934">
        <row r="1">
          <cell r="JB1">
            <v>0</v>
          </cell>
        </row>
      </sheetData>
      <sheetData sheetId="935">
        <row r="1">
          <cell r="JB1">
            <v>0</v>
          </cell>
        </row>
      </sheetData>
      <sheetData sheetId="936">
        <row r="1">
          <cell r="JB1">
            <v>0</v>
          </cell>
        </row>
      </sheetData>
      <sheetData sheetId="937">
        <row r="1">
          <cell r="JB1">
            <v>0</v>
          </cell>
        </row>
      </sheetData>
      <sheetData sheetId="938">
        <row r="1">
          <cell r="JB1">
            <v>0</v>
          </cell>
        </row>
      </sheetData>
      <sheetData sheetId="939">
        <row r="1">
          <cell r="JB1">
            <v>0</v>
          </cell>
        </row>
      </sheetData>
      <sheetData sheetId="940">
        <row r="1">
          <cell r="JB1">
            <v>0</v>
          </cell>
        </row>
      </sheetData>
      <sheetData sheetId="941">
        <row r="1">
          <cell r="JB1">
            <v>0</v>
          </cell>
        </row>
      </sheetData>
      <sheetData sheetId="942">
        <row r="1">
          <cell r="JB1">
            <v>0</v>
          </cell>
        </row>
      </sheetData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">
          <cell r="JB1">
            <v>0</v>
          </cell>
        </row>
      </sheetData>
      <sheetData sheetId="949" refreshError="1"/>
      <sheetData sheetId="950" refreshError="1"/>
      <sheetData sheetId="951" refreshError="1"/>
      <sheetData sheetId="952" refreshError="1"/>
      <sheetData sheetId="953">
        <row r="1">
          <cell r="JB1">
            <v>0</v>
          </cell>
        </row>
      </sheetData>
      <sheetData sheetId="954">
        <row r="1">
          <cell r="JB1">
            <v>0</v>
          </cell>
        </row>
      </sheetData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>
        <row r="1">
          <cell r="JB1">
            <v>0</v>
          </cell>
        </row>
      </sheetData>
      <sheetData sheetId="1040">
        <row r="1">
          <cell r="JB1">
            <v>0</v>
          </cell>
        </row>
      </sheetData>
      <sheetData sheetId="1041">
        <row r="1">
          <cell r="JB1">
            <v>0</v>
          </cell>
        </row>
      </sheetData>
      <sheetData sheetId="1042">
        <row r="1">
          <cell r="JB1">
            <v>0</v>
          </cell>
        </row>
      </sheetData>
      <sheetData sheetId="1043">
        <row r="1">
          <cell r="JB1">
            <v>0</v>
          </cell>
        </row>
      </sheetData>
      <sheetData sheetId="1044">
        <row r="1">
          <cell r="JB1">
            <v>0</v>
          </cell>
        </row>
      </sheetData>
      <sheetData sheetId="1045">
        <row r="1">
          <cell r="JB1">
            <v>0</v>
          </cell>
        </row>
      </sheetData>
      <sheetData sheetId="1046">
        <row r="1">
          <cell r="JB1">
            <v>0</v>
          </cell>
        </row>
      </sheetData>
      <sheetData sheetId="1047">
        <row r="1">
          <cell r="JB1">
            <v>0</v>
          </cell>
        </row>
      </sheetData>
      <sheetData sheetId="1048">
        <row r="1">
          <cell r="JB1">
            <v>0</v>
          </cell>
        </row>
      </sheetData>
      <sheetData sheetId="1049">
        <row r="1">
          <cell r="JB1">
            <v>0</v>
          </cell>
        </row>
      </sheetData>
      <sheetData sheetId="1050">
        <row r="1">
          <cell r="JB1">
            <v>0</v>
          </cell>
        </row>
      </sheetData>
      <sheetData sheetId="1051">
        <row r="1">
          <cell r="JB1">
            <v>0</v>
          </cell>
        </row>
      </sheetData>
      <sheetData sheetId="1052">
        <row r="1">
          <cell r="JB1">
            <v>0</v>
          </cell>
        </row>
      </sheetData>
      <sheetData sheetId="1053">
        <row r="1">
          <cell r="JB1">
            <v>0</v>
          </cell>
        </row>
      </sheetData>
      <sheetData sheetId="1054">
        <row r="1">
          <cell r="JB1">
            <v>0</v>
          </cell>
        </row>
      </sheetData>
      <sheetData sheetId="1055">
        <row r="1">
          <cell r="JB1">
            <v>0</v>
          </cell>
        </row>
      </sheetData>
      <sheetData sheetId="1056">
        <row r="1">
          <cell r="JB1">
            <v>0</v>
          </cell>
        </row>
      </sheetData>
      <sheetData sheetId="1057">
        <row r="1">
          <cell r="JB1">
            <v>0</v>
          </cell>
        </row>
      </sheetData>
      <sheetData sheetId="1058">
        <row r="1">
          <cell r="JB1">
            <v>0</v>
          </cell>
        </row>
      </sheetData>
      <sheetData sheetId="1059">
        <row r="1">
          <cell r="JB1">
            <v>0</v>
          </cell>
        </row>
      </sheetData>
      <sheetData sheetId="1060">
        <row r="1">
          <cell r="JB1">
            <v>0</v>
          </cell>
        </row>
      </sheetData>
      <sheetData sheetId="1061">
        <row r="1">
          <cell r="JB1">
            <v>0</v>
          </cell>
        </row>
      </sheetData>
      <sheetData sheetId="1062">
        <row r="1">
          <cell r="JB1">
            <v>0</v>
          </cell>
        </row>
      </sheetData>
      <sheetData sheetId="1063">
        <row r="1">
          <cell r="JB1">
            <v>0</v>
          </cell>
        </row>
      </sheetData>
      <sheetData sheetId="1064">
        <row r="1">
          <cell r="JB1">
            <v>0</v>
          </cell>
        </row>
      </sheetData>
      <sheetData sheetId="1065">
        <row r="1">
          <cell r="JB1">
            <v>0</v>
          </cell>
        </row>
      </sheetData>
      <sheetData sheetId="1066">
        <row r="1">
          <cell r="JB1">
            <v>0</v>
          </cell>
        </row>
      </sheetData>
      <sheetData sheetId="1067">
        <row r="1">
          <cell r="JB1">
            <v>0</v>
          </cell>
        </row>
      </sheetData>
      <sheetData sheetId="1068">
        <row r="1">
          <cell r="JB1">
            <v>0</v>
          </cell>
        </row>
      </sheetData>
      <sheetData sheetId="1069">
        <row r="1">
          <cell r="JB1">
            <v>0</v>
          </cell>
        </row>
      </sheetData>
      <sheetData sheetId="1070">
        <row r="1">
          <cell r="JB1">
            <v>0</v>
          </cell>
        </row>
      </sheetData>
      <sheetData sheetId="1071">
        <row r="1">
          <cell r="JB1">
            <v>0</v>
          </cell>
        </row>
      </sheetData>
      <sheetData sheetId="1072">
        <row r="1">
          <cell r="JB1">
            <v>0</v>
          </cell>
        </row>
      </sheetData>
      <sheetData sheetId="1073">
        <row r="1">
          <cell r="JB1">
            <v>0</v>
          </cell>
        </row>
      </sheetData>
      <sheetData sheetId="1074">
        <row r="1">
          <cell r="JB1">
            <v>0</v>
          </cell>
        </row>
      </sheetData>
      <sheetData sheetId="1075">
        <row r="1">
          <cell r="JB1">
            <v>0</v>
          </cell>
        </row>
      </sheetData>
      <sheetData sheetId="1076">
        <row r="1">
          <cell r="JB1">
            <v>0</v>
          </cell>
        </row>
      </sheetData>
      <sheetData sheetId="1077">
        <row r="1">
          <cell r="JB1">
            <v>0</v>
          </cell>
        </row>
      </sheetData>
      <sheetData sheetId="1078">
        <row r="1">
          <cell r="JB1">
            <v>0</v>
          </cell>
        </row>
      </sheetData>
      <sheetData sheetId="1079">
        <row r="1">
          <cell r="JB1">
            <v>0</v>
          </cell>
        </row>
      </sheetData>
      <sheetData sheetId="1080">
        <row r="1">
          <cell r="JB1">
            <v>0</v>
          </cell>
        </row>
      </sheetData>
      <sheetData sheetId="1081">
        <row r="1">
          <cell r="JB1">
            <v>0</v>
          </cell>
        </row>
      </sheetData>
      <sheetData sheetId="1082">
        <row r="1">
          <cell r="JB1">
            <v>0</v>
          </cell>
        </row>
      </sheetData>
      <sheetData sheetId="1083">
        <row r="1">
          <cell r="JB1">
            <v>0</v>
          </cell>
        </row>
      </sheetData>
      <sheetData sheetId="1084">
        <row r="1">
          <cell r="JB1">
            <v>0</v>
          </cell>
        </row>
      </sheetData>
      <sheetData sheetId="1085">
        <row r="1">
          <cell r="JB1">
            <v>0</v>
          </cell>
        </row>
      </sheetData>
      <sheetData sheetId="1086">
        <row r="1">
          <cell r="JB1">
            <v>0</v>
          </cell>
        </row>
      </sheetData>
      <sheetData sheetId="1087">
        <row r="1">
          <cell r="JB1">
            <v>0</v>
          </cell>
        </row>
      </sheetData>
      <sheetData sheetId="1088">
        <row r="1">
          <cell r="JB1">
            <v>0</v>
          </cell>
        </row>
      </sheetData>
      <sheetData sheetId="1089">
        <row r="1">
          <cell r="JB1">
            <v>0</v>
          </cell>
        </row>
      </sheetData>
      <sheetData sheetId="1090">
        <row r="1">
          <cell r="JB1">
            <v>0</v>
          </cell>
        </row>
      </sheetData>
      <sheetData sheetId="1091">
        <row r="1">
          <cell r="JB1">
            <v>0</v>
          </cell>
        </row>
      </sheetData>
      <sheetData sheetId="1092">
        <row r="1">
          <cell r="JB1">
            <v>0</v>
          </cell>
        </row>
      </sheetData>
      <sheetData sheetId="1093">
        <row r="1">
          <cell r="JB1">
            <v>0</v>
          </cell>
        </row>
      </sheetData>
      <sheetData sheetId="1094">
        <row r="1">
          <cell r="JB1">
            <v>0</v>
          </cell>
        </row>
      </sheetData>
      <sheetData sheetId="1095">
        <row r="1">
          <cell r="JB1">
            <v>0</v>
          </cell>
        </row>
      </sheetData>
      <sheetData sheetId="1096">
        <row r="1">
          <cell r="JB1">
            <v>0</v>
          </cell>
        </row>
      </sheetData>
      <sheetData sheetId="1097">
        <row r="1">
          <cell r="JB1">
            <v>0</v>
          </cell>
        </row>
      </sheetData>
      <sheetData sheetId="1098">
        <row r="1">
          <cell r="JB1">
            <v>0</v>
          </cell>
        </row>
      </sheetData>
      <sheetData sheetId="1099">
        <row r="1">
          <cell r="JB1">
            <v>0</v>
          </cell>
        </row>
      </sheetData>
      <sheetData sheetId="1100">
        <row r="1">
          <cell r="JB1">
            <v>0</v>
          </cell>
        </row>
      </sheetData>
      <sheetData sheetId="1101">
        <row r="1">
          <cell r="JB1">
            <v>0</v>
          </cell>
        </row>
      </sheetData>
      <sheetData sheetId="1102">
        <row r="1">
          <cell r="JB1">
            <v>0</v>
          </cell>
        </row>
      </sheetData>
      <sheetData sheetId="1103">
        <row r="1">
          <cell r="JB1">
            <v>0</v>
          </cell>
        </row>
      </sheetData>
      <sheetData sheetId="1104">
        <row r="1">
          <cell r="JB1">
            <v>0</v>
          </cell>
        </row>
      </sheetData>
      <sheetData sheetId="1105">
        <row r="1">
          <cell r="JB1">
            <v>0</v>
          </cell>
        </row>
      </sheetData>
      <sheetData sheetId="1106">
        <row r="1">
          <cell r="JB1">
            <v>0</v>
          </cell>
        </row>
      </sheetData>
      <sheetData sheetId="1107">
        <row r="1">
          <cell r="JB1">
            <v>0</v>
          </cell>
        </row>
      </sheetData>
      <sheetData sheetId="1108">
        <row r="1">
          <cell r="JB1">
            <v>0</v>
          </cell>
        </row>
      </sheetData>
      <sheetData sheetId="1109">
        <row r="1">
          <cell r="JB1">
            <v>0</v>
          </cell>
        </row>
      </sheetData>
      <sheetData sheetId="1110">
        <row r="1">
          <cell r="JB1">
            <v>0</v>
          </cell>
        </row>
      </sheetData>
      <sheetData sheetId="1111">
        <row r="1">
          <cell r="JB1">
            <v>0</v>
          </cell>
        </row>
      </sheetData>
      <sheetData sheetId="1112">
        <row r="1">
          <cell r="JB1">
            <v>0</v>
          </cell>
        </row>
      </sheetData>
      <sheetData sheetId="1113">
        <row r="1">
          <cell r="JB1">
            <v>0</v>
          </cell>
        </row>
      </sheetData>
      <sheetData sheetId="1114">
        <row r="1">
          <cell r="JB1">
            <v>0</v>
          </cell>
        </row>
      </sheetData>
      <sheetData sheetId="1115">
        <row r="1">
          <cell r="JB1">
            <v>0</v>
          </cell>
        </row>
      </sheetData>
      <sheetData sheetId="1116">
        <row r="1">
          <cell r="JB1">
            <v>0</v>
          </cell>
        </row>
      </sheetData>
      <sheetData sheetId="1117">
        <row r="1">
          <cell r="JB1">
            <v>0</v>
          </cell>
        </row>
      </sheetData>
      <sheetData sheetId="1118">
        <row r="1">
          <cell r="JB1">
            <v>0</v>
          </cell>
        </row>
      </sheetData>
      <sheetData sheetId="1119">
        <row r="1">
          <cell r="JB1">
            <v>0</v>
          </cell>
        </row>
      </sheetData>
      <sheetData sheetId="1120">
        <row r="1">
          <cell r="JB1">
            <v>0</v>
          </cell>
        </row>
      </sheetData>
      <sheetData sheetId="1121">
        <row r="1">
          <cell r="JB1">
            <v>0</v>
          </cell>
        </row>
      </sheetData>
      <sheetData sheetId="1122">
        <row r="1">
          <cell r="JB1">
            <v>0</v>
          </cell>
        </row>
      </sheetData>
      <sheetData sheetId="1123">
        <row r="1">
          <cell r="JB1">
            <v>0</v>
          </cell>
        </row>
      </sheetData>
      <sheetData sheetId="1124">
        <row r="1">
          <cell r="JB1">
            <v>0</v>
          </cell>
        </row>
      </sheetData>
      <sheetData sheetId="1125">
        <row r="1">
          <cell r="JB1">
            <v>0</v>
          </cell>
        </row>
      </sheetData>
      <sheetData sheetId="1126">
        <row r="1">
          <cell r="JB1">
            <v>0</v>
          </cell>
        </row>
      </sheetData>
      <sheetData sheetId="1127">
        <row r="1">
          <cell r="JB1">
            <v>0</v>
          </cell>
        </row>
      </sheetData>
      <sheetData sheetId="1128">
        <row r="1">
          <cell r="JB1">
            <v>0</v>
          </cell>
        </row>
      </sheetData>
      <sheetData sheetId="1129">
        <row r="1">
          <cell r="JB1">
            <v>0</v>
          </cell>
        </row>
      </sheetData>
      <sheetData sheetId="1130">
        <row r="1">
          <cell r="JB1">
            <v>0</v>
          </cell>
        </row>
      </sheetData>
      <sheetData sheetId="1131">
        <row r="1">
          <cell r="JB1">
            <v>0</v>
          </cell>
        </row>
      </sheetData>
      <sheetData sheetId="1132">
        <row r="1">
          <cell r="JB1">
            <v>0</v>
          </cell>
        </row>
      </sheetData>
      <sheetData sheetId="1133">
        <row r="1">
          <cell r="JB1">
            <v>0</v>
          </cell>
        </row>
      </sheetData>
      <sheetData sheetId="1134">
        <row r="1">
          <cell r="JB1">
            <v>0</v>
          </cell>
        </row>
      </sheetData>
      <sheetData sheetId="1135">
        <row r="1">
          <cell r="JB1">
            <v>0</v>
          </cell>
        </row>
      </sheetData>
      <sheetData sheetId="1136">
        <row r="1">
          <cell r="JB1">
            <v>0</v>
          </cell>
        </row>
      </sheetData>
      <sheetData sheetId="1137">
        <row r="1">
          <cell r="JB1">
            <v>0</v>
          </cell>
        </row>
      </sheetData>
      <sheetData sheetId="1138">
        <row r="1">
          <cell r="JB1">
            <v>0</v>
          </cell>
        </row>
      </sheetData>
      <sheetData sheetId="1139">
        <row r="1">
          <cell r="JB1">
            <v>0</v>
          </cell>
        </row>
      </sheetData>
      <sheetData sheetId="1140">
        <row r="1">
          <cell r="JB1">
            <v>0</v>
          </cell>
        </row>
      </sheetData>
      <sheetData sheetId="1141">
        <row r="1">
          <cell r="JB1">
            <v>0</v>
          </cell>
        </row>
      </sheetData>
      <sheetData sheetId="1142">
        <row r="1">
          <cell r="JB1">
            <v>0</v>
          </cell>
        </row>
      </sheetData>
      <sheetData sheetId="1143">
        <row r="1">
          <cell r="JB1">
            <v>0</v>
          </cell>
        </row>
      </sheetData>
      <sheetData sheetId="1144">
        <row r="1">
          <cell r="JB1">
            <v>0</v>
          </cell>
        </row>
      </sheetData>
      <sheetData sheetId="1145">
        <row r="1">
          <cell r="JB1">
            <v>0</v>
          </cell>
        </row>
      </sheetData>
      <sheetData sheetId="1146">
        <row r="1">
          <cell r="JB1">
            <v>0</v>
          </cell>
        </row>
      </sheetData>
      <sheetData sheetId="1147">
        <row r="1">
          <cell r="JB1">
            <v>0</v>
          </cell>
        </row>
      </sheetData>
      <sheetData sheetId="1148">
        <row r="1">
          <cell r="JB1">
            <v>0</v>
          </cell>
        </row>
      </sheetData>
      <sheetData sheetId="1149">
        <row r="1">
          <cell r="JB1">
            <v>0</v>
          </cell>
        </row>
      </sheetData>
      <sheetData sheetId="1150">
        <row r="1">
          <cell r="JB1">
            <v>0</v>
          </cell>
        </row>
      </sheetData>
      <sheetData sheetId="1151">
        <row r="1">
          <cell r="JB1">
            <v>0</v>
          </cell>
        </row>
      </sheetData>
      <sheetData sheetId="1152">
        <row r="1">
          <cell r="JB1">
            <v>0</v>
          </cell>
        </row>
      </sheetData>
      <sheetData sheetId="1153">
        <row r="1">
          <cell r="JB1">
            <v>0</v>
          </cell>
        </row>
      </sheetData>
      <sheetData sheetId="1154">
        <row r="1">
          <cell r="JB1">
            <v>0</v>
          </cell>
        </row>
      </sheetData>
      <sheetData sheetId="1155">
        <row r="1">
          <cell r="JB1">
            <v>0</v>
          </cell>
        </row>
      </sheetData>
      <sheetData sheetId="1156">
        <row r="1">
          <cell r="JB1">
            <v>0</v>
          </cell>
        </row>
      </sheetData>
      <sheetData sheetId="1157">
        <row r="1">
          <cell r="JB1">
            <v>0</v>
          </cell>
        </row>
      </sheetData>
      <sheetData sheetId="1158">
        <row r="1">
          <cell r="JB1">
            <v>0</v>
          </cell>
        </row>
      </sheetData>
      <sheetData sheetId="1159">
        <row r="1">
          <cell r="JB1">
            <v>0</v>
          </cell>
        </row>
      </sheetData>
      <sheetData sheetId="1160">
        <row r="1">
          <cell r="JB1">
            <v>0</v>
          </cell>
        </row>
      </sheetData>
      <sheetData sheetId="1161">
        <row r="1">
          <cell r="JB1">
            <v>0</v>
          </cell>
        </row>
      </sheetData>
      <sheetData sheetId="1162">
        <row r="1">
          <cell r="JB1">
            <v>0</v>
          </cell>
        </row>
      </sheetData>
      <sheetData sheetId="1163">
        <row r="1">
          <cell r="JB1">
            <v>0</v>
          </cell>
        </row>
      </sheetData>
      <sheetData sheetId="1164">
        <row r="1">
          <cell r="JB1">
            <v>0</v>
          </cell>
        </row>
      </sheetData>
      <sheetData sheetId="1165">
        <row r="1">
          <cell r="JB1">
            <v>0</v>
          </cell>
        </row>
      </sheetData>
      <sheetData sheetId="1166">
        <row r="1">
          <cell r="JB1">
            <v>0</v>
          </cell>
        </row>
      </sheetData>
      <sheetData sheetId="1167">
        <row r="1">
          <cell r="JB1">
            <v>0</v>
          </cell>
        </row>
      </sheetData>
      <sheetData sheetId="1168">
        <row r="1">
          <cell r="JB1">
            <v>0</v>
          </cell>
        </row>
      </sheetData>
      <sheetData sheetId="1169">
        <row r="1">
          <cell r="JB1">
            <v>0</v>
          </cell>
        </row>
      </sheetData>
      <sheetData sheetId="1170">
        <row r="1">
          <cell r="JB1">
            <v>0</v>
          </cell>
        </row>
      </sheetData>
      <sheetData sheetId="1171">
        <row r="1">
          <cell r="JB1">
            <v>0</v>
          </cell>
        </row>
      </sheetData>
      <sheetData sheetId="1172">
        <row r="1">
          <cell r="JB1">
            <v>0</v>
          </cell>
        </row>
      </sheetData>
      <sheetData sheetId="1173">
        <row r="1">
          <cell r="JB1">
            <v>0</v>
          </cell>
        </row>
      </sheetData>
      <sheetData sheetId="1174">
        <row r="1">
          <cell r="JB1">
            <v>0</v>
          </cell>
        </row>
      </sheetData>
      <sheetData sheetId="1175">
        <row r="1">
          <cell r="JB1">
            <v>0</v>
          </cell>
        </row>
      </sheetData>
      <sheetData sheetId="1176">
        <row r="1">
          <cell r="JB1">
            <v>0</v>
          </cell>
        </row>
      </sheetData>
      <sheetData sheetId="1177">
        <row r="1">
          <cell r="JB1">
            <v>0</v>
          </cell>
        </row>
      </sheetData>
      <sheetData sheetId="1178">
        <row r="1">
          <cell r="JB1">
            <v>0</v>
          </cell>
        </row>
      </sheetData>
      <sheetData sheetId="1179">
        <row r="1">
          <cell r="JB1">
            <v>0</v>
          </cell>
        </row>
      </sheetData>
      <sheetData sheetId="1180">
        <row r="1">
          <cell r="JB1">
            <v>0</v>
          </cell>
        </row>
      </sheetData>
      <sheetData sheetId="1181">
        <row r="1">
          <cell r="JB1">
            <v>0</v>
          </cell>
        </row>
      </sheetData>
      <sheetData sheetId="1182">
        <row r="1">
          <cell r="JB1">
            <v>0</v>
          </cell>
        </row>
      </sheetData>
      <sheetData sheetId="1183">
        <row r="1">
          <cell r="JB1">
            <v>0</v>
          </cell>
        </row>
      </sheetData>
      <sheetData sheetId="1184">
        <row r="1">
          <cell r="JB1">
            <v>0</v>
          </cell>
        </row>
      </sheetData>
      <sheetData sheetId="1185">
        <row r="1">
          <cell r="JB1">
            <v>0</v>
          </cell>
        </row>
      </sheetData>
      <sheetData sheetId="1186">
        <row r="1">
          <cell r="JB1">
            <v>0</v>
          </cell>
        </row>
      </sheetData>
      <sheetData sheetId="1187">
        <row r="1">
          <cell r="JB1">
            <v>0</v>
          </cell>
        </row>
      </sheetData>
      <sheetData sheetId="1188">
        <row r="1">
          <cell r="JB1">
            <v>0</v>
          </cell>
        </row>
      </sheetData>
      <sheetData sheetId="1189">
        <row r="1">
          <cell r="JB1">
            <v>0</v>
          </cell>
        </row>
      </sheetData>
      <sheetData sheetId="1190">
        <row r="1">
          <cell r="JB1">
            <v>0</v>
          </cell>
        </row>
      </sheetData>
      <sheetData sheetId="1191">
        <row r="1">
          <cell r="JB1">
            <v>0</v>
          </cell>
        </row>
      </sheetData>
      <sheetData sheetId="1192">
        <row r="1">
          <cell r="JB1">
            <v>0</v>
          </cell>
        </row>
      </sheetData>
      <sheetData sheetId="1193">
        <row r="1">
          <cell r="JB1">
            <v>0</v>
          </cell>
        </row>
      </sheetData>
      <sheetData sheetId="1194">
        <row r="1">
          <cell r="JB1">
            <v>0</v>
          </cell>
        </row>
      </sheetData>
      <sheetData sheetId="1195">
        <row r="1">
          <cell r="JB1">
            <v>0</v>
          </cell>
        </row>
      </sheetData>
      <sheetData sheetId="1196">
        <row r="1">
          <cell r="JB1">
            <v>0</v>
          </cell>
        </row>
      </sheetData>
      <sheetData sheetId="1197">
        <row r="1">
          <cell r="JB1">
            <v>0</v>
          </cell>
        </row>
      </sheetData>
      <sheetData sheetId="1198">
        <row r="1">
          <cell r="JB1">
            <v>0</v>
          </cell>
        </row>
      </sheetData>
      <sheetData sheetId="1199">
        <row r="1">
          <cell r="JB1">
            <v>0</v>
          </cell>
        </row>
      </sheetData>
      <sheetData sheetId="1200">
        <row r="1">
          <cell r="JB1">
            <v>0</v>
          </cell>
        </row>
      </sheetData>
      <sheetData sheetId="1201">
        <row r="1">
          <cell r="JB1">
            <v>0</v>
          </cell>
        </row>
      </sheetData>
      <sheetData sheetId="1202">
        <row r="1">
          <cell r="JB1">
            <v>0</v>
          </cell>
        </row>
      </sheetData>
      <sheetData sheetId="1203">
        <row r="1">
          <cell r="JB1">
            <v>0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 refreshError="1"/>
      <sheetData sheetId="1252"/>
      <sheetData sheetId="1253"/>
      <sheetData sheetId="1254"/>
      <sheetData sheetId="1255"/>
      <sheetData sheetId="1256">
        <row r="1">
          <cell r="JB1">
            <v>0</v>
          </cell>
        </row>
      </sheetData>
      <sheetData sheetId="1257">
        <row r="1">
          <cell r="JB1">
            <v>0</v>
          </cell>
        </row>
      </sheetData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>
        <row r="1">
          <cell r="JB1">
            <v>0</v>
          </cell>
        </row>
      </sheetData>
      <sheetData sheetId="1293">
        <row r="1">
          <cell r="JB1">
            <v>0</v>
          </cell>
        </row>
      </sheetData>
      <sheetData sheetId="1294">
        <row r="1">
          <cell r="JB1">
            <v>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>
        <row r="1">
          <cell r="JB1">
            <v>0</v>
          </cell>
        </row>
      </sheetData>
      <sheetData sheetId="1344" refreshError="1"/>
      <sheetData sheetId="1345" refreshError="1"/>
      <sheetData sheetId="1346" refreshError="1"/>
      <sheetData sheetId="1347" refreshError="1"/>
      <sheetData sheetId="1348">
        <row r="1">
          <cell r="JB1">
            <v>0</v>
          </cell>
        </row>
      </sheetData>
      <sheetData sheetId="1349">
        <row r="1">
          <cell r="JB1">
            <v>0</v>
          </cell>
        </row>
      </sheetData>
      <sheetData sheetId="1350">
        <row r="1">
          <cell r="JB1">
            <v>0</v>
          </cell>
        </row>
      </sheetData>
      <sheetData sheetId="1351">
        <row r="1">
          <cell r="JB1">
            <v>0</v>
          </cell>
        </row>
      </sheetData>
      <sheetData sheetId="1352">
        <row r="1">
          <cell r="JB1">
            <v>0</v>
          </cell>
        </row>
      </sheetData>
      <sheetData sheetId="1353">
        <row r="1">
          <cell r="JB1">
            <v>0</v>
          </cell>
        </row>
      </sheetData>
      <sheetData sheetId="1354">
        <row r="1">
          <cell r="JB1">
            <v>0</v>
          </cell>
        </row>
      </sheetData>
      <sheetData sheetId="1355">
        <row r="1">
          <cell r="JB1">
            <v>0</v>
          </cell>
        </row>
      </sheetData>
      <sheetData sheetId="1356">
        <row r="1">
          <cell r="JB1">
            <v>0</v>
          </cell>
        </row>
      </sheetData>
      <sheetData sheetId="1357">
        <row r="1">
          <cell r="JB1">
            <v>0</v>
          </cell>
        </row>
      </sheetData>
      <sheetData sheetId="1358">
        <row r="1">
          <cell r="JB1">
            <v>0</v>
          </cell>
        </row>
      </sheetData>
      <sheetData sheetId="1359">
        <row r="1">
          <cell r="JB1">
            <v>0</v>
          </cell>
        </row>
      </sheetData>
      <sheetData sheetId="1360">
        <row r="1">
          <cell r="JB1">
            <v>0</v>
          </cell>
        </row>
      </sheetData>
      <sheetData sheetId="1361">
        <row r="1">
          <cell r="JB1">
            <v>0</v>
          </cell>
        </row>
      </sheetData>
      <sheetData sheetId="1362">
        <row r="1">
          <cell r="JB1">
            <v>0</v>
          </cell>
        </row>
      </sheetData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>
        <row r="1">
          <cell r="JB1">
            <v>0</v>
          </cell>
        </row>
      </sheetData>
      <sheetData sheetId="1373">
        <row r="1">
          <cell r="JB1">
            <v>0</v>
          </cell>
        </row>
      </sheetData>
      <sheetData sheetId="1374">
        <row r="1">
          <cell r="JB1">
            <v>0</v>
          </cell>
        </row>
      </sheetData>
      <sheetData sheetId="1375">
        <row r="1">
          <cell r="JB1">
            <v>0</v>
          </cell>
        </row>
      </sheetData>
      <sheetData sheetId="1376">
        <row r="1">
          <cell r="JB1">
            <v>0</v>
          </cell>
        </row>
      </sheetData>
      <sheetData sheetId="1377">
        <row r="1">
          <cell r="JB1">
            <v>0</v>
          </cell>
        </row>
      </sheetData>
      <sheetData sheetId="1378">
        <row r="1">
          <cell r="JB1">
            <v>0</v>
          </cell>
        </row>
      </sheetData>
      <sheetData sheetId="1379">
        <row r="1">
          <cell r="JB1">
            <v>0</v>
          </cell>
        </row>
      </sheetData>
      <sheetData sheetId="1380">
        <row r="1">
          <cell r="JB1">
            <v>0</v>
          </cell>
        </row>
      </sheetData>
      <sheetData sheetId="1381">
        <row r="1">
          <cell r="JB1">
            <v>0</v>
          </cell>
        </row>
      </sheetData>
      <sheetData sheetId="1382">
        <row r="1">
          <cell r="JB1">
            <v>0</v>
          </cell>
        </row>
      </sheetData>
      <sheetData sheetId="1383">
        <row r="1">
          <cell r="JB1">
            <v>0</v>
          </cell>
        </row>
      </sheetData>
      <sheetData sheetId="1384">
        <row r="1">
          <cell r="JB1">
            <v>0</v>
          </cell>
        </row>
      </sheetData>
      <sheetData sheetId="1385">
        <row r="1">
          <cell r="JB1">
            <v>0</v>
          </cell>
        </row>
      </sheetData>
      <sheetData sheetId="1386">
        <row r="1">
          <cell r="JB1">
            <v>0</v>
          </cell>
        </row>
      </sheetData>
      <sheetData sheetId="1387">
        <row r="1">
          <cell r="JB1">
            <v>0</v>
          </cell>
        </row>
      </sheetData>
      <sheetData sheetId="1388">
        <row r="1">
          <cell r="JB1">
            <v>0</v>
          </cell>
        </row>
      </sheetData>
      <sheetData sheetId="1389">
        <row r="1">
          <cell r="JB1">
            <v>0</v>
          </cell>
        </row>
      </sheetData>
      <sheetData sheetId="1390">
        <row r="1">
          <cell r="JB1">
            <v>0</v>
          </cell>
        </row>
      </sheetData>
      <sheetData sheetId="1391">
        <row r="1">
          <cell r="JB1">
            <v>0</v>
          </cell>
        </row>
      </sheetData>
      <sheetData sheetId="1392">
        <row r="1">
          <cell r="JB1">
            <v>0</v>
          </cell>
        </row>
      </sheetData>
      <sheetData sheetId="1393">
        <row r="1">
          <cell r="JB1">
            <v>0</v>
          </cell>
        </row>
      </sheetData>
      <sheetData sheetId="1394">
        <row r="1">
          <cell r="JB1">
            <v>0</v>
          </cell>
        </row>
      </sheetData>
      <sheetData sheetId="1395">
        <row r="1">
          <cell r="JB1">
            <v>0</v>
          </cell>
        </row>
      </sheetData>
      <sheetData sheetId="1396">
        <row r="1">
          <cell r="JB1">
            <v>0</v>
          </cell>
        </row>
      </sheetData>
      <sheetData sheetId="1397">
        <row r="1">
          <cell r="JB1">
            <v>0</v>
          </cell>
        </row>
      </sheetData>
      <sheetData sheetId="1398">
        <row r="1">
          <cell r="JB1">
            <v>0</v>
          </cell>
        </row>
      </sheetData>
      <sheetData sheetId="1399">
        <row r="1">
          <cell r="JB1">
            <v>0</v>
          </cell>
        </row>
      </sheetData>
      <sheetData sheetId="1400">
        <row r="1">
          <cell r="JB1">
            <v>0</v>
          </cell>
        </row>
      </sheetData>
      <sheetData sheetId="1401">
        <row r="1">
          <cell r="JB1">
            <v>0</v>
          </cell>
        </row>
      </sheetData>
      <sheetData sheetId="1402">
        <row r="1">
          <cell r="JB1">
            <v>0</v>
          </cell>
        </row>
      </sheetData>
      <sheetData sheetId="1403">
        <row r="1">
          <cell r="JB1">
            <v>0</v>
          </cell>
        </row>
      </sheetData>
      <sheetData sheetId="1404">
        <row r="1">
          <cell r="JB1">
            <v>0</v>
          </cell>
        </row>
      </sheetData>
      <sheetData sheetId="1405">
        <row r="1">
          <cell r="JB1">
            <v>0</v>
          </cell>
        </row>
      </sheetData>
      <sheetData sheetId="1406">
        <row r="1">
          <cell r="JB1">
            <v>0</v>
          </cell>
        </row>
      </sheetData>
      <sheetData sheetId="1407">
        <row r="1">
          <cell r="JB1">
            <v>0</v>
          </cell>
        </row>
      </sheetData>
      <sheetData sheetId="1408">
        <row r="1">
          <cell r="JB1">
            <v>0</v>
          </cell>
        </row>
      </sheetData>
      <sheetData sheetId="1409">
        <row r="1">
          <cell r="JB1">
            <v>0</v>
          </cell>
        </row>
      </sheetData>
      <sheetData sheetId="1410">
        <row r="1">
          <cell r="JB1">
            <v>0</v>
          </cell>
        </row>
      </sheetData>
      <sheetData sheetId="1411">
        <row r="1">
          <cell r="JB1">
            <v>0</v>
          </cell>
        </row>
      </sheetData>
      <sheetData sheetId="1412">
        <row r="1">
          <cell r="JB1">
            <v>0</v>
          </cell>
        </row>
      </sheetData>
      <sheetData sheetId="1413">
        <row r="1">
          <cell r="JB1">
            <v>0</v>
          </cell>
        </row>
      </sheetData>
      <sheetData sheetId="1414">
        <row r="1">
          <cell r="JB1">
            <v>0</v>
          </cell>
        </row>
      </sheetData>
      <sheetData sheetId="1415">
        <row r="1">
          <cell r="JB1">
            <v>0</v>
          </cell>
        </row>
      </sheetData>
      <sheetData sheetId="1416">
        <row r="1">
          <cell r="JB1">
            <v>0</v>
          </cell>
        </row>
      </sheetData>
      <sheetData sheetId="1417">
        <row r="1">
          <cell r="JB1">
            <v>0</v>
          </cell>
        </row>
      </sheetData>
      <sheetData sheetId="1418">
        <row r="1">
          <cell r="JB1">
            <v>0</v>
          </cell>
        </row>
      </sheetData>
      <sheetData sheetId="1419">
        <row r="1">
          <cell r="JB1">
            <v>0</v>
          </cell>
        </row>
      </sheetData>
      <sheetData sheetId="1420">
        <row r="1">
          <cell r="JB1">
            <v>0</v>
          </cell>
        </row>
      </sheetData>
      <sheetData sheetId="1421">
        <row r="1">
          <cell r="JB1">
            <v>0</v>
          </cell>
        </row>
      </sheetData>
      <sheetData sheetId="1422">
        <row r="1">
          <cell r="JB1">
            <v>0</v>
          </cell>
        </row>
      </sheetData>
      <sheetData sheetId="1423">
        <row r="1">
          <cell r="JB1">
            <v>0</v>
          </cell>
        </row>
      </sheetData>
      <sheetData sheetId="1424">
        <row r="1">
          <cell r="JB1">
            <v>0</v>
          </cell>
        </row>
      </sheetData>
      <sheetData sheetId="1425">
        <row r="1">
          <cell r="JB1">
            <v>0</v>
          </cell>
        </row>
      </sheetData>
      <sheetData sheetId="1426">
        <row r="1">
          <cell r="JB1">
            <v>0</v>
          </cell>
        </row>
      </sheetData>
      <sheetData sheetId="1427">
        <row r="1">
          <cell r="JB1">
            <v>0</v>
          </cell>
        </row>
      </sheetData>
      <sheetData sheetId="1428">
        <row r="1">
          <cell r="JB1">
            <v>0</v>
          </cell>
        </row>
      </sheetData>
      <sheetData sheetId="1429">
        <row r="1">
          <cell r="JB1">
            <v>0</v>
          </cell>
        </row>
      </sheetData>
      <sheetData sheetId="1430">
        <row r="1">
          <cell r="JB1">
            <v>0</v>
          </cell>
        </row>
      </sheetData>
      <sheetData sheetId="1431">
        <row r="1">
          <cell r="JB1">
            <v>0</v>
          </cell>
        </row>
      </sheetData>
      <sheetData sheetId="1432">
        <row r="1">
          <cell r="JB1">
            <v>0</v>
          </cell>
        </row>
      </sheetData>
      <sheetData sheetId="1433">
        <row r="1">
          <cell r="JB1">
            <v>0</v>
          </cell>
        </row>
      </sheetData>
      <sheetData sheetId="1434">
        <row r="1">
          <cell r="JB1">
            <v>0</v>
          </cell>
        </row>
      </sheetData>
      <sheetData sheetId="1435">
        <row r="1">
          <cell r="JB1">
            <v>0</v>
          </cell>
        </row>
      </sheetData>
      <sheetData sheetId="1436">
        <row r="1">
          <cell r="JB1">
            <v>0</v>
          </cell>
        </row>
      </sheetData>
      <sheetData sheetId="1437">
        <row r="1">
          <cell r="JB1">
            <v>0</v>
          </cell>
        </row>
      </sheetData>
      <sheetData sheetId="1438">
        <row r="1">
          <cell r="JB1">
            <v>0</v>
          </cell>
        </row>
      </sheetData>
      <sheetData sheetId="1439">
        <row r="1">
          <cell r="JB1">
            <v>0</v>
          </cell>
        </row>
      </sheetData>
      <sheetData sheetId="1440">
        <row r="1">
          <cell r="JB1">
            <v>0</v>
          </cell>
        </row>
      </sheetData>
      <sheetData sheetId="1441">
        <row r="1">
          <cell r="JB1">
            <v>0</v>
          </cell>
        </row>
      </sheetData>
      <sheetData sheetId="1442">
        <row r="1">
          <cell r="JB1">
            <v>0</v>
          </cell>
        </row>
      </sheetData>
      <sheetData sheetId="1443">
        <row r="1">
          <cell r="JB1">
            <v>0</v>
          </cell>
        </row>
      </sheetData>
      <sheetData sheetId="1444">
        <row r="1">
          <cell r="JB1">
            <v>0</v>
          </cell>
        </row>
      </sheetData>
      <sheetData sheetId="1445">
        <row r="1">
          <cell r="JB1">
            <v>0</v>
          </cell>
        </row>
      </sheetData>
      <sheetData sheetId="1446">
        <row r="1">
          <cell r="JB1">
            <v>0</v>
          </cell>
        </row>
      </sheetData>
      <sheetData sheetId="1447">
        <row r="1">
          <cell r="JB1">
            <v>0</v>
          </cell>
        </row>
      </sheetData>
      <sheetData sheetId="1448">
        <row r="1">
          <cell r="JB1">
            <v>0</v>
          </cell>
        </row>
      </sheetData>
      <sheetData sheetId="1449">
        <row r="1">
          <cell r="JB1">
            <v>0</v>
          </cell>
        </row>
      </sheetData>
      <sheetData sheetId="1450">
        <row r="1">
          <cell r="JB1">
            <v>0</v>
          </cell>
        </row>
      </sheetData>
      <sheetData sheetId="1451">
        <row r="1">
          <cell r="JB1">
            <v>0</v>
          </cell>
        </row>
      </sheetData>
      <sheetData sheetId="1452">
        <row r="1">
          <cell r="JB1">
            <v>0</v>
          </cell>
        </row>
      </sheetData>
      <sheetData sheetId="1453">
        <row r="1">
          <cell r="JB1">
            <v>0</v>
          </cell>
        </row>
      </sheetData>
      <sheetData sheetId="1454">
        <row r="1">
          <cell r="JB1">
            <v>0</v>
          </cell>
        </row>
      </sheetData>
      <sheetData sheetId="1455">
        <row r="1">
          <cell r="JB1">
            <v>0</v>
          </cell>
        </row>
      </sheetData>
      <sheetData sheetId="1456">
        <row r="1">
          <cell r="JB1">
            <v>0</v>
          </cell>
        </row>
      </sheetData>
      <sheetData sheetId="1457">
        <row r="1">
          <cell r="JB1">
            <v>0</v>
          </cell>
        </row>
      </sheetData>
      <sheetData sheetId="1458">
        <row r="1">
          <cell r="JB1">
            <v>0</v>
          </cell>
        </row>
      </sheetData>
      <sheetData sheetId="1459">
        <row r="1">
          <cell r="JB1">
            <v>0</v>
          </cell>
        </row>
      </sheetData>
      <sheetData sheetId="1460">
        <row r="1">
          <cell r="JB1">
            <v>0</v>
          </cell>
        </row>
      </sheetData>
      <sheetData sheetId="1461">
        <row r="1">
          <cell r="JB1">
            <v>0</v>
          </cell>
        </row>
      </sheetData>
      <sheetData sheetId="1462">
        <row r="1">
          <cell r="JB1">
            <v>0</v>
          </cell>
        </row>
      </sheetData>
      <sheetData sheetId="1463">
        <row r="1">
          <cell r="JB1">
            <v>0</v>
          </cell>
        </row>
      </sheetData>
      <sheetData sheetId="1464">
        <row r="1">
          <cell r="JB1">
            <v>0</v>
          </cell>
        </row>
      </sheetData>
      <sheetData sheetId="1465">
        <row r="1">
          <cell r="JB1">
            <v>0</v>
          </cell>
        </row>
      </sheetData>
      <sheetData sheetId="1466">
        <row r="1">
          <cell r="JB1">
            <v>0</v>
          </cell>
        </row>
      </sheetData>
      <sheetData sheetId="1467">
        <row r="1">
          <cell r="JB1">
            <v>0</v>
          </cell>
        </row>
      </sheetData>
      <sheetData sheetId="1468">
        <row r="1">
          <cell r="JB1">
            <v>0</v>
          </cell>
        </row>
      </sheetData>
      <sheetData sheetId="1469">
        <row r="1">
          <cell r="JB1">
            <v>0</v>
          </cell>
        </row>
      </sheetData>
      <sheetData sheetId="1470">
        <row r="1">
          <cell r="JB1">
            <v>0</v>
          </cell>
        </row>
      </sheetData>
      <sheetData sheetId="1471">
        <row r="1">
          <cell r="JB1">
            <v>0</v>
          </cell>
        </row>
      </sheetData>
      <sheetData sheetId="1472">
        <row r="1">
          <cell r="JB1">
            <v>0</v>
          </cell>
        </row>
      </sheetData>
      <sheetData sheetId="1473">
        <row r="1">
          <cell r="JB1">
            <v>0</v>
          </cell>
        </row>
      </sheetData>
      <sheetData sheetId="1474">
        <row r="1">
          <cell r="JB1">
            <v>0</v>
          </cell>
        </row>
      </sheetData>
      <sheetData sheetId="1475">
        <row r="1">
          <cell r="JB1">
            <v>0</v>
          </cell>
        </row>
      </sheetData>
      <sheetData sheetId="1476">
        <row r="1">
          <cell r="JB1">
            <v>0</v>
          </cell>
        </row>
      </sheetData>
      <sheetData sheetId="1477">
        <row r="1">
          <cell r="JB1">
            <v>0</v>
          </cell>
        </row>
      </sheetData>
      <sheetData sheetId="1478">
        <row r="1">
          <cell r="JB1">
            <v>0</v>
          </cell>
        </row>
      </sheetData>
      <sheetData sheetId="1479">
        <row r="1">
          <cell r="JB1">
            <v>0</v>
          </cell>
        </row>
      </sheetData>
      <sheetData sheetId="1480">
        <row r="1">
          <cell r="JB1">
            <v>0</v>
          </cell>
        </row>
      </sheetData>
      <sheetData sheetId="1481">
        <row r="1">
          <cell r="JB1">
            <v>0</v>
          </cell>
        </row>
      </sheetData>
      <sheetData sheetId="1482">
        <row r="1">
          <cell r="JB1">
            <v>0</v>
          </cell>
        </row>
      </sheetData>
      <sheetData sheetId="1483">
        <row r="1">
          <cell r="JB1">
            <v>0</v>
          </cell>
        </row>
      </sheetData>
      <sheetData sheetId="1484">
        <row r="1">
          <cell r="JB1">
            <v>0</v>
          </cell>
        </row>
      </sheetData>
      <sheetData sheetId="1485">
        <row r="1">
          <cell r="JB1">
            <v>0</v>
          </cell>
        </row>
      </sheetData>
      <sheetData sheetId="1486">
        <row r="1">
          <cell r="JB1">
            <v>0</v>
          </cell>
        </row>
      </sheetData>
      <sheetData sheetId="1487">
        <row r="1">
          <cell r="JB1">
            <v>0</v>
          </cell>
        </row>
      </sheetData>
      <sheetData sheetId="1488">
        <row r="1">
          <cell r="JB1">
            <v>0</v>
          </cell>
        </row>
      </sheetData>
      <sheetData sheetId="1489">
        <row r="1">
          <cell r="JB1">
            <v>0</v>
          </cell>
        </row>
      </sheetData>
      <sheetData sheetId="1490">
        <row r="1">
          <cell r="JB1">
            <v>0</v>
          </cell>
        </row>
      </sheetData>
      <sheetData sheetId="1491">
        <row r="1">
          <cell r="JB1">
            <v>0</v>
          </cell>
        </row>
      </sheetData>
      <sheetData sheetId="1492">
        <row r="1">
          <cell r="JB1">
            <v>0</v>
          </cell>
        </row>
      </sheetData>
      <sheetData sheetId="1493">
        <row r="1">
          <cell r="JB1">
            <v>0</v>
          </cell>
        </row>
      </sheetData>
      <sheetData sheetId="1494">
        <row r="1">
          <cell r="JB1">
            <v>0</v>
          </cell>
        </row>
      </sheetData>
      <sheetData sheetId="1495">
        <row r="1">
          <cell r="JB1">
            <v>0</v>
          </cell>
        </row>
      </sheetData>
      <sheetData sheetId="1496">
        <row r="1">
          <cell r="JB1">
            <v>0</v>
          </cell>
        </row>
      </sheetData>
      <sheetData sheetId="1497">
        <row r="1">
          <cell r="JB1">
            <v>0</v>
          </cell>
        </row>
      </sheetData>
      <sheetData sheetId="1498">
        <row r="1">
          <cell r="JB1">
            <v>0</v>
          </cell>
        </row>
      </sheetData>
      <sheetData sheetId="1499">
        <row r="1">
          <cell r="JB1">
            <v>0</v>
          </cell>
        </row>
      </sheetData>
      <sheetData sheetId="1500">
        <row r="1">
          <cell r="JB1">
            <v>0</v>
          </cell>
        </row>
      </sheetData>
      <sheetData sheetId="1501">
        <row r="1">
          <cell r="JB1">
            <v>0</v>
          </cell>
        </row>
      </sheetData>
      <sheetData sheetId="1502">
        <row r="1">
          <cell r="JB1">
            <v>0</v>
          </cell>
        </row>
      </sheetData>
      <sheetData sheetId="1503">
        <row r="1">
          <cell r="JB1">
            <v>0</v>
          </cell>
        </row>
      </sheetData>
      <sheetData sheetId="1504">
        <row r="1">
          <cell r="JB1">
            <v>0</v>
          </cell>
        </row>
      </sheetData>
      <sheetData sheetId="1505">
        <row r="1">
          <cell r="JB1">
            <v>0</v>
          </cell>
        </row>
      </sheetData>
      <sheetData sheetId="1506">
        <row r="1">
          <cell r="JB1">
            <v>0</v>
          </cell>
        </row>
      </sheetData>
      <sheetData sheetId="1507">
        <row r="1">
          <cell r="JB1">
            <v>0</v>
          </cell>
        </row>
      </sheetData>
      <sheetData sheetId="1508">
        <row r="1">
          <cell r="JB1">
            <v>0</v>
          </cell>
        </row>
      </sheetData>
      <sheetData sheetId="1509">
        <row r="1">
          <cell r="JB1">
            <v>0</v>
          </cell>
        </row>
      </sheetData>
      <sheetData sheetId="1510">
        <row r="1">
          <cell r="JB1">
            <v>0</v>
          </cell>
        </row>
      </sheetData>
      <sheetData sheetId="1511">
        <row r="1">
          <cell r="JB1">
            <v>0</v>
          </cell>
        </row>
      </sheetData>
      <sheetData sheetId="1512">
        <row r="1">
          <cell r="JB1">
            <v>0</v>
          </cell>
        </row>
      </sheetData>
      <sheetData sheetId="1513">
        <row r="1">
          <cell r="JB1">
            <v>0</v>
          </cell>
        </row>
      </sheetData>
      <sheetData sheetId="1514">
        <row r="1">
          <cell r="JB1">
            <v>0</v>
          </cell>
        </row>
      </sheetData>
      <sheetData sheetId="1515">
        <row r="1">
          <cell r="JB1">
            <v>0</v>
          </cell>
        </row>
      </sheetData>
      <sheetData sheetId="1516">
        <row r="1">
          <cell r="JB1">
            <v>0</v>
          </cell>
        </row>
      </sheetData>
      <sheetData sheetId="1517">
        <row r="1">
          <cell r="JB1">
            <v>0</v>
          </cell>
        </row>
      </sheetData>
      <sheetData sheetId="1518">
        <row r="1">
          <cell r="JB1">
            <v>0</v>
          </cell>
        </row>
      </sheetData>
      <sheetData sheetId="1519">
        <row r="1">
          <cell r="JB1">
            <v>0</v>
          </cell>
        </row>
      </sheetData>
      <sheetData sheetId="1520">
        <row r="1">
          <cell r="JB1">
            <v>0</v>
          </cell>
        </row>
      </sheetData>
      <sheetData sheetId="1521">
        <row r="1">
          <cell r="JB1">
            <v>0</v>
          </cell>
        </row>
      </sheetData>
      <sheetData sheetId="1522">
        <row r="1">
          <cell r="JB1">
            <v>0</v>
          </cell>
        </row>
      </sheetData>
      <sheetData sheetId="1523">
        <row r="1">
          <cell r="JB1">
            <v>0</v>
          </cell>
        </row>
      </sheetData>
      <sheetData sheetId="1524">
        <row r="1">
          <cell r="JB1">
            <v>0</v>
          </cell>
        </row>
      </sheetData>
      <sheetData sheetId="1525">
        <row r="1">
          <cell r="JB1">
            <v>0</v>
          </cell>
        </row>
      </sheetData>
      <sheetData sheetId="1526">
        <row r="1">
          <cell r="JB1">
            <v>0</v>
          </cell>
        </row>
      </sheetData>
      <sheetData sheetId="1527">
        <row r="1">
          <cell r="JB1">
            <v>0</v>
          </cell>
        </row>
      </sheetData>
      <sheetData sheetId="1528">
        <row r="1">
          <cell r="JB1">
            <v>0</v>
          </cell>
        </row>
      </sheetData>
      <sheetData sheetId="1529">
        <row r="1">
          <cell r="JB1">
            <v>0</v>
          </cell>
        </row>
      </sheetData>
      <sheetData sheetId="1530">
        <row r="1">
          <cell r="JB1">
            <v>0</v>
          </cell>
        </row>
      </sheetData>
      <sheetData sheetId="1531">
        <row r="1">
          <cell r="JB1">
            <v>0</v>
          </cell>
        </row>
      </sheetData>
      <sheetData sheetId="1532">
        <row r="1">
          <cell r="JB1">
            <v>0</v>
          </cell>
        </row>
      </sheetData>
      <sheetData sheetId="1533">
        <row r="1">
          <cell r="JB1">
            <v>0</v>
          </cell>
        </row>
      </sheetData>
      <sheetData sheetId="1534">
        <row r="1">
          <cell r="JB1">
            <v>0</v>
          </cell>
        </row>
      </sheetData>
      <sheetData sheetId="1535">
        <row r="1">
          <cell r="JB1">
            <v>0</v>
          </cell>
        </row>
      </sheetData>
      <sheetData sheetId="1536">
        <row r="1">
          <cell r="JB1">
            <v>0</v>
          </cell>
        </row>
      </sheetData>
      <sheetData sheetId="1537">
        <row r="1">
          <cell r="JB1">
            <v>0</v>
          </cell>
        </row>
      </sheetData>
      <sheetData sheetId="1538">
        <row r="1">
          <cell r="JB1">
            <v>0</v>
          </cell>
        </row>
      </sheetData>
      <sheetData sheetId="1539">
        <row r="1">
          <cell r="JB1">
            <v>0</v>
          </cell>
        </row>
      </sheetData>
      <sheetData sheetId="1540">
        <row r="1">
          <cell r="JB1">
            <v>0</v>
          </cell>
        </row>
      </sheetData>
      <sheetData sheetId="1541">
        <row r="1">
          <cell r="JB1">
            <v>0</v>
          </cell>
        </row>
      </sheetData>
      <sheetData sheetId="1542">
        <row r="1">
          <cell r="JB1">
            <v>0</v>
          </cell>
        </row>
      </sheetData>
      <sheetData sheetId="1543">
        <row r="1">
          <cell r="JB1">
            <v>0</v>
          </cell>
        </row>
      </sheetData>
      <sheetData sheetId="1544">
        <row r="1">
          <cell r="JB1">
            <v>0</v>
          </cell>
        </row>
      </sheetData>
      <sheetData sheetId="1545">
        <row r="1">
          <cell r="JB1">
            <v>0</v>
          </cell>
        </row>
      </sheetData>
      <sheetData sheetId="1546">
        <row r="1">
          <cell r="JB1">
            <v>0</v>
          </cell>
        </row>
      </sheetData>
      <sheetData sheetId="1547">
        <row r="1">
          <cell r="JB1">
            <v>0</v>
          </cell>
        </row>
      </sheetData>
      <sheetData sheetId="1548">
        <row r="1">
          <cell r="JB1">
            <v>0</v>
          </cell>
        </row>
      </sheetData>
      <sheetData sheetId="1549">
        <row r="1">
          <cell r="JB1">
            <v>0</v>
          </cell>
        </row>
      </sheetData>
      <sheetData sheetId="1550">
        <row r="1">
          <cell r="JB1">
            <v>0</v>
          </cell>
        </row>
      </sheetData>
      <sheetData sheetId="1551">
        <row r="1">
          <cell r="JB1">
            <v>0</v>
          </cell>
        </row>
      </sheetData>
      <sheetData sheetId="1552">
        <row r="1">
          <cell r="JB1">
            <v>0</v>
          </cell>
        </row>
      </sheetData>
      <sheetData sheetId="1553">
        <row r="1">
          <cell r="JB1">
            <v>0</v>
          </cell>
        </row>
      </sheetData>
      <sheetData sheetId="1554">
        <row r="1">
          <cell r="JB1">
            <v>0</v>
          </cell>
        </row>
      </sheetData>
      <sheetData sheetId="1555">
        <row r="1">
          <cell r="JB1">
            <v>0</v>
          </cell>
        </row>
      </sheetData>
      <sheetData sheetId="1556">
        <row r="1">
          <cell r="JB1">
            <v>0</v>
          </cell>
        </row>
      </sheetData>
      <sheetData sheetId="1557">
        <row r="1">
          <cell r="JB1">
            <v>0</v>
          </cell>
        </row>
      </sheetData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>
        <row r="1">
          <cell r="JB1">
            <v>0</v>
          </cell>
        </row>
      </sheetData>
      <sheetData sheetId="1589">
        <row r="1">
          <cell r="JB1">
            <v>0</v>
          </cell>
        </row>
      </sheetData>
      <sheetData sheetId="1590">
        <row r="1">
          <cell r="JB1">
            <v>0</v>
          </cell>
        </row>
      </sheetData>
      <sheetData sheetId="1591">
        <row r="1">
          <cell r="JB1">
            <v>0</v>
          </cell>
        </row>
      </sheetData>
      <sheetData sheetId="1592">
        <row r="1">
          <cell r="JB1">
            <v>0</v>
          </cell>
        </row>
      </sheetData>
      <sheetData sheetId="1593">
        <row r="1">
          <cell r="JB1">
            <v>0</v>
          </cell>
        </row>
      </sheetData>
      <sheetData sheetId="1594">
        <row r="1">
          <cell r="JB1">
            <v>0</v>
          </cell>
        </row>
      </sheetData>
      <sheetData sheetId="1595">
        <row r="1">
          <cell r="JB1">
            <v>0</v>
          </cell>
        </row>
      </sheetData>
      <sheetData sheetId="1596">
        <row r="1">
          <cell r="JB1">
            <v>0</v>
          </cell>
        </row>
      </sheetData>
      <sheetData sheetId="1597">
        <row r="1">
          <cell r="JB1">
            <v>0</v>
          </cell>
        </row>
      </sheetData>
      <sheetData sheetId="1598">
        <row r="1">
          <cell r="JB1">
            <v>0</v>
          </cell>
        </row>
      </sheetData>
      <sheetData sheetId="1599">
        <row r="1">
          <cell r="JB1">
            <v>0</v>
          </cell>
        </row>
      </sheetData>
      <sheetData sheetId="1600">
        <row r="1">
          <cell r="JB1">
            <v>0</v>
          </cell>
        </row>
      </sheetData>
      <sheetData sheetId="1601">
        <row r="1">
          <cell r="JB1">
            <v>0</v>
          </cell>
        </row>
      </sheetData>
      <sheetData sheetId="1602">
        <row r="1">
          <cell r="JB1">
            <v>0</v>
          </cell>
        </row>
      </sheetData>
      <sheetData sheetId="1603">
        <row r="1">
          <cell r="JB1">
            <v>0</v>
          </cell>
        </row>
      </sheetData>
      <sheetData sheetId="1604">
        <row r="1">
          <cell r="JB1">
            <v>0</v>
          </cell>
        </row>
      </sheetData>
      <sheetData sheetId="1605">
        <row r="1">
          <cell r="JB1">
            <v>0</v>
          </cell>
        </row>
      </sheetData>
      <sheetData sheetId="1606">
        <row r="1">
          <cell r="JB1">
            <v>0</v>
          </cell>
        </row>
      </sheetData>
      <sheetData sheetId="1607">
        <row r="1">
          <cell r="JB1">
            <v>0</v>
          </cell>
        </row>
      </sheetData>
      <sheetData sheetId="1608">
        <row r="1">
          <cell r="JB1">
            <v>0</v>
          </cell>
        </row>
      </sheetData>
      <sheetData sheetId="1609">
        <row r="1">
          <cell r="JB1">
            <v>0</v>
          </cell>
        </row>
      </sheetData>
      <sheetData sheetId="1610">
        <row r="1">
          <cell r="JB1">
            <v>0</v>
          </cell>
        </row>
      </sheetData>
      <sheetData sheetId="1611">
        <row r="1">
          <cell r="JB1">
            <v>0</v>
          </cell>
        </row>
      </sheetData>
      <sheetData sheetId="1612">
        <row r="1">
          <cell r="JB1">
            <v>0</v>
          </cell>
        </row>
      </sheetData>
      <sheetData sheetId="1613">
        <row r="1">
          <cell r="JB1">
            <v>0</v>
          </cell>
        </row>
      </sheetData>
      <sheetData sheetId="1614">
        <row r="1">
          <cell r="JB1">
            <v>0</v>
          </cell>
        </row>
      </sheetData>
      <sheetData sheetId="1615">
        <row r="1">
          <cell r="JB1">
            <v>0</v>
          </cell>
        </row>
      </sheetData>
      <sheetData sheetId="1616">
        <row r="1">
          <cell r="JB1">
            <v>0</v>
          </cell>
        </row>
      </sheetData>
      <sheetData sheetId="1617">
        <row r="1">
          <cell r="JB1">
            <v>0</v>
          </cell>
        </row>
      </sheetData>
      <sheetData sheetId="1618">
        <row r="1">
          <cell r="JB1">
            <v>0</v>
          </cell>
        </row>
      </sheetData>
      <sheetData sheetId="1619">
        <row r="1">
          <cell r="JB1">
            <v>0</v>
          </cell>
        </row>
      </sheetData>
      <sheetData sheetId="1620">
        <row r="1">
          <cell r="JB1">
            <v>0</v>
          </cell>
        </row>
      </sheetData>
      <sheetData sheetId="1621">
        <row r="1">
          <cell r="JB1">
            <v>0</v>
          </cell>
        </row>
      </sheetData>
      <sheetData sheetId="1622">
        <row r="1">
          <cell r="JB1">
            <v>0</v>
          </cell>
        </row>
      </sheetData>
      <sheetData sheetId="1623">
        <row r="1">
          <cell r="JB1">
            <v>0</v>
          </cell>
        </row>
      </sheetData>
      <sheetData sheetId="1624">
        <row r="1">
          <cell r="JB1">
            <v>0</v>
          </cell>
        </row>
      </sheetData>
      <sheetData sheetId="1625">
        <row r="1">
          <cell r="JB1">
            <v>0</v>
          </cell>
        </row>
      </sheetData>
      <sheetData sheetId="1626">
        <row r="1">
          <cell r="JB1">
            <v>0</v>
          </cell>
        </row>
      </sheetData>
      <sheetData sheetId="1627">
        <row r="1">
          <cell r="JB1">
            <v>0</v>
          </cell>
        </row>
      </sheetData>
      <sheetData sheetId="1628">
        <row r="1">
          <cell r="JB1">
            <v>0</v>
          </cell>
        </row>
      </sheetData>
      <sheetData sheetId="1629">
        <row r="1">
          <cell r="JB1">
            <v>0</v>
          </cell>
        </row>
      </sheetData>
      <sheetData sheetId="1630">
        <row r="1">
          <cell r="JB1">
            <v>0</v>
          </cell>
        </row>
      </sheetData>
      <sheetData sheetId="1631">
        <row r="1">
          <cell r="JB1">
            <v>0</v>
          </cell>
        </row>
      </sheetData>
      <sheetData sheetId="1632">
        <row r="1">
          <cell r="JB1">
            <v>0</v>
          </cell>
        </row>
      </sheetData>
      <sheetData sheetId="1633">
        <row r="1">
          <cell r="JB1">
            <v>0</v>
          </cell>
        </row>
      </sheetData>
      <sheetData sheetId="1634">
        <row r="1">
          <cell r="JB1">
            <v>0</v>
          </cell>
        </row>
      </sheetData>
      <sheetData sheetId="1635">
        <row r="1">
          <cell r="JB1">
            <v>0</v>
          </cell>
        </row>
      </sheetData>
      <sheetData sheetId="1636">
        <row r="1">
          <cell r="JB1">
            <v>0</v>
          </cell>
        </row>
      </sheetData>
      <sheetData sheetId="1637">
        <row r="1">
          <cell r="JB1">
            <v>0</v>
          </cell>
        </row>
      </sheetData>
      <sheetData sheetId="1638">
        <row r="1">
          <cell r="JB1">
            <v>0</v>
          </cell>
        </row>
      </sheetData>
      <sheetData sheetId="1639">
        <row r="1">
          <cell r="JB1">
            <v>0</v>
          </cell>
        </row>
      </sheetData>
      <sheetData sheetId="1640">
        <row r="1">
          <cell r="JB1">
            <v>0</v>
          </cell>
        </row>
      </sheetData>
      <sheetData sheetId="1641">
        <row r="1">
          <cell r="JB1">
            <v>0</v>
          </cell>
        </row>
      </sheetData>
      <sheetData sheetId="1642">
        <row r="1">
          <cell r="JB1">
            <v>0</v>
          </cell>
        </row>
      </sheetData>
      <sheetData sheetId="1643">
        <row r="1">
          <cell r="JB1">
            <v>0</v>
          </cell>
        </row>
      </sheetData>
      <sheetData sheetId="1644">
        <row r="1">
          <cell r="JB1">
            <v>0</v>
          </cell>
        </row>
      </sheetData>
      <sheetData sheetId="1645">
        <row r="1">
          <cell r="JB1">
            <v>0</v>
          </cell>
        </row>
      </sheetData>
      <sheetData sheetId="1646">
        <row r="1">
          <cell r="JB1">
            <v>0</v>
          </cell>
        </row>
      </sheetData>
      <sheetData sheetId="1647">
        <row r="1">
          <cell r="JB1">
            <v>0</v>
          </cell>
        </row>
      </sheetData>
      <sheetData sheetId="1648">
        <row r="1">
          <cell r="JB1">
            <v>0</v>
          </cell>
        </row>
      </sheetData>
      <sheetData sheetId="1649">
        <row r="1">
          <cell r="JB1">
            <v>0</v>
          </cell>
        </row>
      </sheetData>
      <sheetData sheetId="1650">
        <row r="1">
          <cell r="JB1">
            <v>0</v>
          </cell>
        </row>
      </sheetData>
      <sheetData sheetId="1651">
        <row r="1">
          <cell r="JB1">
            <v>0</v>
          </cell>
        </row>
      </sheetData>
      <sheetData sheetId="1652">
        <row r="1">
          <cell r="JB1">
            <v>0</v>
          </cell>
        </row>
      </sheetData>
      <sheetData sheetId="1653">
        <row r="1">
          <cell r="JB1">
            <v>0</v>
          </cell>
        </row>
      </sheetData>
      <sheetData sheetId="1654">
        <row r="1">
          <cell r="JB1">
            <v>0</v>
          </cell>
        </row>
      </sheetData>
      <sheetData sheetId="1655">
        <row r="1">
          <cell r="JB1">
            <v>0</v>
          </cell>
        </row>
      </sheetData>
      <sheetData sheetId="1656">
        <row r="1">
          <cell r="JB1">
            <v>0</v>
          </cell>
        </row>
      </sheetData>
      <sheetData sheetId="1657">
        <row r="1">
          <cell r="JB1">
            <v>0</v>
          </cell>
        </row>
      </sheetData>
      <sheetData sheetId="1658">
        <row r="1">
          <cell r="JB1">
            <v>0</v>
          </cell>
        </row>
      </sheetData>
      <sheetData sheetId="1659">
        <row r="1">
          <cell r="JB1">
            <v>0</v>
          </cell>
        </row>
      </sheetData>
      <sheetData sheetId="1660">
        <row r="1">
          <cell r="JB1">
            <v>0</v>
          </cell>
        </row>
      </sheetData>
      <sheetData sheetId="1661">
        <row r="1">
          <cell r="JB1">
            <v>0</v>
          </cell>
        </row>
      </sheetData>
      <sheetData sheetId="1662">
        <row r="1">
          <cell r="JB1">
            <v>0</v>
          </cell>
        </row>
      </sheetData>
      <sheetData sheetId="1663">
        <row r="1">
          <cell r="JB1">
            <v>0</v>
          </cell>
        </row>
      </sheetData>
      <sheetData sheetId="1664">
        <row r="1">
          <cell r="JB1">
            <v>0</v>
          </cell>
        </row>
      </sheetData>
      <sheetData sheetId="1665">
        <row r="1">
          <cell r="JB1">
            <v>0</v>
          </cell>
        </row>
      </sheetData>
      <sheetData sheetId="1666">
        <row r="1">
          <cell r="JB1">
            <v>0</v>
          </cell>
        </row>
      </sheetData>
      <sheetData sheetId="1667">
        <row r="1">
          <cell r="JB1">
            <v>0</v>
          </cell>
        </row>
      </sheetData>
      <sheetData sheetId="1668">
        <row r="1">
          <cell r="JB1">
            <v>0</v>
          </cell>
        </row>
      </sheetData>
      <sheetData sheetId="1669">
        <row r="1">
          <cell r="JB1">
            <v>0</v>
          </cell>
        </row>
      </sheetData>
      <sheetData sheetId="1670">
        <row r="1">
          <cell r="JB1">
            <v>0</v>
          </cell>
        </row>
      </sheetData>
      <sheetData sheetId="1671">
        <row r="1">
          <cell r="JB1">
            <v>0</v>
          </cell>
        </row>
      </sheetData>
      <sheetData sheetId="1672">
        <row r="1">
          <cell r="JB1">
            <v>0</v>
          </cell>
        </row>
      </sheetData>
      <sheetData sheetId="1673">
        <row r="1">
          <cell r="JB1">
            <v>0</v>
          </cell>
        </row>
      </sheetData>
      <sheetData sheetId="1674">
        <row r="1">
          <cell r="JB1">
            <v>0</v>
          </cell>
        </row>
      </sheetData>
      <sheetData sheetId="1675">
        <row r="1">
          <cell r="JB1">
            <v>0</v>
          </cell>
        </row>
      </sheetData>
      <sheetData sheetId="1676">
        <row r="1">
          <cell r="JB1">
            <v>0</v>
          </cell>
        </row>
      </sheetData>
      <sheetData sheetId="1677">
        <row r="1">
          <cell r="JB1">
            <v>0</v>
          </cell>
        </row>
      </sheetData>
      <sheetData sheetId="1678">
        <row r="1">
          <cell r="JB1">
            <v>0</v>
          </cell>
        </row>
      </sheetData>
      <sheetData sheetId="1679">
        <row r="1">
          <cell r="JB1">
            <v>0</v>
          </cell>
        </row>
      </sheetData>
      <sheetData sheetId="1680">
        <row r="1">
          <cell r="JB1">
            <v>0</v>
          </cell>
        </row>
      </sheetData>
      <sheetData sheetId="1681">
        <row r="1">
          <cell r="JB1">
            <v>0</v>
          </cell>
        </row>
      </sheetData>
      <sheetData sheetId="1682">
        <row r="1">
          <cell r="JB1">
            <v>0</v>
          </cell>
        </row>
      </sheetData>
      <sheetData sheetId="1683">
        <row r="1">
          <cell r="JB1">
            <v>0</v>
          </cell>
        </row>
      </sheetData>
      <sheetData sheetId="1684">
        <row r="1">
          <cell r="JB1">
            <v>0</v>
          </cell>
        </row>
      </sheetData>
      <sheetData sheetId="1685">
        <row r="1">
          <cell r="JB1">
            <v>0</v>
          </cell>
        </row>
      </sheetData>
      <sheetData sheetId="1686">
        <row r="1">
          <cell r="JB1">
            <v>0</v>
          </cell>
        </row>
      </sheetData>
      <sheetData sheetId="1687">
        <row r="1">
          <cell r="JB1">
            <v>0</v>
          </cell>
        </row>
      </sheetData>
      <sheetData sheetId="1688">
        <row r="1">
          <cell r="JB1">
            <v>0</v>
          </cell>
        </row>
      </sheetData>
      <sheetData sheetId="1689">
        <row r="1">
          <cell r="JB1">
            <v>0</v>
          </cell>
        </row>
      </sheetData>
      <sheetData sheetId="1690">
        <row r="1">
          <cell r="JB1">
            <v>0</v>
          </cell>
        </row>
      </sheetData>
      <sheetData sheetId="1691">
        <row r="1">
          <cell r="JB1">
            <v>0</v>
          </cell>
        </row>
      </sheetData>
      <sheetData sheetId="1692">
        <row r="1">
          <cell r="JB1">
            <v>0</v>
          </cell>
        </row>
      </sheetData>
      <sheetData sheetId="1693">
        <row r="1">
          <cell r="JB1">
            <v>0</v>
          </cell>
        </row>
      </sheetData>
      <sheetData sheetId="1694">
        <row r="1">
          <cell r="JB1">
            <v>0</v>
          </cell>
        </row>
      </sheetData>
      <sheetData sheetId="1695">
        <row r="1">
          <cell r="JB1">
            <v>0</v>
          </cell>
        </row>
      </sheetData>
      <sheetData sheetId="1696">
        <row r="1">
          <cell r="JB1">
            <v>0</v>
          </cell>
        </row>
      </sheetData>
      <sheetData sheetId="1697">
        <row r="1">
          <cell r="JB1">
            <v>0</v>
          </cell>
        </row>
      </sheetData>
      <sheetData sheetId="1698">
        <row r="1">
          <cell r="JB1">
            <v>0</v>
          </cell>
        </row>
      </sheetData>
      <sheetData sheetId="1699">
        <row r="1">
          <cell r="JB1">
            <v>0</v>
          </cell>
        </row>
      </sheetData>
      <sheetData sheetId="1700">
        <row r="1">
          <cell r="JB1">
            <v>0</v>
          </cell>
        </row>
      </sheetData>
      <sheetData sheetId="1701">
        <row r="1">
          <cell r="JB1">
            <v>0</v>
          </cell>
        </row>
      </sheetData>
      <sheetData sheetId="1702">
        <row r="1">
          <cell r="JB1">
            <v>0</v>
          </cell>
        </row>
      </sheetData>
      <sheetData sheetId="1703">
        <row r="1">
          <cell r="JB1">
            <v>0</v>
          </cell>
        </row>
      </sheetData>
      <sheetData sheetId="1704">
        <row r="1">
          <cell r="JB1">
            <v>0</v>
          </cell>
        </row>
      </sheetData>
      <sheetData sheetId="1705">
        <row r="1">
          <cell r="JB1">
            <v>0</v>
          </cell>
        </row>
      </sheetData>
      <sheetData sheetId="1706">
        <row r="1">
          <cell r="JB1">
            <v>0</v>
          </cell>
        </row>
      </sheetData>
      <sheetData sheetId="1707">
        <row r="1">
          <cell r="JB1">
            <v>0</v>
          </cell>
        </row>
      </sheetData>
      <sheetData sheetId="1708">
        <row r="1">
          <cell r="JB1">
            <v>0</v>
          </cell>
        </row>
      </sheetData>
      <sheetData sheetId="1709">
        <row r="1">
          <cell r="JB1">
            <v>0</v>
          </cell>
        </row>
      </sheetData>
      <sheetData sheetId="1710">
        <row r="1">
          <cell r="JB1">
            <v>0</v>
          </cell>
        </row>
      </sheetData>
      <sheetData sheetId="1711">
        <row r="1">
          <cell r="JB1">
            <v>0</v>
          </cell>
        </row>
      </sheetData>
      <sheetData sheetId="1712">
        <row r="1">
          <cell r="JB1">
            <v>0</v>
          </cell>
        </row>
      </sheetData>
      <sheetData sheetId="1713">
        <row r="1">
          <cell r="JB1">
            <v>0</v>
          </cell>
        </row>
      </sheetData>
      <sheetData sheetId="1714">
        <row r="1">
          <cell r="JB1">
            <v>0</v>
          </cell>
        </row>
      </sheetData>
      <sheetData sheetId="1715">
        <row r="1">
          <cell r="JB1">
            <v>0</v>
          </cell>
        </row>
      </sheetData>
      <sheetData sheetId="1716">
        <row r="1">
          <cell r="JB1">
            <v>0</v>
          </cell>
        </row>
      </sheetData>
      <sheetData sheetId="1717">
        <row r="1">
          <cell r="JB1">
            <v>0</v>
          </cell>
        </row>
      </sheetData>
      <sheetData sheetId="1718">
        <row r="1">
          <cell r="JB1">
            <v>0</v>
          </cell>
        </row>
      </sheetData>
      <sheetData sheetId="1719">
        <row r="1">
          <cell r="JB1">
            <v>0</v>
          </cell>
        </row>
      </sheetData>
      <sheetData sheetId="1720">
        <row r="1">
          <cell r="JB1">
            <v>0</v>
          </cell>
        </row>
      </sheetData>
      <sheetData sheetId="1721">
        <row r="1">
          <cell r="JB1">
            <v>0</v>
          </cell>
        </row>
      </sheetData>
      <sheetData sheetId="1722">
        <row r="1">
          <cell r="JB1">
            <v>0</v>
          </cell>
        </row>
      </sheetData>
      <sheetData sheetId="1723">
        <row r="1">
          <cell r="JB1">
            <v>0</v>
          </cell>
        </row>
      </sheetData>
      <sheetData sheetId="1724">
        <row r="1">
          <cell r="JB1">
            <v>0</v>
          </cell>
        </row>
      </sheetData>
      <sheetData sheetId="1725">
        <row r="1">
          <cell r="JB1">
            <v>0</v>
          </cell>
        </row>
      </sheetData>
      <sheetData sheetId="1726">
        <row r="1">
          <cell r="JB1">
            <v>0</v>
          </cell>
        </row>
      </sheetData>
      <sheetData sheetId="1727">
        <row r="1">
          <cell r="JB1">
            <v>0</v>
          </cell>
        </row>
      </sheetData>
      <sheetData sheetId="1728">
        <row r="1">
          <cell r="JB1">
            <v>0</v>
          </cell>
        </row>
      </sheetData>
      <sheetData sheetId="1729">
        <row r="1">
          <cell r="JB1">
            <v>0</v>
          </cell>
        </row>
      </sheetData>
      <sheetData sheetId="1730">
        <row r="1">
          <cell r="JB1">
            <v>0</v>
          </cell>
        </row>
      </sheetData>
      <sheetData sheetId="1731">
        <row r="1">
          <cell r="JB1">
            <v>0</v>
          </cell>
        </row>
      </sheetData>
      <sheetData sheetId="1732">
        <row r="1">
          <cell r="JB1">
            <v>0</v>
          </cell>
        </row>
      </sheetData>
      <sheetData sheetId="1733">
        <row r="1">
          <cell r="JB1">
            <v>0</v>
          </cell>
        </row>
      </sheetData>
      <sheetData sheetId="1734">
        <row r="1">
          <cell r="JB1">
            <v>0</v>
          </cell>
        </row>
      </sheetData>
      <sheetData sheetId="1735">
        <row r="1">
          <cell r="JB1">
            <v>0</v>
          </cell>
        </row>
      </sheetData>
      <sheetData sheetId="1736">
        <row r="1">
          <cell r="JB1">
            <v>0</v>
          </cell>
        </row>
      </sheetData>
      <sheetData sheetId="1737">
        <row r="1">
          <cell r="JB1">
            <v>0</v>
          </cell>
        </row>
      </sheetData>
      <sheetData sheetId="1738">
        <row r="1">
          <cell r="JB1">
            <v>0</v>
          </cell>
        </row>
      </sheetData>
      <sheetData sheetId="1739">
        <row r="1">
          <cell r="JB1">
            <v>0</v>
          </cell>
        </row>
      </sheetData>
      <sheetData sheetId="1740">
        <row r="1">
          <cell r="JB1">
            <v>0</v>
          </cell>
        </row>
      </sheetData>
      <sheetData sheetId="1741">
        <row r="1">
          <cell r="JB1">
            <v>0</v>
          </cell>
        </row>
      </sheetData>
      <sheetData sheetId="1742">
        <row r="1">
          <cell r="JB1">
            <v>0</v>
          </cell>
        </row>
      </sheetData>
      <sheetData sheetId="1743">
        <row r="1">
          <cell r="JB1">
            <v>0</v>
          </cell>
        </row>
      </sheetData>
      <sheetData sheetId="1744">
        <row r="1">
          <cell r="JB1">
            <v>0</v>
          </cell>
        </row>
      </sheetData>
      <sheetData sheetId="1745">
        <row r="1">
          <cell r="JB1">
            <v>0</v>
          </cell>
        </row>
      </sheetData>
      <sheetData sheetId="1746">
        <row r="1">
          <cell r="JB1">
            <v>0</v>
          </cell>
        </row>
      </sheetData>
      <sheetData sheetId="1747">
        <row r="1">
          <cell r="JB1">
            <v>0</v>
          </cell>
        </row>
      </sheetData>
      <sheetData sheetId="1748">
        <row r="1">
          <cell r="JB1">
            <v>0</v>
          </cell>
        </row>
      </sheetData>
      <sheetData sheetId="1749">
        <row r="1">
          <cell r="JB1">
            <v>0</v>
          </cell>
        </row>
      </sheetData>
      <sheetData sheetId="1750">
        <row r="1">
          <cell r="JB1">
            <v>0</v>
          </cell>
        </row>
      </sheetData>
      <sheetData sheetId="1751">
        <row r="1">
          <cell r="JB1">
            <v>0</v>
          </cell>
        </row>
      </sheetData>
      <sheetData sheetId="1752">
        <row r="1">
          <cell r="JB1">
            <v>0</v>
          </cell>
        </row>
      </sheetData>
      <sheetData sheetId="1753">
        <row r="1">
          <cell r="JB1">
            <v>0</v>
          </cell>
        </row>
      </sheetData>
      <sheetData sheetId="1754">
        <row r="1">
          <cell r="JB1">
            <v>0</v>
          </cell>
        </row>
      </sheetData>
      <sheetData sheetId="1755">
        <row r="1">
          <cell r="JB1">
            <v>0</v>
          </cell>
        </row>
      </sheetData>
      <sheetData sheetId="1756">
        <row r="1">
          <cell r="JB1">
            <v>0</v>
          </cell>
        </row>
      </sheetData>
      <sheetData sheetId="1757">
        <row r="1">
          <cell r="JB1">
            <v>0</v>
          </cell>
        </row>
      </sheetData>
      <sheetData sheetId="1758">
        <row r="1">
          <cell r="JB1">
            <v>0</v>
          </cell>
        </row>
      </sheetData>
      <sheetData sheetId="1759">
        <row r="1">
          <cell r="JB1">
            <v>0</v>
          </cell>
        </row>
      </sheetData>
      <sheetData sheetId="1760">
        <row r="1">
          <cell r="JB1">
            <v>0</v>
          </cell>
        </row>
      </sheetData>
      <sheetData sheetId="1761">
        <row r="1">
          <cell r="JB1">
            <v>0</v>
          </cell>
        </row>
      </sheetData>
      <sheetData sheetId="1762">
        <row r="1">
          <cell r="JB1">
            <v>0</v>
          </cell>
        </row>
      </sheetData>
      <sheetData sheetId="1763">
        <row r="1">
          <cell r="JB1">
            <v>0</v>
          </cell>
        </row>
      </sheetData>
      <sheetData sheetId="1764">
        <row r="1">
          <cell r="JB1">
            <v>0</v>
          </cell>
        </row>
      </sheetData>
      <sheetData sheetId="1765">
        <row r="1">
          <cell r="JB1">
            <v>0</v>
          </cell>
        </row>
      </sheetData>
      <sheetData sheetId="1766">
        <row r="1">
          <cell r="JB1">
            <v>0</v>
          </cell>
        </row>
      </sheetData>
      <sheetData sheetId="1767">
        <row r="1">
          <cell r="JB1">
            <v>0</v>
          </cell>
        </row>
      </sheetData>
      <sheetData sheetId="1768">
        <row r="1">
          <cell r="JB1">
            <v>0</v>
          </cell>
        </row>
      </sheetData>
      <sheetData sheetId="1769">
        <row r="1">
          <cell r="JB1">
            <v>0</v>
          </cell>
        </row>
      </sheetData>
      <sheetData sheetId="1770">
        <row r="1">
          <cell r="JB1">
            <v>0</v>
          </cell>
        </row>
      </sheetData>
      <sheetData sheetId="1771">
        <row r="1">
          <cell r="JB1">
            <v>0</v>
          </cell>
        </row>
      </sheetData>
      <sheetData sheetId="1772">
        <row r="1">
          <cell r="JB1">
            <v>0</v>
          </cell>
        </row>
      </sheetData>
      <sheetData sheetId="1773">
        <row r="1">
          <cell r="JB1">
            <v>0</v>
          </cell>
        </row>
      </sheetData>
      <sheetData sheetId="1774">
        <row r="1">
          <cell r="JB1">
            <v>0</v>
          </cell>
        </row>
      </sheetData>
      <sheetData sheetId="1775">
        <row r="1">
          <cell r="JB1">
            <v>0</v>
          </cell>
        </row>
      </sheetData>
      <sheetData sheetId="1776">
        <row r="1">
          <cell r="JB1">
            <v>0</v>
          </cell>
        </row>
      </sheetData>
      <sheetData sheetId="1777">
        <row r="1">
          <cell r="JB1">
            <v>0</v>
          </cell>
        </row>
      </sheetData>
      <sheetData sheetId="1778">
        <row r="1">
          <cell r="JB1">
            <v>0</v>
          </cell>
        </row>
      </sheetData>
      <sheetData sheetId="1779">
        <row r="1">
          <cell r="JB1">
            <v>0</v>
          </cell>
        </row>
      </sheetData>
      <sheetData sheetId="1780">
        <row r="1">
          <cell r="JB1">
            <v>0</v>
          </cell>
        </row>
      </sheetData>
      <sheetData sheetId="1781">
        <row r="1">
          <cell r="JB1">
            <v>0</v>
          </cell>
        </row>
      </sheetData>
      <sheetData sheetId="1782">
        <row r="1">
          <cell r="JB1">
            <v>0</v>
          </cell>
        </row>
      </sheetData>
      <sheetData sheetId="1783">
        <row r="1">
          <cell r="JB1">
            <v>0</v>
          </cell>
        </row>
      </sheetData>
      <sheetData sheetId="1784">
        <row r="1">
          <cell r="JB1">
            <v>0</v>
          </cell>
        </row>
      </sheetData>
      <sheetData sheetId="1785">
        <row r="1">
          <cell r="JB1">
            <v>0</v>
          </cell>
        </row>
      </sheetData>
      <sheetData sheetId="1786">
        <row r="1">
          <cell r="JB1">
            <v>0</v>
          </cell>
        </row>
      </sheetData>
      <sheetData sheetId="1787">
        <row r="1">
          <cell r="JB1">
            <v>0</v>
          </cell>
        </row>
      </sheetData>
      <sheetData sheetId="1788">
        <row r="1">
          <cell r="JB1">
            <v>0</v>
          </cell>
        </row>
      </sheetData>
      <sheetData sheetId="1789">
        <row r="1">
          <cell r="JB1">
            <v>0</v>
          </cell>
        </row>
      </sheetData>
      <sheetData sheetId="1790">
        <row r="1">
          <cell r="JB1">
            <v>0</v>
          </cell>
        </row>
      </sheetData>
      <sheetData sheetId="1791">
        <row r="1">
          <cell r="JB1">
            <v>0</v>
          </cell>
        </row>
      </sheetData>
      <sheetData sheetId="1792">
        <row r="1">
          <cell r="JB1">
            <v>0</v>
          </cell>
        </row>
      </sheetData>
      <sheetData sheetId="1793">
        <row r="1">
          <cell r="JB1">
            <v>0</v>
          </cell>
        </row>
      </sheetData>
      <sheetData sheetId="1794">
        <row r="1">
          <cell r="JB1">
            <v>0</v>
          </cell>
        </row>
      </sheetData>
      <sheetData sheetId="1795">
        <row r="1">
          <cell r="JB1">
            <v>0</v>
          </cell>
        </row>
      </sheetData>
      <sheetData sheetId="1796">
        <row r="1">
          <cell r="JB1">
            <v>0</v>
          </cell>
        </row>
      </sheetData>
      <sheetData sheetId="1797">
        <row r="1">
          <cell r="JB1">
            <v>0</v>
          </cell>
        </row>
      </sheetData>
      <sheetData sheetId="1798">
        <row r="1">
          <cell r="JB1">
            <v>0</v>
          </cell>
        </row>
      </sheetData>
      <sheetData sheetId="1799">
        <row r="1">
          <cell r="JB1">
            <v>0</v>
          </cell>
        </row>
      </sheetData>
      <sheetData sheetId="1800">
        <row r="1">
          <cell r="JB1">
            <v>0</v>
          </cell>
        </row>
      </sheetData>
      <sheetData sheetId="1801">
        <row r="1">
          <cell r="JB1">
            <v>0</v>
          </cell>
        </row>
      </sheetData>
      <sheetData sheetId="1802">
        <row r="1">
          <cell r="JB1">
            <v>0</v>
          </cell>
        </row>
      </sheetData>
      <sheetData sheetId="1803">
        <row r="1">
          <cell r="JB1">
            <v>0</v>
          </cell>
        </row>
      </sheetData>
      <sheetData sheetId="1804">
        <row r="1">
          <cell r="JB1">
            <v>0</v>
          </cell>
        </row>
      </sheetData>
      <sheetData sheetId="1805">
        <row r="1">
          <cell r="JB1">
            <v>0</v>
          </cell>
        </row>
      </sheetData>
      <sheetData sheetId="1806">
        <row r="1">
          <cell r="JB1">
            <v>0</v>
          </cell>
        </row>
      </sheetData>
      <sheetData sheetId="1807">
        <row r="1">
          <cell r="JB1">
            <v>0</v>
          </cell>
        </row>
      </sheetData>
      <sheetData sheetId="1808">
        <row r="1">
          <cell r="JB1">
            <v>0</v>
          </cell>
        </row>
      </sheetData>
      <sheetData sheetId="1809">
        <row r="1">
          <cell r="JB1">
            <v>0</v>
          </cell>
        </row>
      </sheetData>
      <sheetData sheetId="1810">
        <row r="1">
          <cell r="JB1">
            <v>0</v>
          </cell>
        </row>
      </sheetData>
      <sheetData sheetId="1811">
        <row r="1">
          <cell r="JB1">
            <v>0</v>
          </cell>
        </row>
      </sheetData>
      <sheetData sheetId="1812">
        <row r="1">
          <cell r="JB1">
            <v>0</v>
          </cell>
        </row>
      </sheetData>
      <sheetData sheetId="1813">
        <row r="1">
          <cell r="JB1">
            <v>0</v>
          </cell>
        </row>
      </sheetData>
      <sheetData sheetId="1814">
        <row r="1">
          <cell r="JB1">
            <v>0</v>
          </cell>
        </row>
      </sheetData>
      <sheetData sheetId="1815">
        <row r="1">
          <cell r="JB1">
            <v>0</v>
          </cell>
        </row>
      </sheetData>
      <sheetData sheetId="1816">
        <row r="1">
          <cell r="JB1">
            <v>0</v>
          </cell>
        </row>
      </sheetData>
      <sheetData sheetId="1817">
        <row r="1">
          <cell r="JB1">
            <v>0</v>
          </cell>
        </row>
      </sheetData>
      <sheetData sheetId="1818">
        <row r="1">
          <cell r="JB1">
            <v>0</v>
          </cell>
        </row>
      </sheetData>
      <sheetData sheetId="1819">
        <row r="1">
          <cell r="JB1">
            <v>0</v>
          </cell>
        </row>
      </sheetData>
      <sheetData sheetId="1820">
        <row r="1">
          <cell r="JB1">
            <v>0</v>
          </cell>
        </row>
      </sheetData>
      <sheetData sheetId="1821">
        <row r="1">
          <cell r="JB1">
            <v>0</v>
          </cell>
        </row>
      </sheetData>
      <sheetData sheetId="1822">
        <row r="1">
          <cell r="JB1">
            <v>0</v>
          </cell>
        </row>
      </sheetData>
      <sheetData sheetId="1823">
        <row r="1">
          <cell r="JB1">
            <v>0</v>
          </cell>
        </row>
      </sheetData>
      <sheetData sheetId="1824">
        <row r="1">
          <cell r="JB1">
            <v>0</v>
          </cell>
        </row>
      </sheetData>
      <sheetData sheetId="1825">
        <row r="1">
          <cell r="JB1">
            <v>0</v>
          </cell>
        </row>
      </sheetData>
      <sheetData sheetId="1826">
        <row r="1">
          <cell r="JB1">
            <v>0</v>
          </cell>
        </row>
      </sheetData>
      <sheetData sheetId="1827">
        <row r="1">
          <cell r="JB1">
            <v>0</v>
          </cell>
        </row>
      </sheetData>
      <sheetData sheetId="1828">
        <row r="1">
          <cell r="JB1">
            <v>0</v>
          </cell>
        </row>
      </sheetData>
      <sheetData sheetId="1829">
        <row r="1">
          <cell r="JB1">
            <v>0</v>
          </cell>
        </row>
      </sheetData>
      <sheetData sheetId="1830">
        <row r="1">
          <cell r="JB1">
            <v>0</v>
          </cell>
        </row>
      </sheetData>
      <sheetData sheetId="1831">
        <row r="1">
          <cell r="JB1">
            <v>0</v>
          </cell>
        </row>
      </sheetData>
      <sheetData sheetId="1832">
        <row r="1">
          <cell r="JB1">
            <v>0</v>
          </cell>
        </row>
      </sheetData>
      <sheetData sheetId="1833">
        <row r="1">
          <cell r="JB1">
            <v>0</v>
          </cell>
        </row>
      </sheetData>
      <sheetData sheetId="1834">
        <row r="1">
          <cell r="JB1">
            <v>0</v>
          </cell>
        </row>
      </sheetData>
      <sheetData sheetId="1835">
        <row r="1">
          <cell r="JB1">
            <v>0</v>
          </cell>
        </row>
      </sheetData>
      <sheetData sheetId="1836">
        <row r="1">
          <cell r="JB1">
            <v>0</v>
          </cell>
        </row>
      </sheetData>
      <sheetData sheetId="1837">
        <row r="1">
          <cell r="JB1">
            <v>0</v>
          </cell>
        </row>
      </sheetData>
      <sheetData sheetId="1838">
        <row r="1">
          <cell r="JB1">
            <v>0</v>
          </cell>
        </row>
      </sheetData>
      <sheetData sheetId="1839">
        <row r="1">
          <cell r="JB1">
            <v>0</v>
          </cell>
        </row>
      </sheetData>
      <sheetData sheetId="1840">
        <row r="1">
          <cell r="JB1">
            <v>0</v>
          </cell>
        </row>
      </sheetData>
      <sheetData sheetId="1841">
        <row r="1">
          <cell r="JB1">
            <v>0</v>
          </cell>
        </row>
      </sheetData>
      <sheetData sheetId="1842">
        <row r="1">
          <cell r="JB1">
            <v>0</v>
          </cell>
        </row>
      </sheetData>
      <sheetData sheetId="1843">
        <row r="1">
          <cell r="JB1">
            <v>0</v>
          </cell>
        </row>
      </sheetData>
      <sheetData sheetId="1844">
        <row r="1">
          <cell r="JB1">
            <v>0</v>
          </cell>
        </row>
      </sheetData>
      <sheetData sheetId="1845">
        <row r="1">
          <cell r="JB1">
            <v>0</v>
          </cell>
        </row>
      </sheetData>
      <sheetData sheetId="1846">
        <row r="1">
          <cell r="JB1">
            <v>0</v>
          </cell>
        </row>
      </sheetData>
      <sheetData sheetId="1847">
        <row r="1">
          <cell r="JB1">
            <v>0</v>
          </cell>
        </row>
      </sheetData>
      <sheetData sheetId="1848">
        <row r="1">
          <cell r="JB1">
            <v>0</v>
          </cell>
        </row>
      </sheetData>
      <sheetData sheetId="1849">
        <row r="1">
          <cell r="JB1">
            <v>0</v>
          </cell>
        </row>
      </sheetData>
      <sheetData sheetId="1850">
        <row r="1">
          <cell r="JB1">
            <v>0</v>
          </cell>
        </row>
      </sheetData>
      <sheetData sheetId="1851">
        <row r="1">
          <cell r="JB1">
            <v>0</v>
          </cell>
        </row>
      </sheetData>
      <sheetData sheetId="1852">
        <row r="1">
          <cell r="JB1">
            <v>0</v>
          </cell>
        </row>
      </sheetData>
      <sheetData sheetId="1853">
        <row r="1">
          <cell r="JB1">
            <v>0</v>
          </cell>
        </row>
      </sheetData>
      <sheetData sheetId="1854">
        <row r="1">
          <cell r="JB1">
            <v>0</v>
          </cell>
        </row>
      </sheetData>
      <sheetData sheetId="1855">
        <row r="1">
          <cell r="JB1">
            <v>0</v>
          </cell>
        </row>
      </sheetData>
      <sheetData sheetId="1856">
        <row r="1">
          <cell r="JB1">
            <v>0</v>
          </cell>
        </row>
      </sheetData>
      <sheetData sheetId="1857">
        <row r="1">
          <cell r="JB1">
            <v>0</v>
          </cell>
        </row>
      </sheetData>
      <sheetData sheetId="1858">
        <row r="1">
          <cell r="JB1">
            <v>0</v>
          </cell>
        </row>
      </sheetData>
      <sheetData sheetId="1859">
        <row r="1">
          <cell r="JB1">
            <v>0</v>
          </cell>
        </row>
      </sheetData>
      <sheetData sheetId="1860">
        <row r="1">
          <cell r="JB1">
            <v>0</v>
          </cell>
        </row>
      </sheetData>
      <sheetData sheetId="1861">
        <row r="1">
          <cell r="JB1">
            <v>0</v>
          </cell>
        </row>
      </sheetData>
      <sheetData sheetId="1862">
        <row r="1">
          <cell r="JB1">
            <v>0</v>
          </cell>
        </row>
      </sheetData>
      <sheetData sheetId="1863">
        <row r="1">
          <cell r="JB1">
            <v>0</v>
          </cell>
        </row>
      </sheetData>
      <sheetData sheetId="1864">
        <row r="1">
          <cell r="JB1">
            <v>0</v>
          </cell>
        </row>
      </sheetData>
      <sheetData sheetId="1865">
        <row r="1">
          <cell r="JB1">
            <v>0</v>
          </cell>
        </row>
      </sheetData>
      <sheetData sheetId="1866">
        <row r="1">
          <cell r="JB1">
            <v>0</v>
          </cell>
        </row>
      </sheetData>
      <sheetData sheetId="1867">
        <row r="1">
          <cell r="JB1">
            <v>0</v>
          </cell>
        </row>
      </sheetData>
      <sheetData sheetId="1868">
        <row r="1">
          <cell r="JB1">
            <v>0</v>
          </cell>
        </row>
      </sheetData>
      <sheetData sheetId="1869">
        <row r="1">
          <cell r="JB1">
            <v>0</v>
          </cell>
        </row>
      </sheetData>
      <sheetData sheetId="1870">
        <row r="1">
          <cell r="JB1">
            <v>0</v>
          </cell>
        </row>
      </sheetData>
      <sheetData sheetId="1871">
        <row r="1">
          <cell r="JB1">
            <v>0</v>
          </cell>
        </row>
      </sheetData>
      <sheetData sheetId="1872">
        <row r="1">
          <cell r="JB1">
            <v>0</v>
          </cell>
        </row>
      </sheetData>
      <sheetData sheetId="1873">
        <row r="1">
          <cell r="JB1">
            <v>0</v>
          </cell>
        </row>
      </sheetData>
      <sheetData sheetId="1874">
        <row r="1">
          <cell r="JB1">
            <v>0</v>
          </cell>
        </row>
      </sheetData>
      <sheetData sheetId="1875">
        <row r="1">
          <cell r="JB1">
            <v>0</v>
          </cell>
        </row>
      </sheetData>
      <sheetData sheetId="1876">
        <row r="1">
          <cell r="JB1">
            <v>0</v>
          </cell>
        </row>
      </sheetData>
      <sheetData sheetId="1877">
        <row r="1">
          <cell r="JB1">
            <v>0</v>
          </cell>
        </row>
      </sheetData>
      <sheetData sheetId="1878">
        <row r="1">
          <cell r="JB1">
            <v>0</v>
          </cell>
        </row>
      </sheetData>
      <sheetData sheetId="1879">
        <row r="1">
          <cell r="JB1">
            <v>0</v>
          </cell>
        </row>
      </sheetData>
      <sheetData sheetId="1880">
        <row r="1">
          <cell r="JB1">
            <v>0</v>
          </cell>
        </row>
      </sheetData>
      <sheetData sheetId="1881">
        <row r="1">
          <cell r="JB1">
            <v>0</v>
          </cell>
        </row>
      </sheetData>
      <sheetData sheetId="1882">
        <row r="1">
          <cell r="JB1">
            <v>0</v>
          </cell>
        </row>
      </sheetData>
      <sheetData sheetId="1883">
        <row r="1">
          <cell r="JB1">
            <v>0</v>
          </cell>
        </row>
      </sheetData>
      <sheetData sheetId="1884">
        <row r="1">
          <cell r="JB1">
            <v>0</v>
          </cell>
        </row>
      </sheetData>
      <sheetData sheetId="1885">
        <row r="1">
          <cell r="JB1">
            <v>0</v>
          </cell>
        </row>
      </sheetData>
      <sheetData sheetId="1886">
        <row r="1">
          <cell r="JB1">
            <v>0</v>
          </cell>
        </row>
      </sheetData>
      <sheetData sheetId="1887">
        <row r="1">
          <cell r="JB1">
            <v>0</v>
          </cell>
        </row>
      </sheetData>
      <sheetData sheetId="1888">
        <row r="1">
          <cell r="JB1">
            <v>0</v>
          </cell>
        </row>
      </sheetData>
      <sheetData sheetId="1889">
        <row r="1">
          <cell r="JB1">
            <v>0</v>
          </cell>
        </row>
      </sheetData>
      <sheetData sheetId="1890">
        <row r="1">
          <cell r="JB1">
            <v>0</v>
          </cell>
        </row>
      </sheetData>
      <sheetData sheetId="1891">
        <row r="1">
          <cell r="JB1">
            <v>0</v>
          </cell>
        </row>
      </sheetData>
      <sheetData sheetId="1892">
        <row r="1">
          <cell r="JB1">
            <v>0</v>
          </cell>
        </row>
      </sheetData>
      <sheetData sheetId="1893">
        <row r="1">
          <cell r="JB1">
            <v>0</v>
          </cell>
        </row>
      </sheetData>
      <sheetData sheetId="1894">
        <row r="1">
          <cell r="JB1">
            <v>0</v>
          </cell>
        </row>
      </sheetData>
      <sheetData sheetId="1895">
        <row r="1">
          <cell r="JB1">
            <v>0</v>
          </cell>
        </row>
      </sheetData>
      <sheetData sheetId="1896">
        <row r="1">
          <cell r="JB1">
            <v>0</v>
          </cell>
        </row>
      </sheetData>
      <sheetData sheetId="1897">
        <row r="1">
          <cell r="JB1">
            <v>0</v>
          </cell>
        </row>
      </sheetData>
      <sheetData sheetId="1898">
        <row r="1">
          <cell r="JB1">
            <v>0</v>
          </cell>
        </row>
      </sheetData>
      <sheetData sheetId="1899">
        <row r="1">
          <cell r="JB1">
            <v>0</v>
          </cell>
        </row>
      </sheetData>
      <sheetData sheetId="1900">
        <row r="1">
          <cell r="JB1">
            <v>0</v>
          </cell>
        </row>
      </sheetData>
      <sheetData sheetId="1901">
        <row r="1">
          <cell r="JB1">
            <v>0</v>
          </cell>
        </row>
      </sheetData>
      <sheetData sheetId="1902">
        <row r="1">
          <cell r="JB1">
            <v>0</v>
          </cell>
        </row>
      </sheetData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>
        <row r="1">
          <cell r="JB1">
            <v>0</v>
          </cell>
        </row>
      </sheetData>
      <sheetData sheetId="1909">
        <row r="1">
          <cell r="JB1">
            <v>0</v>
          </cell>
        </row>
      </sheetData>
      <sheetData sheetId="1910">
        <row r="1">
          <cell r="JB1">
            <v>0</v>
          </cell>
        </row>
      </sheetData>
      <sheetData sheetId="1911">
        <row r="1">
          <cell r="JB1">
            <v>0</v>
          </cell>
        </row>
      </sheetData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>
        <row r="1">
          <cell r="JB1">
            <v>0</v>
          </cell>
        </row>
      </sheetData>
      <sheetData sheetId="2166">
        <row r="1">
          <cell r="JB1">
            <v>0</v>
          </cell>
        </row>
      </sheetData>
      <sheetData sheetId="2167">
        <row r="1">
          <cell r="JB1">
            <v>0</v>
          </cell>
        </row>
      </sheetData>
      <sheetData sheetId="2168">
        <row r="1">
          <cell r="JB1">
            <v>0</v>
          </cell>
        </row>
      </sheetData>
      <sheetData sheetId="2169">
        <row r="1">
          <cell r="JB1">
            <v>0</v>
          </cell>
        </row>
      </sheetData>
      <sheetData sheetId="2170">
        <row r="1">
          <cell r="JB1">
            <v>0</v>
          </cell>
        </row>
      </sheetData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>
        <row r="1">
          <cell r="JB1">
            <v>0</v>
          </cell>
        </row>
      </sheetData>
      <sheetData sheetId="2198">
        <row r="1">
          <cell r="JB1">
            <v>0</v>
          </cell>
        </row>
      </sheetData>
      <sheetData sheetId="2199">
        <row r="1">
          <cell r="JB1">
            <v>0</v>
          </cell>
        </row>
      </sheetData>
      <sheetData sheetId="2200">
        <row r="1">
          <cell r="JB1">
            <v>0</v>
          </cell>
        </row>
      </sheetData>
      <sheetData sheetId="2201">
        <row r="1">
          <cell r="JB1">
            <v>0</v>
          </cell>
        </row>
      </sheetData>
      <sheetData sheetId="2202">
        <row r="1">
          <cell r="JB1">
            <v>0</v>
          </cell>
        </row>
      </sheetData>
      <sheetData sheetId="2203">
        <row r="1">
          <cell r="JB1">
            <v>0</v>
          </cell>
        </row>
      </sheetData>
      <sheetData sheetId="2204">
        <row r="1">
          <cell r="JB1">
            <v>0</v>
          </cell>
        </row>
      </sheetData>
      <sheetData sheetId="2205">
        <row r="1">
          <cell r="JB1">
            <v>0</v>
          </cell>
        </row>
      </sheetData>
      <sheetData sheetId="2206">
        <row r="1">
          <cell r="JB1">
            <v>0</v>
          </cell>
        </row>
      </sheetData>
      <sheetData sheetId="2207">
        <row r="1">
          <cell r="JB1">
            <v>0</v>
          </cell>
        </row>
      </sheetData>
      <sheetData sheetId="2208">
        <row r="1">
          <cell r="JB1">
            <v>0</v>
          </cell>
        </row>
      </sheetData>
      <sheetData sheetId="2209">
        <row r="1">
          <cell r="JB1">
            <v>0</v>
          </cell>
        </row>
      </sheetData>
      <sheetData sheetId="2210">
        <row r="1">
          <cell r="JB1">
            <v>0</v>
          </cell>
        </row>
      </sheetData>
      <sheetData sheetId="2211">
        <row r="1">
          <cell r="JB1">
            <v>0</v>
          </cell>
        </row>
      </sheetData>
      <sheetData sheetId="2212">
        <row r="1">
          <cell r="JB1">
            <v>0</v>
          </cell>
        </row>
      </sheetData>
      <sheetData sheetId="2213">
        <row r="1">
          <cell r="JB1">
            <v>0</v>
          </cell>
        </row>
      </sheetData>
      <sheetData sheetId="2214">
        <row r="1">
          <cell r="JB1">
            <v>0</v>
          </cell>
        </row>
      </sheetData>
      <sheetData sheetId="2215">
        <row r="1">
          <cell r="JB1">
            <v>0</v>
          </cell>
        </row>
      </sheetData>
      <sheetData sheetId="2216">
        <row r="1">
          <cell r="JB1">
            <v>0</v>
          </cell>
        </row>
      </sheetData>
      <sheetData sheetId="2217">
        <row r="1">
          <cell r="JB1">
            <v>0</v>
          </cell>
        </row>
      </sheetData>
      <sheetData sheetId="2218">
        <row r="1">
          <cell r="JB1">
            <v>0</v>
          </cell>
        </row>
      </sheetData>
      <sheetData sheetId="2219">
        <row r="1">
          <cell r="JB1">
            <v>0</v>
          </cell>
        </row>
      </sheetData>
      <sheetData sheetId="2220">
        <row r="1">
          <cell r="JB1">
            <v>0</v>
          </cell>
        </row>
      </sheetData>
      <sheetData sheetId="2221">
        <row r="1">
          <cell r="JB1">
            <v>0</v>
          </cell>
        </row>
      </sheetData>
      <sheetData sheetId="2222">
        <row r="1">
          <cell r="JB1">
            <v>0</v>
          </cell>
        </row>
      </sheetData>
      <sheetData sheetId="2223">
        <row r="1">
          <cell r="JB1">
            <v>0</v>
          </cell>
        </row>
      </sheetData>
      <sheetData sheetId="2224">
        <row r="1">
          <cell r="JB1">
            <v>0</v>
          </cell>
        </row>
      </sheetData>
      <sheetData sheetId="2225">
        <row r="1">
          <cell r="JB1">
            <v>0</v>
          </cell>
        </row>
      </sheetData>
      <sheetData sheetId="2226">
        <row r="1">
          <cell r="JB1">
            <v>0</v>
          </cell>
        </row>
      </sheetData>
      <sheetData sheetId="2227">
        <row r="1">
          <cell r="JB1">
            <v>0</v>
          </cell>
        </row>
      </sheetData>
      <sheetData sheetId="2228">
        <row r="1">
          <cell r="JB1">
            <v>0</v>
          </cell>
        </row>
      </sheetData>
      <sheetData sheetId="2229">
        <row r="1">
          <cell r="JB1">
            <v>0</v>
          </cell>
        </row>
      </sheetData>
      <sheetData sheetId="2230">
        <row r="1">
          <cell r="JB1">
            <v>0</v>
          </cell>
        </row>
      </sheetData>
      <sheetData sheetId="2231">
        <row r="1">
          <cell r="JB1">
            <v>0</v>
          </cell>
        </row>
      </sheetData>
      <sheetData sheetId="2232">
        <row r="1">
          <cell r="JB1">
            <v>0</v>
          </cell>
        </row>
      </sheetData>
      <sheetData sheetId="2233">
        <row r="1">
          <cell r="JB1">
            <v>0</v>
          </cell>
        </row>
      </sheetData>
      <sheetData sheetId="2234">
        <row r="1">
          <cell r="JB1">
            <v>0</v>
          </cell>
        </row>
      </sheetData>
      <sheetData sheetId="2235">
        <row r="1">
          <cell r="JB1">
            <v>0</v>
          </cell>
        </row>
      </sheetData>
      <sheetData sheetId="2236">
        <row r="1">
          <cell r="JB1">
            <v>0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>
        <row r="1">
          <cell r="JB1">
            <v>0</v>
          </cell>
        </row>
      </sheetData>
      <sheetData sheetId="2276">
        <row r="1">
          <cell r="JB1">
            <v>0</v>
          </cell>
        </row>
      </sheetData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>
        <row r="1">
          <cell r="JB1">
            <v>0</v>
          </cell>
        </row>
      </sheetData>
      <sheetData sheetId="2395">
        <row r="1">
          <cell r="JB1">
            <v>0</v>
          </cell>
        </row>
      </sheetData>
      <sheetData sheetId="2396">
        <row r="1">
          <cell r="JB1">
            <v>0</v>
          </cell>
        </row>
      </sheetData>
      <sheetData sheetId="2397">
        <row r="1">
          <cell r="JB1">
            <v>0</v>
          </cell>
        </row>
      </sheetData>
      <sheetData sheetId="2398" refreshError="1"/>
      <sheetData sheetId="2399">
        <row r="1">
          <cell r="JB1">
            <v>0</v>
          </cell>
        </row>
      </sheetData>
      <sheetData sheetId="2400">
        <row r="1">
          <cell r="JB1">
            <v>0</v>
          </cell>
        </row>
      </sheetData>
      <sheetData sheetId="2401">
        <row r="1">
          <cell r="JB1">
            <v>0</v>
          </cell>
        </row>
      </sheetData>
      <sheetData sheetId="2402">
        <row r="1">
          <cell r="JB1">
            <v>0</v>
          </cell>
        </row>
      </sheetData>
      <sheetData sheetId="2403">
        <row r="1">
          <cell r="JB1">
            <v>0</v>
          </cell>
        </row>
      </sheetData>
      <sheetData sheetId="2404">
        <row r="1">
          <cell r="JB1">
            <v>0</v>
          </cell>
        </row>
      </sheetData>
      <sheetData sheetId="2405">
        <row r="1">
          <cell r="JB1">
            <v>0</v>
          </cell>
        </row>
      </sheetData>
      <sheetData sheetId="2406">
        <row r="1">
          <cell r="JB1">
            <v>0</v>
          </cell>
        </row>
      </sheetData>
      <sheetData sheetId="2407">
        <row r="1">
          <cell r="JB1">
            <v>0</v>
          </cell>
        </row>
      </sheetData>
      <sheetData sheetId="2408" refreshError="1"/>
      <sheetData sheetId="2409" refreshError="1"/>
      <sheetData sheetId="2410">
        <row r="1">
          <cell r="JB1">
            <v>0</v>
          </cell>
        </row>
      </sheetData>
      <sheetData sheetId="2411">
        <row r="1">
          <cell r="JB1">
            <v>0</v>
          </cell>
        </row>
      </sheetData>
      <sheetData sheetId="2412">
        <row r="1">
          <cell r="JB1">
            <v>0</v>
          </cell>
        </row>
      </sheetData>
      <sheetData sheetId="2413">
        <row r="1">
          <cell r="JB1">
            <v>0</v>
          </cell>
        </row>
      </sheetData>
      <sheetData sheetId="2414">
        <row r="1">
          <cell r="JB1">
            <v>0</v>
          </cell>
        </row>
      </sheetData>
      <sheetData sheetId="2415" refreshError="1"/>
      <sheetData sheetId="2416">
        <row r="1">
          <cell r="JB1">
            <v>0</v>
          </cell>
        </row>
      </sheetData>
      <sheetData sheetId="2417">
        <row r="1">
          <cell r="JB1">
            <v>0</v>
          </cell>
        </row>
      </sheetData>
      <sheetData sheetId="2418">
        <row r="1">
          <cell r="JB1">
            <v>0</v>
          </cell>
        </row>
      </sheetData>
      <sheetData sheetId="2419">
        <row r="1">
          <cell r="JB1">
            <v>0</v>
          </cell>
        </row>
      </sheetData>
      <sheetData sheetId="2420" refreshError="1"/>
      <sheetData sheetId="2421">
        <row r="1">
          <cell r="JB1">
            <v>0</v>
          </cell>
        </row>
      </sheetData>
      <sheetData sheetId="2422">
        <row r="1">
          <cell r="JB1">
            <v>0</v>
          </cell>
        </row>
      </sheetData>
      <sheetData sheetId="2423">
        <row r="1">
          <cell r="JB1">
            <v>0</v>
          </cell>
        </row>
      </sheetData>
      <sheetData sheetId="2424">
        <row r="1">
          <cell r="JB1">
            <v>0</v>
          </cell>
        </row>
      </sheetData>
      <sheetData sheetId="2425">
        <row r="1">
          <cell r="JB1">
            <v>0</v>
          </cell>
        </row>
      </sheetData>
      <sheetData sheetId="2426">
        <row r="1">
          <cell r="JB1">
            <v>0</v>
          </cell>
        </row>
      </sheetData>
      <sheetData sheetId="2427">
        <row r="1">
          <cell r="JB1">
            <v>0</v>
          </cell>
        </row>
      </sheetData>
      <sheetData sheetId="2428">
        <row r="1">
          <cell r="JB1">
            <v>0</v>
          </cell>
        </row>
      </sheetData>
      <sheetData sheetId="2429">
        <row r="1">
          <cell r="JB1">
            <v>0</v>
          </cell>
        </row>
      </sheetData>
      <sheetData sheetId="2430">
        <row r="1">
          <cell r="JB1">
            <v>0</v>
          </cell>
        </row>
      </sheetData>
      <sheetData sheetId="2431">
        <row r="1">
          <cell r="JB1">
            <v>0</v>
          </cell>
        </row>
      </sheetData>
      <sheetData sheetId="2432">
        <row r="1">
          <cell r="JB1">
            <v>0</v>
          </cell>
        </row>
      </sheetData>
      <sheetData sheetId="2433">
        <row r="1">
          <cell r="JB1">
            <v>0</v>
          </cell>
        </row>
      </sheetData>
      <sheetData sheetId="2434">
        <row r="1">
          <cell r="JB1">
            <v>0</v>
          </cell>
        </row>
      </sheetData>
      <sheetData sheetId="2435" refreshError="1"/>
      <sheetData sheetId="2436">
        <row r="1">
          <cell r="JB1">
            <v>0</v>
          </cell>
        </row>
      </sheetData>
      <sheetData sheetId="2437" refreshError="1"/>
      <sheetData sheetId="2438" refreshError="1"/>
      <sheetData sheetId="2439">
        <row r="1">
          <cell r="JB1">
            <v>0</v>
          </cell>
        </row>
      </sheetData>
      <sheetData sheetId="2440">
        <row r="1">
          <cell r="JB1">
            <v>0</v>
          </cell>
        </row>
      </sheetData>
      <sheetData sheetId="2441">
        <row r="1">
          <cell r="JB1">
            <v>0</v>
          </cell>
        </row>
      </sheetData>
      <sheetData sheetId="2442">
        <row r="1">
          <cell r="JB1">
            <v>0</v>
          </cell>
        </row>
      </sheetData>
      <sheetData sheetId="2443">
        <row r="1">
          <cell r="JB1">
            <v>0</v>
          </cell>
        </row>
      </sheetData>
      <sheetData sheetId="2444">
        <row r="1">
          <cell r="JB1">
            <v>0</v>
          </cell>
        </row>
      </sheetData>
      <sheetData sheetId="2445">
        <row r="1">
          <cell r="JB1">
            <v>0</v>
          </cell>
        </row>
      </sheetData>
      <sheetData sheetId="2446">
        <row r="1">
          <cell r="JB1">
            <v>0</v>
          </cell>
        </row>
      </sheetData>
      <sheetData sheetId="2447">
        <row r="1">
          <cell r="JB1">
            <v>0</v>
          </cell>
        </row>
      </sheetData>
      <sheetData sheetId="2448">
        <row r="1">
          <cell r="JB1">
            <v>0</v>
          </cell>
        </row>
      </sheetData>
      <sheetData sheetId="2449">
        <row r="1">
          <cell r="JB1">
            <v>0</v>
          </cell>
        </row>
      </sheetData>
      <sheetData sheetId="2450">
        <row r="1">
          <cell r="JB1">
            <v>0</v>
          </cell>
        </row>
      </sheetData>
      <sheetData sheetId="2451">
        <row r="1">
          <cell r="JB1">
            <v>0</v>
          </cell>
        </row>
      </sheetData>
      <sheetData sheetId="2452">
        <row r="1">
          <cell r="JB1">
            <v>0</v>
          </cell>
        </row>
      </sheetData>
      <sheetData sheetId="2453">
        <row r="1">
          <cell r="JB1">
            <v>0</v>
          </cell>
        </row>
      </sheetData>
      <sheetData sheetId="2454">
        <row r="1">
          <cell r="JB1">
            <v>0</v>
          </cell>
        </row>
      </sheetData>
      <sheetData sheetId="2455">
        <row r="1">
          <cell r="JB1">
            <v>0</v>
          </cell>
        </row>
      </sheetData>
      <sheetData sheetId="2456">
        <row r="1">
          <cell r="JB1">
            <v>0</v>
          </cell>
        </row>
      </sheetData>
      <sheetData sheetId="2457">
        <row r="1">
          <cell r="JB1">
            <v>0</v>
          </cell>
        </row>
      </sheetData>
      <sheetData sheetId="2458">
        <row r="1">
          <cell r="JB1">
            <v>0</v>
          </cell>
        </row>
      </sheetData>
      <sheetData sheetId="2459">
        <row r="1">
          <cell r="JB1">
            <v>0</v>
          </cell>
        </row>
      </sheetData>
      <sheetData sheetId="2460">
        <row r="1">
          <cell r="JB1">
            <v>0</v>
          </cell>
        </row>
      </sheetData>
      <sheetData sheetId="2461">
        <row r="1">
          <cell r="JB1">
            <v>0</v>
          </cell>
        </row>
      </sheetData>
      <sheetData sheetId="2462">
        <row r="1">
          <cell r="JB1">
            <v>0</v>
          </cell>
        </row>
      </sheetData>
      <sheetData sheetId="2463">
        <row r="1">
          <cell r="JB1">
            <v>0</v>
          </cell>
        </row>
      </sheetData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>
        <row r="1">
          <cell r="JB1">
            <v>0</v>
          </cell>
        </row>
      </sheetData>
      <sheetData sheetId="2482">
        <row r="1">
          <cell r="JB1">
            <v>0</v>
          </cell>
        </row>
      </sheetData>
      <sheetData sheetId="2483">
        <row r="1">
          <cell r="JB1">
            <v>0</v>
          </cell>
        </row>
      </sheetData>
      <sheetData sheetId="2484">
        <row r="1">
          <cell r="JB1">
            <v>0</v>
          </cell>
        </row>
      </sheetData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>
        <row r="1">
          <cell r="JB1">
            <v>0</v>
          </cell>
        </row>
      </sheetData>
      <sheetData sheetId="2492">
        <row r="1">
          <cell r="JB1">
            <v>0</v>
          </cell>
        </row>
      </sheetData>
      <sheetData sheetId="2493">
        <row r="1">
          <cell r="JB1">
            <v>0</v>
          </cell>
        </row>
      </sheetData>
      <sheetData sheetId="2494">
        <row r="1">
          <cell r="JB1">
            <v>0</v>
          </cell>
        </row>
      </sheetData>
      <sheetData sheetId="2495">
        <row r="1">
          <cell r="JB1">
            <v>0</v>
          </cell>
        </row>
      </sheetData>
      <sheetData sheetId="2496">
        <row r="1">
          <cell r="JB1">
            <v>0</v>
          </cell>
        </row>
      </sheetData>
      <sheetData sheetId="2497">
        <row r="1">
          <cell r="JB1">
            <v>0</v>
          </cell>
        </row>
      </sheetData>
      <sheetData sheetId="2498">
        <row r="1">
          <cell r="JB1">
            <v>0</v>
          </cell>
        </row>
      </sheetData>
      <sheetData sheetId="2499">
        <row r="1">
          <cell r="JB1">
            <v>0</v>
          </cell>
        </row>
      </sheetData>
      <sheetData sheetId="2500">
        <row r="1">
          <cell r="JB1">
            <v>0</v>
          </cell>
        </row>
      </sheetData>
      <sheetData sheetId="2501">
        <row r="1">
          <cell r="JB1">
            <v>0</v>
          </cell>
        </row>
      </sheetData>
      <sheetData sheetId="2502">
        <row r="1">
          <cell r="JB1">
            <v>0</v>
          </cell>
        </row>
      </sheetData>
      <sheetData sheetId="2503">
        <row r="1">
          <cell r="JB1">
            <v>0</v>
          </cell>
        </row>
      </sheetData>
      <sheetData sheetId="2504">
        <row r="1">
          <cell r="JB1">
            <v>0</v>
          </cell>
        </row>
      </sheetData>
      <sheetData sheetId="2505">
        <row r="1">
          <cell r="JB1">
            <v>0</v>
          </cell>
        </row>
      </sheetData>
      <sheetData sheetId="2506">
        <row r="1">
          <cell r="JB1">
            <v>0</v>
          </cell>
        </row>
      </sheetData>
      <sheetData sheetId="2507">
        <row r="1">
          <cell r="JB1">
            <v>0</v>
          </cell>
        </row>
      </sheetData>
      <sheetData sheetId="2508">
        <row r="1">
          <cell r="JB1">
            <v>0</v>
          </cell>
        </row>
      </sheetData>
      <sheetData sheetId="2509">
        <row r="1">
          <cell r="JB1">
            <v>0</v>
          </cell>
        </row>
      </sheetData>
      <sheetData sheetId="2510">
        <row r="1">
          <cell r="JB1">
            <v>0</v>
          </cell>
        </row>
      </sheetData>
      <sheetData sheetId="2511">
        <row r="1">
          <cell r="JB1">
            <v>0</v>
          </cell>
        </row>
      </sheetData>
      <sheetData sheetId="2512">
        <row r="1">
          <cell r="JB1">
            <v>0</v>
          </cell>
        </row>
      </sheetData>
      <sheetData sheetId="2513">
        <row r="1">
          <cell r="JB1">
            <v>0</v>
          </cell>
        </row>
      </sheetData>
      <sheetData sheetId="2514">
        <row r="1">
          <cell r="JB1">
            <v>0</v>
          </cell>
        </row>
      </sheetData>
      <sheetData sheetId="2515">
        <row r="1">
          <cell r="JB1">
            <v>0</v>
          </cell>
        </row>
      </sheetData>
      <sheetData sheetId="2516">
        <row r="1">
          <cell r="JB1">
            <v>0</v>
          </cell>
        </row>
      </sheetData>
      <sheetData sheetId="2517">
        <row r="1">
          <cell r="JB1">
            <v>0</v>
          </cell>
        </row>
      </sheetData>
      <sheetData sheetId="2518">
        <row r="1">
          <cell r="JB1">
            <v>0</v>
          </cell>
        </row>
      </sheetData>
      <sheetData sheetId="2519">
        <row r="1">
          <cell r="JB1">
            <v>0</v>
          </cell>
        </row>
      </sheetData>
      <sheetData sheetId="2520">
        <row r="1">
          <cell r="JB1">
            <v>0</v>
          </cell>
        </row>
      </sheetData>
      <sheetData sheetId="2521">
        <row r="1">
          <cell r="JB1">
            <v>0</v>
          </cell>
        </row>
      </sheetData>
      <sheetData sheetId="2522">
        <row r="1">
          <cell r="JB1">
            <v>0</v>
          </cell>
        </row>
      </sheetData>
      <sheetData sheetId="2523">
        <row r="1">
          <cell r="JB1">
            <v>0</v>
          </cell>
        </row>
      </sheetData>
      <sheetData sheetId="2524">
        <row r="1">
          <cell r="JB1">
            <v>0</v>
          </cell>
        </row>
      </sheetData>
      <sheetData sheetId="2525">
        <row r="1">
          <cell r="JB1">
            <v>0</v>
          </cell>
        </row>
      </sheetData>
      <sheetData sheetId="2526">
        <row r="1">
          <cell r="JB1">
            <v>0</v>
          </cell>
        </row>
      </sheetData>
      <sheetData sheetId="2527">
        <row r="1">
          <cell r="JB1">
            <v>0</v>
          </cell>
        </row>
      </sheetData>
      <sheetData sheetId="2528">
        <row r="1">
          <cell r="JB1">
            <v>0</v>
          </cell>
        </row>
      </sheetData>
      <sheetData sheetId="2529">
        <row r="1">
          <cell r="JB1">
            <v>0</v>
          </cell>
        </row>
      </sheetData>
      <sheetData sheetId="2530">
        <row r="1">
          <cell r="JB1">
            <v>0</v>
          </cell>
        </row>
      </sheetData>
      <sheetData sheetId="2531">
        <row r="1">
          <cell r="JB1">
            <v>0</v>
          </cell>
        </row>
      </sheetData>
      <sheetData sheetId="2532">
        <row r="1">
          <cell r="JB1">
            <v>0</v>
          </cell>
        </row>
      </sheetData>
      <sheetData sheetId="2533">
        <row r="1">
          <cell r="JB1">
            <v>0</v>
          </cell>
        </row>
      </sheetData>
      <sheetData sheetId="2534">
        <row r="1">
          <cell r="JB1">
            <v>0</v>
          </cell>
        </row>
      </sheetData>
      <sheetData sheetId="2535">
        <row r="1">
          <cell r="JB1">
            <v>0</v>
          </cell>
        </row>
      </sheetData>
      <sheetData sheetId="2536">
        <row r="1">
          <cell r="JB1">
            <v>0</v>
          </cell>
        </row>
      </sheetData>
      <sheetData sheetId="2537">
        <row r="1">
          <cell r="JB1">
            <v>0</v>
          </cell>
        </row>
      </sheetData>
      <sheetData sheetId="2538">
        <row r="1">
          <cell r="JB1">
            <v>0</v>
          </cell>
        </row>
      </sheetData>
      <sheetData sheetId="2539">
        <row r="1">
          <cell r="JB1">
            <v>0</v>
          </cell>
        </row>
      </sheetData>
      <sheetData sheetId="2540">
        <row r="1">
          <cell r="JB1">
            <v>0</v>
          </cell>
        </row>
      </sheetData>
      <sheetData sheetId="2541">
        <row r="1">
          <cell r="JB1">
            <v>0</v>
          </cell>
        </row>
      </sheetData>
      <sheetData sheetId="2542">
        <row r="1">
          <cell r="JB1">
            <v>0</v>
          </cell>
        </row>
      </sheetData>
      <sheetData sheetId="2543">
        <row r="1">
          <cell r="JB1">
            <v>0</v>
          </cell>
        </row>
      </sheetData>
      <sheetData sheetId="2544">
        <row r="1">
          <cell r="JB1">
            <v>0</v>
          </cell>
        </row>
      </sheetData>
      <sheetData sheetId="2545">
        <row r="1">
          <cell r="JB1">
            <v>0</v>
          </cell>
        </row>
      </sheetData>
      <sheetData sheetId="2546">
        <row r="1">
          <cell r="JB1">
            <v>0</v>
          </cell>
        </row>
      </sheetData>
      <sheetData sheetId="2547">
        <row r="1">
          <cell r="JB1">
            <v>0</v>
          </cell>
        </row>
      </sheetData>
      <sheetData sheetId="2548">
        <row r="1">
          <cell r="JB1">
            <v>0</v>
          </cell>
        </row>
      </sheetData>
      <sheetData sheetId="2549">
        <row r="1">
          <cell r="JB1">
            <v>0</v>
          </cell>
        </row>
      </sheetData>
      <sheetData sheetId="2550">
        <row r="1">
          <cell r="JB1">
            <v>0</v>
          </cell>
        </row>
      </sheetData>
      <sheetData sheetId="2551">
        <row r="1">
          <cell r="JB1">
            <v>0</v>
          </cell>
        </row>
      </sheetData>
      <sheetData sheetId="2552">
        <row r="1">
          <cell r="JB1">
            <v>0</v>
          </cell>
        </row>
      </sheetData>
      <sheetData sheetId="2553">
        <row r="1">
          <cell r="JB1">
            <v>0</v>
          </cell>
        </row>
      </sheetData>
      <sheetData sheetId="2554">
        <row r="1">
          <cell r="JB1">
            <v>0</v>
          </cell>
        </row>
      </sheetData>
      <sheetData sheetId="2555">
        <row r="1">
          <cell r="JB1">
            <v>0</v>
          </cell>
        </row>
      </sheetData>
      <sheetData sheetId="2556">
        <row r="1">
          <cell r="JB1">
            <v>0</v>
          </cell>
        </row>
      </sheetData>
      <sheetData sheetId="2557">
        <row r="1">
          <cell r="JB1">
            <v>0</v>
          </cell>
        </row>
      </sheetData>
      <sheetData sheetId="2558">
        <row r="1">
          <cell r="JB1">
            <v>0</v>
          </cell>
        </row>
      </sheetData>
      <sheetData sheetId="2559">
        <row r="1">
          <cell r="JB1">
            <v>0</v>
          </cell>
        </row>
      </sheetData>
      <sheetData sheetId="2560">
        <row r="1">
          <cell r="JB1">
            <v>0</v>
          </cell>
        </row>
      </sheetData>
      <sheetData sheetId="2561">
        <row r="1">
          <cell r="JB1">
            <v>0</v>
          </cell>
        </row>
      </sheetData>
      <sheetData sheetId="2562">
        <row r="1">
          <cell r="JB1">
            <v>0</v>
          </cell>
        </row>
      </sheetData>
      <sheetData sheetId="2563">
        <row r="1">
          <cell r="JB1">
            <v>0</v>
          </cell>
        </row>
      </sheetData>
      <sheetData sheetId="2564">
        <row r="1">
          <cell r="JB1">
            <v>0</v>
          </cell>
        </row>
      </sheetData>
      <sheetData sheetId="2565">
        <row r="1">
          <cell r="JB1">
            <v>0</v>
          </cell>
        </row>
      </sheetData>
      <sheetData sheetId="2566">
        <row r="1">
          <cell r="JB1">
            <v>0</v>
          </cell>
        </row>
      </sheetData>
      <sheetData sheetId="2567">
        <row r="1">
          <cell r="JB1">
            <v>0</v>
          </cell>
        </row>
      </sheetData>
      <sheetData sheetId="2568">
        <row r="1">
          <cell r="JB1">
            <v>0</v>
          </cell>
        </row>
      </sheetData>
      <sheetData sheetId="2569">
        <row r="1">
          <cell r="JB1">
            <v>0</v>
          </cell>
        </row>
      </sheetData>
      <sheetData sheetId="2570">
        <row r="1">
          <cell r="JB1">
            <v>0</v>
          </cell>
        </row>
      </sheetData>
      <sheetData sheetId="2571" refreshError="1"/>
      <sheetData sheetId="2572" refreshError="1"/>
      <sheetData sheetId="2573" refreshError="1"/>
      <sheetData sheetId="2574" refreshError="1"/>
      <sheetData sheetId="2575">
        <row r="1">
          <cell r="JB1">
            <v>0</v>
          </cell>
        </row>
      </sheetData>
      <sheetData sheetId="2576">
        <row r="1">
          <cell r="JB1">
            <v>0</v>
          </cell>
        </row>
      </sheetData>
      <sheetData sheetId="2577">
        <row r="1">
          <cell r="JB1">
            <v>0</v>
          </cell>
        </row>
      </sheetData>
      <sheetData sheetId="2578">
        <row r="1">
          <cell r="JB1">
            <v>0</v>
          </cell>
        </row>
      </sheetData>
      <sheetData sheetId="2579">
        <row r="1">
          <cell r="JB1">
            <v>0</v>
          </cell>
        </row>
      </sheetData>
      <sheetData sheetId="2580">
        <row r="1">
          <cell r="JB1">
            <v>0</v>
          </cell>
        </row>
      </sheetData>
      <sheetData sheetId="2581">
        <row r="1">
          <cell r="JB1">
            <v>0</v>
          </cell>
        </row>
      </sheetData>
      <sheetData sheetId="2582">
        <row r="1">
          <cell r="JB1">
            <v>0</v>
          </cell>
        </row>
      </sheetData>
      <sheetData sheetId="2583">
        <row r="1">
          <cell r="JB1">
            <v>0</v>
          </cell>
        </row>
      </sheetData>
      <sheetData sheetId="2584">
        <row r="1">
          <cell r="JB1">
            <v>0</v>
          </cell>
        </row>
      </sheetData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>
        <row r="1">
          <cell r="JB1">
            <v>0</v>
          </cell>
        </row>
      </sheetData>
      <sheetData sheetId="2783" refreshError="1"/>
      <sheetData sheetId="2784" refreshError="1"/>
      <sheetData sheetId="2785" refreshError="1"/>
      <sheetData sheetId="2786">
        <row r="1">
          <cell r="JB1">
            <v>0</v>
          </cell>
        </row>
      </sheetData>
      <sheetData sheetId="2787" refreshError="1"/>
      <sheetData sheetId="2788">
        <row r="1">
          <cell r="JB1">
            <v>0</v>
          </cell>
        </row>
      </sheetData>
      <sheetData sheetId="2789">
        <row r="1">
          <cell r="JB1">
            <v>0</v>
          </cell>
        </row>
      </sheetData>
      <sheetData sheetId="2790" refreshError="1"/>
      <sheetData sheetId="2791">
        <row r="1">
          <cell r="JB1">
            <v>0</v>
          </cell>
        </row>
      </sheetData>
      <sheetData sheetId="2792" refreshError="1"/>
      <sheetData sheetId="2793" refreshError="1"/>
      <sheetData sheetId="2794" refreshError="1"/>
      <sheetData sheetId="2795">
        <row r="1">
          <cell r="JB1">
            <v>0</v>
          </cell>
        </row>
      </sheetData>
      <sheetData sheetId="2796">
        <row r="1">
          <cell r="JB1">
            <v>0</v>
          </cell>
        </row>
      </sheetData>
      <sheetData sheetId="2797" refreshError="1"/>
      <sheetData sheetId="2798">
        <row r="1">
          <cell r="JB1">
            <v>0</v>
          </cell>
        </row>
      </sheetData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>
        <row r="1">
          <cell r="JB1">
            <v>0</v>
          </cell>
        </row>
      </sheetData>
      <sheetData sheetId="2837">
        <row r="1">
          <cell r="JB1">
            <v>0</v>
          </cell>
        </row>
      </sheetData>
      <sheetData sheetId="2838">
        <row r="1">
          <cell r="JB1">
            <v>0</v>
          </cell>
        </row>
      </sheetData>
      <sheetData sheetId="2839">
        <row r="1">
          <cell r="JB1">
            <v>0</v>
          </cell>
        </row>
      </sheetData>
      <sheetData sheetId="2840">
        <row r="1">
          <cell r="JB1">
            <v>0</v>
          </cell>
        </row>
      </sheetData>
      <sheetData sheetId="2841">
        <row r="1">
          <cell r="JB1">
            <v>0</v>
          </cell>
        </row>
      </sheetData>
      <sheetData sheetId="2842">
        <row r="1">
          <cell r="JB1">
            <v>0</v>
          </cell>
        </row>
      </sheetData>
      <sheetData sheetId="2843">
        <row r="1">
          <cell r="JB1">
            <v>0</v>
          </cell>
        </row>
      </sheetData>
      <sheetData sheetId="2844">
        <row r="1">
          <cell r="JB1">
            <v>0</v>
          </cell>
        </row>
      </sheetData>
      <sheetData sheetId="2845">
        <row r="1">
          <cell r="JB1">
            <v>0</v>
          </cell>
        </row>
      </sheetData>
      <sheetData sheetId="2846">
        <row r="1">
          <cell r="JB1">
            <v>0</v>
          </cell>
        </row>
      </sheetData>
      <sheetData sheetId="2847">
        <row r="1">
          <cell r="JB1">
            <v>0</v>
          </cell>
        </row>
      </sheetData>
      <sheetData sheetId="2848">
        <row r="1">
          <cell r="JB1">
            <v>0</v>
          </cell>
        </row>
      </sheetData>
      <sheetData sheetId="2849">
        <row r="1">
          <cell r="JB1">
            <v>0</v>
          </cell>
        </row>
      </sheetData>
      <sheetData sheetId="2850">
        <row r="1">
          <cell r="JB1">
            <v>0</v>
          </cell>
        </row>
      </sheetData>
      <sheetData sheetId="2851">
        <row r="1">
          <cell r="JB1">
            <v>0</v>
          </cell>
        </row>
      </sheetData>
      <sheetData sheetId="2852">
        <row r="1">
          <cell r="JB1">
            <v>0</v>
          </cell>
        </row>
      </sheetData>
      <sheetData sheetId="2853">
        <row r="1">
          <cell r="JB1">
            <v>0</v>
          </cell>
        </row>
      </sheetData>
      <sheetData sheetId="2854">
        <row r="1">
          <cell r="JB1">
            <v>0</v>
          </cell>
        </row>
      </sheetData>
      <sheetData sheetId="2855">
        <row r="1">
          <cell r="JB1">
            <v>0</v>
          </cell>
        </row>
      </sheetData>
      <sheetData sheetId="2856">
        <row r="1">
          <cell r="JB1">
            <v>0</v>
          </cell>
        </row>
      </sheetData>
      <sheetData sheetId="2857">
        <row r="1">
          <cell r="JB1">
            <v>0</v>
          </cell>
        </row>
      </sheetData>
      <sheetData sheetId="2858">
        <row r="1">
          <cell r="JB1">
            <v>0</v>
          </cell>
        </row>
      </sheetData>
      <sheetData sheetId="2859">
        <row r="1">
          <cell r="JB1">
            <v>0</v>
          </cell>
        </row>
      </sheetData>
      <sheetData sheetId="2860">
        <row r="1">
          <cell r="JB1">
            <v>0</v>
          </cell>
        </row>
      </sheetData>
      <sheetData sheetId="2861">
        <row r="1">
          <cell r="JB1">
            <v>0</v>
          </cell>
        </row>
      </sheetData>
      <sheetData sheetId="2862">
        <row r="1">
          <cell r="JB1">
            <v>0</v>
          </cell>
        </row>
      </sheetData>
      <sheetData sheetId="2863">
        <row r="1">
          <cell r="JB1">
            <v>0</v>
          </cell>
        </row>
      </sheetData>
      <sheetData sheetId="2864">
        <row r="1">
          <cell r="JB1">
            <v>0</v>
          </cell>
        </row>
      </sheetData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>
        <row r="1">
          <cell r="JB1">
            <v>0</v>
          </cell>
        </row>
      </sheetData>
      <sheetData sheetId="2872">
        <row r="1">
          <cell r="JB1">
            <v>0</v>
          </cell>
        </row>
      </sheetData>
      <sheetData sheetId="2873">
        <row r="1">
          <cell r="JB1">
            <v>0</v>
          </cell>
        </row>
      </sheetData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1">
          <cell r="JB1">
            <v>0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>
        <row r="1">
          <cell r="JB1">
            <v>0</v>
          </cell>
        </row>
      </sheetData>
      <sheetData sheetId="3015">
        <row r="1">
          <cell r="JB1">
            <v>0</v>
          </cell>
        </row>
      </sheetData>
      <sheetData sheetId="3016">
        <row r="1">
          <cell r="JB1">
            <v>0</v>
          </cell>
        </row>
      </sheetData>
      <sheetData sheetId="3017">
        <row r="1">
          <cell r="JB1">
            <v>0</v>
          </cell>
        </row>
      </sheetData>
      <sheetData sheetId="3018">
        <row r="1">
          <cell r="JB1">
            <v>0</v>
          </cell>
        </row>
      </sheetData>
      <sheetData sheetId="3019">
        <row r="1">
          <cell r="JB1">
            <v>0</v>
          </cell>
        </row>
      </sheetData>
      <sheetData sheetId="3020">
        <row r="1">
          <cell r="JB1">
            <v>0</v>
          </cell>
        </row>
      </sheetData>
      <sheetData sheetId="3021">
        <row r="1">
          <cell r="JB1">
            <v>0</v>
          </cell>
        </row>
      </sheetData>
      <sheetData sheetId="3022">
        <row r="1">
          <cell r="JB1">
            <v>0</v>
          </cell>
        </row>
      </sheetData>
      <sheetData sheetId="3023">
        <row r="1">
          <cell r="JB1">
            <v>0</v>
          </cell>
        </row>
      </sheetData>
      <sheetData sheetId="3024">
        <row r="1">
          <cell r="JB1">
            <v>0</v>
          </cell>
        </row>
      </sheetData>
      <sheetData sheetId="3025">
        <row r="1">
          <cell r="JB1">
            <v>0</v>
          </cell>
        </row>
      </sheetData>
      <sheetData sheetId="3026">
        <row r="1">
          <cell r="JB1">
            <v>0</v>
          </cell>
        </row>
      </sheetData>
      <sheetData sheetId="3027">
        <row r="1">
          <cell r="JB1">
            <v>0</v>
          </cell>
        </row>
      </sheetData>
      <sheetData sheetId="3028">
        <row r="1">
          <cell r="JB1">
            <v>0</v>
          </cell>
        </row>
      </sheetData>
      <sheetData sheetId="3029">
        <row r="1">
          <cell r="JB1">
            <v>0</v>
          </cell>
        </row>
      </sheetData>
      <sheetData sheetId="3030">
        <row r="1">
          <cell r="JB1">
            <v>0</v>
          </cell>
        </row>
      </sheetData>
      <sheetData sheetId="3031">
        <row r="1">
          <cell r="JB1">
            <v>0</v>
          </cell>
        </row>
      </sheetData>
      <sheetData sheetId="3032">
        <row r="1">
          <cell r="JB1">
            <v>0</v>
          </cell>
        </row>
      </sheetData>
      <sheetData sheetId="3033">
        <row r="1">
          <cell r="JB1">
            <v>0</v>
          </cell>
        </row>
      </sheetData>
      <sheetData sheetId="3034">
        <row r="1">
          <cell r="JB1">
            <v>0</v>
          </cell>
        </row>
      </sheetData>
      <sheetData sheetId="3035">
        <row r="1">
          <cell r="JB1">
            <v>0</v>
          </cell>
        </row>
      </sheetData>
      <sheetData sheetId="3036">
        <row r="1">
          <cell r="JB1">
            <v>0</v>
          </cell>
        </row>
      </sheetData>
      <sheetData sheetId="3037">
        <row r="1">
          <cell r="JB1">
            <v>0</v>
          </cell>
        </row>
      </sheetData>
      <sheetData sheetId="3038">
        <row r="1">
          <cell r="JB1">
            <v>0</v>
          </cell>
        </row>
      </sheetData>
      <sheetData sheetId="3039">
        <row r="1">
          <cell r="JB1">
            <v>0</v>
          </cell>
        </row>
      </sheetData>
      <sheetData sheetId="3040">
        <row r="1">
          <cell r="JB1">
            <v>0</v>
          </cell>
        </row>
      </sheetData>
      <sheetData sheetId="3041">
        <row r="1">
          <cell r="JB1">
            <v>0</v>
          </cell>
        </row>
      </sheetData>
      <sheetData sheetId="3042">
        <row r="1">
          <cell r="JB1">
            <v>0</v>
          </cell>
        </row>
      </sheetData>
      <sheetData sheetId="3043">
        <row r="1">
          <cell r="JB1">
            <v>0</v>
          </cell>
        </row>
      </sheetData>
      <sheetData sheetId="3044">
        <row r="1">
          <cell r="JB1">
            <v>0</v>
          </cell>
        </row>
      </sheetData>
      <sheetData sheetId="3045">
        <row r="1">
          <cell r="JB1">
            <v>0</v>
          </cell>
        </row>
      </sheetData>
      <sheetData sheetId="3046">
        <row r="1">
          <cell r="JB1">
            <v>0</v>
          </cell>
        </row>
      </sheetData>
      <sheetData sheetId="3047">
        <row r="1">
          <cell r="JB1">
            <v>0</v>
          </cell>
        </row>
      </sheetData>
      <sheetData sheetId="3048">
        <row r="1">
          <cell r="JB1">
            <v>0</v>
          </cell>
        </row>
      </sheetData>
      <sheetData sheetId="3049">
        <row r="1">
          <cell r="JB1">
            <v>0</v>
          </cell>
        </row>
      </sheetData>
      <sheetData sheetId="3050">
        <row r="1">
          <cell r="JB1">
            <v>0</v>
          </cell>
        </row>
      </sheetData>
      <sheetData sheetId="3051">
        <row r="1">
          <cell r="JB1">
            <v>0</v>
          </cell>
        </row>
      </sheetData>
      <sheetData sheetId="3052">
        <row r="1">
          <cell r="JB1">
            <v>0</v>
          </cell>
        </row>
      </sheetData>
      <sheetData sheetId="3053">
        <row r="1">
          <cell r="JB1">
            <v>0</v>
          </cell>
        </row>
      </sheetData>
      <sheetData sheetId="3054">
        <row r="1">
          <cell r="JB1">
            <v>0</v>
          </cell>
        </row>
      </sheetData>
      <sheetData sheetId="3055">
        <row r="1">
          <cell r="JB1">
            <v>0</v>
          </cell>
        </row>
      </sheetData>
      <sheetData sheetId="3056">
        <row r="1">
          <cell r="JB1">
            <v>0</v>
          </cell>
        </row>
      </sheetData>
      <sheetData sheetId="3057">
        <row r="1">
          <cell r="JB1">
            <v>0</v>
          </cell>
        </row>
      </sheetData>
      <sheetData sheetId="3058">
        <row r="1">
          <cell r="JB1">
            <v>0</v>
          </cell>
        </row>
      </sheetData>
      <sheetData sheetId="3059">
        <row r="1">
          <cell r="JB1">
            <v>0</v>
          </cell>
        </row>
      </sheetData>
      <sheetData sheetId="3060">
        <row r="1">
          <cell r="JB1">
            <v>0</v>
          </cell>
        </row>
      </sheetData>
      <sheetData sheetId="3061">
        <row r="1">
          <cell r="JB1">
            <v>0</v>
          </cell>
        </row>
      </sheetData>
      <sheetData sheetId="3062">
        <row r="1">
          <cell r="JB1">
            <v>0</v>
          </cell>
        </row>
      </sheetData>
      <sheetData sheetId="3063">
        <row r="1">
          <cell r="JB1">
            <v>0</v>
          </cell>
        </row>
      </sheetData>
      <sheetData sheetId="3064">
        <row r="1">
          <cell r="JB1">
            <v>0</v>
          </cell>
        </row>
      </sheetData>
      <sheetData sheetId="3065">
        <row r="1">
          <cell r="JB1">
            <v>0</v>
          </cell>
        </row>
      </sheetData>
      <sheetData sheetId="3066">
        <row r="1">
          <cell r="JB1">
            <v>0</v>
          </cell>
        </row>
      </sheetData>
      <sheetData sheetId="3067">
        <row r="1">
          <cell r="JB1">
            <v>0</v>
          </cell>
        </row>
      </sheetData>
      <sheetData sheetId="3068">
        <row r="1">
          <cell r="JB1">
            <v>0</v>
          </cell>
        </row>
      </sheetData>
      <sheetData sheetId="3069">
        <row r="1">
          <cell r="JB1">
            <v>0</v>
          </cell>
        </row>
      </sheetData>
      <sheetData sheetId="3070">
        <row r="1">
          <cell r="JB1">
            <v>0</v>
          </cell>
        </row>
      </sheetData>
      <sheetData sheetId="3071">
        <row r="1">
          <cell r="JB1">
            <v>0</v>
          </cell>
        </row>
      </sheetData>
      <sheetData sheetId="3072">
        <row r="1">
          <cell r="JB1">
            <v>0</v>
          </cell>
        </row>
      </sheetData>
      <sheetData sheetId="3073">
        <row r="1">
          <cell r="JB1">
            <v>0</v>
          </cell>
        </row>
      </sheetData>
      <sheetData sheetId="3074">
        <row r="1">
          <cell r="JB1">
            <v>0</v>
          </cell>
        </row>
      </sheetData>
      <sheetData sheetId="3075">
        <row r="1">
          <cell r="JB1">
            <v>0</v>
          </cell>
        </row>
      </sheetData>
      <sheetData sheetId="3076">
        <row r="1">
          <cell r="JB1">
            <v>0</v>
          </cell>
        </row>
      </sheetData>
      <sheetData sheetId="3077">
        <row r="1">
          <cell r="JB1">
            <v>0</v>
          </cell>
        </row>
      </sheetData>
      <sheetData sheetId="3078">
        <row r="1">
          <cell r="JB1">
            <v>0</v>
          </cell>
        </row>
      </sheetData>
      <sheetData sheetId="3079">
        <row r="1">
          <cell r="JB1">
            <v>0</v>
          </cell>
        </row>
      </sheetData>
      <sheetData sheetId="3080">
        <row r="1">
          <cell r="JB1">
            <v>0</v>
          </cell>
        </row>
      </sheetData>
      <sheetData sheetId="3081">
        <row r="1">
          <cell r="JB1">
            <v>0</v>
          </cell>
        </row>
      </sheetData>
      <sheetData sheetId="3082">
        <row r="1">
          <cell r="JB1">
            <v>0</v>
          </cell>
        </row>
      </sheetData>
      <sheetData sheetId="3083">
        <row r="1">
          <cell r="JB1">
            <v>0</v>
          </cell>
        </row>
      </sheetData>
      <sheetData sheetId="3084">
        <row r="1">
          <cell r="JB1">
            <v>0</v>
          </cell>
        </row>
      </sheetData>
      <sheetData sheetId="3085">
        <row r="1">
          <cell r="JB1">
            <v>0</v>
          </cell>
        </row>
      </sheetData>
      <sheetData sheetId="3086">
        <row r="1">
          <cell r="JB1">
            <v>0</v>
          </cell>
        </row>
      </sheetData>
      <sheetData sheetId="3087">
        <row r="1">
          <cell r="JB1">
            <v>0</v>
          </cell>
        </row>
      </sheetData>
      <sheetData sheetId="3088">
        <row r="1">
          <cell r="JB1">
            <v>0</v>
          </cell>
        </row>
      </sheetData>
      <sheetData sheetId="3089">
        <row r="1">
          <cell r="JB1">
            <v>0</v>
          </cell>
        </row>
      </sheetData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>
        <row r="1">
          <cell r="JB1">
            <v>0</v>
          </cell>
        </row>
      </sheetData>
      <sheetData sheetId="3172">
        <row r="1">
          <cell r="JB1">
            <v>0</v>
          </cell>
        </row>
      </sheetData>
      <sheetData sheetId="3173">
        <row r="1">
          <cell r="JB1">
            <v>0</v>
          </cell>
        </row>
      </sheetData>
      <sheetData sheetId="3174">
        <row r="1">
          <cell r="JB1">
            <v>0</v>
          </cell>
        </row>
      </sheetData>
      <sheetData sheetId="3175">
        <row r="1">
          <cell r="JB1">
            <v>0</v>
          </cell>
        </row>
      </sheetData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>
        <row r="1">
          <cell r="JB1">
            <v>0</v>
          </cell>
        </row>
      </sheetData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>
        <row r="1">
          <cell r="JB1">
            <v>0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>
        <row r="1">
          <cell r="JB1">
            <v>0</v>
          </cell>
        </row>
      </sheetData>
      <sheetData sheetId="3231">
        <row r="1">
          <cell r="JB1">
            <v>0</v>
          </cell>
        </row>
      </sheetData>
      <sheetData sheetId="3232">
        <row r="1">
          <cell r="JB1">
            <v>0</v>
          </cell>
        </row>
      </sheetData>
      <sheetData sheetId="3233">
        <row r="1">
          <cell r="JB1">
            <v>0</v>
          </cell>
        </row>
      </sheetData>
      <sheetData sheetId="3234">
        <row r="1">
          <cell r="JB1">
            <v>0</v>
          </cell>
        </row>
      </sheetData>
      <sheetData sheetId="3235">
        <row r="1">
          <cell r="JB1">
            <v>0</v>
          </cell>
        </row>
      </sheetData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>
        <row r="1">
          <cell r="JB1">
            <v>0</v>
          </cell>
        </row>
      </sheetData>
      <sheetData sheetId="3273">
        <row r="1">
          <cell r="JB1">
            <v>0</v>
          </cell>
        </row>
      </sheetData>
      <sheetData sheetId="3274">
        <row r="1">
          <cell r="JB1">
            <v>0</v>
          </cell>
        </row>
      </sheetData>
      <sheetData sheetId="3275">
        <row r="1">
          <cell r="JB1">
            <v>0</v>
          </cell>
        </row>
      </sheetData>
      <sheetData sheetId="3276">
        <row r="1">
          <cell r="JB1">
            <v>0</v>
          </cell>
        </row>
      </sheetData>
      <sheetData sheetId="3277">
        <row r="1">
          <cell r="JB1">
            <v>0</v>
          </cell>
        </row>
      </sheetData>
      <sheetData sheetId="3278">
        <row r="1">
          <cell r="JB1">
            <v>0</v>
          </cell>
        </row>
      </sheetData>
      <sheetData sheetId="3279">
        <row r="1">
          <cell r="JB1">
            <v>0</v>
          </cell>
        </row>
      </sheetData>
      <sheetData sheetId="3280">
        <row r="1">
          <cell r="JB1">
            <v>0</v>
          </cell>
        </row>
      </sheetData>
      <sheetData sheetId="3281">
        <row r="1">
          <cell r="JB1">
            <v>0</v>
          </cell>
        </row>
      </sheetData>
      <sheetData sheetId="3282">
        <row r="1">
          <cell r="JB1">
            <v>0</v>
          </cell>
        </row>
      </sheetData>
      <sheetData sheetId="3283">
        <row r="1">
          <cell r="JB1">
            <v>0</v>
          </cell>
        </row>
      </sheetData>
      <sheetData sheetId="3284">
        <row r="1">
          <cell r="JB1">
            <v>0</v>
          </cell>
        </row>
      </sheetData>
      <sheetData sheetId="3285">
        <row r="1">
          <cell r="JB1">
            <v>0</v>
          </cell>
        </row>
      </sheetData>
      <sheetData sheetId="3286">
        <row r="1">
          <cell r="JB1">
            <v>0</v>
          </cell>
        </row>
      </sheetData>
      <sheetData sheetId="3287">
        <row r="1">
          <cell r="JB1">
            <v>0</v>
          </cell>
        </row>
      </sheetData>
      <sheetData sheetId="3288">
        <row r="1">
          <cell r="JB1">
            <v>0</v>
          </cell>
        </row>
      </sheetData>
      <sheetData sheetId="3289">
        <row r="1">
          <cell r="JB1">
            <v>0</v>
          </cell>
        </row>
      </sheetData>
      <sheetData sheetId="3290">
        <row r="1">
          <cell r="JB1">
            <v>0</v>
          </cell>
        </row>
      </sheetData>
      <sheetData sheetId="3291">
        <row r="1">
          <cell r="JB1">
            <v>0</v>
          </cell>
        </row>
      </sheetData>
      <sheetData sheetId="3292">
        <row r="1">
          <cell r="JB1">
            <v>0</v>
          </cell>
        </row>
      </sheetData>
      <sheetData sheetId="3293">
        <row r="1">
          <cell r="JB1">
            <v>0</v>
          </cell>
        </row>
      </sheetData>
      <sheetData sheetId="3294">
        <row r="1">
          <cell r="JB1">
            <v>0</v>
          </cell>
        </row>
      </sheetData>
      <sheetData sheetId="3295">
        <row r="1">
          <cell r="JB1">
            <v>0</v>
          </cell>
        </row>
      </sheetData>
      <sheetData sheetId="3296">
        <row r="1">
          <cell r="JB1">
            <v>0</v>
          </cell>
        </row>
      </sheetData>
      <sheetData sheetId="3297">
        <row r="1">
          <cell r="JB1">
            <v>0</v>
          </cell>
        </row>
      </sheetData>
      <sheetData sheetId="3298">
        <row r="1">
          <cell r="JB1">
            <v>0</v>
          </cell>
        </row>
      </sheetData>
      <sheetData sheetId="3299">
        <row r="1">
          <cell r="JB1">
            <v>0</v>
          </cell>
        </row>
      </sheetData>
      <sheetData sheetId="3300">
        <row r="1">
          <cell r="JB1">
            <v>0</v>
          </cell>
        </row>
      </sheetData>
      <sheetData sheetId="3301">
        <row r="1">
          <cell r="JB1">
            <v>0</v>
          </cell>
        </row>
      </sheetData>
      <sheetData sheetId="3302">
        <row r="1">
          <cell r="JB1">
            <v>0</v>
          </cell>
        </row>
      </sheetData>
      <sheetData sheetId="3303">
        <row r="1">
          <cell r="JB1">
            <v>0</v>
          </cell>
        </row>
      </sheetData>
      <sheetData sheetId="3304">
        <row r="1">
          <cell r="JB1">
            <v>0</v>
          </cell>
        </row>
      </sheetData>
      <sheetData sheetId="3305">
        <row r="1">
          <cell r="JB1">
            <v>0</v>
          </cell>
        </row>
      </sheetData>
      <sheetData sheetId="3306">
        <row r="1">
          <cell r="JB1">
            <v>0</v>
          </cell>
        </row>
      </sheetData>
      <sheetData sheetId="3307">
        <row r="1">
          <cell r="JB1">
            <v>0</v>
          </cell>
        </row>
      </sheetData>
      <sheetData sheetId="3308">
        <row r="1">
          <cell r="JB1">
            <v>0</v>
          </cell>
        </row>
      </sheetData>
      <sheetData sheetId="3309">
        <row r="1">
          <cell r="JB1">
            <v>0</v>
          </cell>
        </row>
      </sheetData>
      <sheetData sheetId="3310">
        <row r="1">
          <cell r="JB1">
            <v>0</v>
          </cell>
        </row>
      </sheetData>
      <sheetData sheetId="3311">
        <row r="1">
          <cell r="JB1">
            <v>0</v>
          </cell>
        </row>
      </sheetData>
      <sheetData sheetId="3312">
        <row r="1">
          <cell r="JB1">
            <v>0</v>
          </cell>
        </row>
      </sheetData>
      <sheetData sheetId="3313">
        <row r="1">
          <cell r="JB1">
            <v>0</v>
          </cell>
        </row>
      </sheetData>
      <sheetData sheetId="3314">
        <row r="1">
          <cell r="JB1">
            <v>0</v>
          </cell>
        </row>
      </sheetData>
      <sheetData sheetId="3315">
        <row r="1">
          <cell r="JB1">
            <v>0</v>
          </cell>
        </row>
      </sheetData>
      <sheetData sheetId="3316">
        <row r="1">
          <cell r="JB1">
            <v>0</v>
          </cell>
        </row>
      </sheetData>
      <sheetData sheetId="3317">
        <row r="1">
          <cell r="JB1">
            <v>0</v>
          </cell>
        </row>
      </sheetData>
      <sheetData sheetId="3318">
        <row r="1">
          <cell r="JB1">
            <v>0</v>
          </cell>
        </row>
      </sheetData>
      <sheetData sheetId="3319">
        <row r="1">
          <cell r="JB1">
            <v>0</v>
          </cell>
        </row>
      </sheetData>
      <sheetData sheetId="3320">
        <row r="1">
          <cell r="JB1">
            <v>0</v>
          </cell>
        </row>
      </sheetData>
      <sheetData sheetId="3321">
        <row r="1">
          <cell r="JB1">
            <v>0</v>
          </cell>
        </row>
      </sheetData>
      <sheetData sheetId="3322">
        <row r="1">
          <cell r="JB1">
            <v>0</v>
          </cell>
        </row>
      </sheetData>
      <sheetData sheetId="3323">
        <row r="1">
          <cell r="JB1">
            <v>0</v>
          </cell>
        </row>
      </sheetData>
      <sheetData sheetId="3324">
        <row r="1">
          <cell r="JB1">
            <v>0</v>
          </cell>
        </row>
      </sheetData>
      <sheetData sheetId="3325">
        <row r="1">
          <cell r="JB1">
            <v>0</v>
          </cell>
        </row>
      </sheetData>
      <sheetData sheetId="3326">
        <row r="1">
          <cell r="JB1">
            <v>0</v>
          </cell>
        </row>
      </sheetData>
      <sheetData sheetId="3327">
        <row r="1">
          <cell r="JB1">
            <v>0</v>
          </cell>
        </row>
      </sheetData>
      <sheetData sheetId="3328">
        <row r="1">
          <cell r="JB1">
            <v>0</v>
          </cell>
        </row>
      </sheetData>
      <sheetData sheetId="3329">
        <row r="1">
          <cell r="JB1">
            <v>0</v>
          </cell>
        </row>
      </sheetData>
      <sheetData sheetId="3330">
        <row r="1">
          <cell r="JB1">
            <v>0</v>
          </cell>
        </row>
      </sheetData>
      <sheetData sheetId="3331">
        <row r="1">
          <cell r="JB1">
            <v>0</v>
          </cell>
        </row>
      </sheetData>
      <sheetData sheetId="3332">
        <row r="1">
          <cell r="JB1">
            <v>0</v>
          </cell>
        </row>
      </sheetData>
      <sheetData sheetId="3333">
        <row r="1">
          <cell r="JB1">
            <v>0</v>
          </cell>
        </row>
      </sheetData>
      <sheetData sheetId="3334">
        <row r="1">
          <cell r="JB1">
            <v>0</v>
          </cell>
        </row>
      </sheetData>
      <sheetData sheetId="3335">
        <row r="1">
          <cell r="JB1">
            <v>0</v>
          </cell>
        </row>
      </sheetData>
      <sheetData sheetId="3336">
        <row r="1">
          <cell r="JB1">
            <v>0</v>
          </cell>
        </row>
      </sheetData>
      <sheetData sheetId="3337">
        <row r="1">
          <cell r="JB1">
            <v>0</v>
          </cell>
        </row>
      </sheetData>
      <sheetData sheetId="3338">
        <row r="1">
          <cell r="JB1">
            <v>0</v>
          </cell>
        </row>
      </sheetData>
      <sheetData sheetId="3339">
        <row r="1">
          <cell r="JB1">
            <v>0</v>
          </cell>
        </row>
      </sheetData>
      <sheetData sheetId="3340">
        <row r="1">
          <cell r="JB1">
            <v>0</v>
          </cell>
        </row>
      </sheetData>
      <sheetData sheetId="3341">
        <row r="1">
          <cell r="JB1">
            <v>0</v>
          </cell>
        </row>
      </sheetData>
      <sheetData sheetId="3342">
        <row r="1">
          <cell r="JB1">
            <v>0</v>
          </cell>
        </row>
      </sheetData>
      <sheetData sheetId="3343">
        <row r="1">
          <cell r="JB1">
            <v>0</v>
          </cell>
        </row>
      </sheetData>
      <sheetData sheetId="3344">
        <row r="1">
          <cell r="JB1">
            <v>0</v>
          </cell>
        </row>
      </sheetData>
      <sheetData sheetId="3345">
        <row r="1">
          <cell r="JB1">
            <v>0</v>
          </cell>
        </row>
      </sheetData>
      <sheetData sheetId="3346">
        <row r="1">
          <cell r="JB1">
            <v>0</v>
          </cell>
        </row>
      </sheetData>
      <sheetData sheetId="3347">
        <row r="1">
          <cell r="JB1">
            <v>0</v>
          </cell>
        </row>
      </sheetData>
      <sheetData sheetId="3348">
        <row r="1">
          <cell r="JB1">
            <v>0</v>
          </cell>
        </row>
      </sheetData>
      <sheetData sheetId="3349">
        <row r="1">
          <cell r="JB1">
            <v>0</v>
          </cell>
        </row>
      </sheetData>
      <sheetData sheetId="3350">
        <row r="1">
          <cell r="JB1">
            <v>0</v>
          </cell>
        </row>
      </sheetData>
      <sheetData sheetId="3351">
        <row r="1">
          <cell r="JB1">
            <v>0</v>
          </cell>
        </row>
      </sheetData>
      <sheetData sheetId="3352">
        <row r="1">
          <cell r="JB1">
            <v>0</v>
          </cell>
        </row>
      </sheetData>
      <sheetData sheetId="3353">
        <row r="1">
          <cell r="JB1">
            <v>0</v>
          </cell>
        </row>
      </sheetData>
      <sheetData sheetId="3354">
        <row r="1">
          <cell r="JB1">
            <v>0</v>
          </cell>
        </row>
      </sheetData>
      <sheetData sheetId="3355">
        <row r="1">
          <cell r="JB1">
            <v>0</v>
          </cell>
        </row>
      </sheetData>
      <sheetData sheetId="3356">
        <row r="1">
          <cell r="JB1">
            <v>0</v>
          </cell>
        </row>
      </sheetData>
      <sheetData sheetId="3357">
        <row r="1">
          <cell r="JB1">
            <v>0</v>
          </cell>
        </row>
      </sheetData>
      <sheetData sheetId="3358">
        <row r="1">
          <cell r="JB1">
            <v>0</v>
          </cell>
        </row>
      </sheetData>
      <sheetData sheetId="3359">
        <row r="1">
          <cell r="JB1">
            <v>0</v>
          </cell>
        </row>
      </sheetData>
      <sheetData sheetId="3360">
        <row r="1">
          <cell r="JB1">
            <v>0</v>
          </cell>
        </row>
      </sheetData>
      <sheetData sheetId="3361">
        <row r="1">
          <cell r="JB1">
            <v>0</v>
          </cell>
        </row>
      </sheetData>
      <sheetData sheetId="3362">
        <row r="1">
          <cell r="JB1">
            <v>0</v>
          </cell>
        </row>
      </sheetData>
      <sheetData sheetId="3363">
        <row r="1">
          <cell r="JB1">
            <v>0</v>
          </cell>
        </row>
      </sheetData>
      <sheetData sheetId="3364">
        <row r="1">
          <cell r="JB1">
            <v>0</v>
          </cell>
        </row>
      </sheetData>
      <sheetData sheetId="3365">
        <row r="1">
          <cell r="JB1">
            <v>0</v>
          </cell>
        </row>
      </sheetData>
      <sheetData sheetId="3366">
        <row r="1">
          <cell r="JB1">
            <v>0</v>
          </cell>
        </row>
      </sheetData>
      <sheetData sheetId="3367">
        <row r="1">
          <cell r="JB1">
            <v>0</v>
          </cell>
        </row>
      </sheetData>
      <sheetData sheetId="3368">
        <row r="1">
          <cell r="JB1">
            <v>0</v>
          </cell>
        </row>
      </sheetData>
      <sheetData sheetId="3369">
        <row r="1">
          <cell r="JB1">
            <v>0</v>
          </cell>
        </row>
      </sheetData>
      <sheetData sheetId="3370">
        <row r="1">
          <cell r="JB1">
            <v>0</v>
          </cell>
        </row>
      </sheetData>
      <sheetData sheetId="3371">
        <row r="1">
          <cell r="JB1">
            <v>0</v>
          </cell>
        </row>
      </sheetData>
      <sheetData sheetId="3372">
        <row r="1">
          <cell r="JB1">
            <v>0</v>
          </cell>
        </row>
      </sheetData>
      <sheetData sheetId="3373">
        <row r="1">
          <cell r="JB1">
            <v>0</v>
          </cell>
        </row>
      </sheetData>
      <sheetData sheetId="3374">
        <row r="1">
          <cell r="JB1">
            <v>0</v>
          </cell>
        </row>
      </sheetData>
      <sheetData sheetId="3375">
        <row r="1">
          <cell r="JB1">
            <v>0</v>
          </cell>
        </row>
      </sheetData>
      <sheetData sheetId="3376">
        <row r="1">
          <cell r="JB1">
            <v>0</v>
          </cell>
        </row>
      </sheetData>
      <sheetData sheetId="3377">
        <row r="1">
          <cell r="JB1">
            <v>0</v>
          </cell>
        </row>
      </sheetData>
      <sheetData sheetId="3378">
        <row r="1">
          <cell r="JB1">
            <v>0</v>
          </cell>
        </row>
      </sheetData>
      <sheetData sheetId="3379">
        <row r="1">
          <cell r="JB1">
            <v>0</v>
          </cell>
        </row>
      </sheetData>
      <sheetData sheetId="3380">
        <row r="1">
          <cell r="JB1">
            <v>0</v>
          </cell>
        </row>
      </sheetData>
      <sheetData sheetId="3381">
        <row r="1">
          <cell r="JB1">
            <v>0</v>
          </cell>
        </row>
      </sheetData>
      <sheetData sheetId="3382">
        <row r="1">
          <cell r="JB1">
            <v>0</v>
          </cell>
        </row>
      </sheetData>
      <sheetData sheetId="3383">
        <row r="1">
          <cell r="JB1">
            <v>0</v>
          </cell>
        </row>
      </sheetData>
      <sheetData sheetId="3384">
        <row r="1">
          <cell r="JB1">
            <v>0</v>
          </cell>
        </row>
      </sheetData>
      <sheetData sheetId="3385">
        <row r="1">
          <cell r="JB1">
            <v>0</v>
          </cell>
        </row>
      </sheetData>
      <sheetData sheetId="3386">
        <row r="1">
          <cell r="JB1">
            <v>0</v>
          </cell>
        </row>
      </sheetData>
      <sheetData sheetId="3387">
        <row r="1">
          <cell r="JB1">
            <v>0</v>
          </cell>
        </row>
      </sheetData>
      <sheetData sheetId="3388">
        <row r="1">
          <cell r="JB1">
            <v>0</v>
          </cell>
        </row>
      </sheetData>
      <sheetData sheetId="3389">
        <row r="1">
          <cell r="JB1">
            <v>0</v>
          </cell>
        </row>
      </sheetData>
      <sheetData sheetId="3390">
        <row r="1">
          <cell r="JB1">
            <v>0</v>
          </cell>
        </row>
      </sheetData>
      <sheetData sheetId="3391">
        <row r="1">
          <cell r="JB1">
            <v>0</v>
          </cell>
        </row>
      </sheetData>
      <sheetData sheetId="3392">
        <row r="1">
          <cell r="JB1">
            <v>0</v>
          </cell>
        </row>
      </sheetData>
      <sheetData sheetId="3393">
        <row r="1">
          <cell r="JB1">
            <v>0</v>
          </cell>
        </row>
      </sheetData>
      <sheetData sheetId="3394">
        <row r="1">
          <cell r="JB1">
            <v>0</v>
          </cell>
        </row>
      </sheetData>
      <sheetData sheetId="3395">
        <row r="1">
          <cell r="JB1">
            <v>0</v>
          </cell>
        </row>
      </sheetData>
      <sheetData sheetId="3396">
        <row r="1">
          <cell r="JB1">
            <v>0</v>
          </cell>
        </row>
      </sheetData>
      <sheetData sheetId="3397">
        <row r="1">
          <cell r="JB1">
            <v>0</v>
          </cell>
        </row>
      </sheetData>
      <sheetData sheetId="3398">
        <row r="1">
          <cell r="JB1">
            <v>0</v>
          </cell>
        </row>
      </sheetData>
      <sheetData sheetId="3399">
        <row r="1">
          <cell r="JB1">
            <v>0</v>
          </cell>
        </row>
      </sheetData>
      <sheetData sheetId="3400">
        <row r="1">
          <cell r="JB1">
            <v>0</v>
          </cell>
        </row>
      </sheetData>
      <sheetData sheetId="3401">
        <row r="1">
          <cell r="JB1">
            <v>0</v>
          </cell>
        </row>
      </sheetData>
      <sheetData sheetId="3402">
        <row r="1">
          <cell r="JB1">
            <v>0</v>
          </cell>
        </row>
      </sheetData>
      <sheetData sheetId="3403">
        <row r="1">
          <cell r="JB1">
            <v>0</v>
          </cell>
        </row>
      </sheetData>
      <sheetData sheetId="3404">
        <row r="1">
          <cell r="JB1">
            <v>0</v>
          </cell>
        </row>
      </sheetData>
      <sheetData sheetId="3405">
        <row r="1">
          <cell r="JB1">
            <v>0</v>
          </cell>
        </row>
      </sheetData>
      <sheetData sheetId="3406">
        <row r="1">
          <cell r="JB1">
            <v>0</v>
          </cell>
        </row>
      </sheetData>
      <sheetData sheetId="3407">
        <row r="1">
          <cell r="JB1">
            <v>0</v>
          </cell>
        </row>
      </sheetData>
      <sheetData sheetId="3408">
        <row r="1">
          <cell r="JB1">
            <v>0</v>
          </cell>
        </row>
      </sheetData>
      <sheetData sheetId="3409">
        <row r="1">
          <cell r="JB1">
            <v>0</v>
          </cell>
        </row>
      </sheetData>
      <sheetData sheetId="3410">
        <row r="1">
          <cell r="JB1">
            <v>0</v>
          </cell>
        </row>
      </sheetData>
      <sheetData sheetId="3411">
        <row r="1">
          <cell r="JB1">
            <v>0</v>
          </cell>
        </row>
      </sheetData>
      <sheetData sheetId="3412">
        <row r="1">
          <cell r="JB1">
            <v>0</v>
          </cell>
        </row>
      </sheetData>
      <sheetData sheetId="3413">
        <row r="1">
          <cell r="JB1">
            <v>0</v>
          </cell>
        </row>
      </sheetData>
      <sheetData sheetId="3414">
        <row r="1">
          <cell r="JB1">
            <v>0</v>
          </cell>
        </row>
      </sheetData>
      <sheetData sheetId="3415">
        <row r="1">
          <cell r="JB1">
            <v>0</v>
          </cell>
        </row>
      </sheetData>
      <sheetData sheetId="3416">
        <row r="1">
          <cell r="JB1">
            <v>0</v>
          </cell>
        </row>
      </sheetData>
      <sheetData sheetId="3417">
        <row r="1">
          <cell r="JB1">
            <v>0</v>
          </cell>
        </row>
      </sheetData>
      <sheetData sheetId="3418">
        <row r="1">
          <cell r="JB1">
            <v>0</v>
          </cell>
        </row>
      </sheetData>
      <sheetData sheetId="3419">
        <row r="1">
          <cell r="JB1">
            <v>0</v>
          </cell>
        </row>
      </sheetData>
      <sheetData sheetId="3420">
        <row r="1">
          <cell r="JB1">
            <v>0</v>
          </cell>
        </row>
      </sheetData>
      <sheetData sheetId="3421">
        <row r="1">
          <cell r="JB1">
            <v>0</v>
          </cell>
        </row>
      </sheetData>
      <sheetData sheetId="3422">
        <row r="1">
          <cell r="JB1">
            <v>0</v>
          </cell>
        </row>
      </sheetData>
      <sheetData sheetId="3423">
        <row r="1">
          <cell r="JB1">
            <v>0</v>
          </cell>
        </row>
      </sheetData>
      <sheetData sheetId="3424">
        <row r="1">
          <cell r="JB1">
            <v>0</v>
          </cell>
        </row>
      </sheetData>
      <sheetData sheetId="3425">
        <row r="1">
          <cell r="JB1">
            <v>0</v>
          </cell>
        </row>
      </sheetData>
      <sheetData sheetId="3426">
        <row r="1">
          <cell r="JB1">
            <v>0</v>
          </cell>
        </row>
      </sheetData>
      <sheetData sheetId="3427">
        <row r="1">
          <cell r="JB1">
            <v>0</v>
          </cell>
        </row>
      </sheetData>
      <sheetData sheetId="3428">
        <row r="1">
          <cell r="JB1">
            <v>0</v>
          </cell>
        </row>
      </sheetData>
      <sheetData sheetId="3429">
        <row r="1">
          <cell r="JB1">
            <v>0</v>
          </cell>
        </row>
      </sheetData>
      <sheetData sheetId="3430">
        <row r="1">
          <cell r="JB1">
            <v>0</v>
          </cell>
        </row>
      </sheetData>
      <sheetData sheetId="3431">
        <row r="1">
          <cell r="JB1">
            <v>0</v>
          </cell>
        </row>
      </sheetData>
      <sheetData sheetId="3432">
        <row r="1">
          <cell r="JB1">
            <v>0</v>
          </cell>
        </row>
      </sheetData>
      <sheetData sheetId="3433">
        <row r="1">
          <cell r="JB1">
            <v>0</v>
          </cell>
        </row>
      </sheetData>
      <sheetData sheetId="3434">
        <row r="1">
          <cell r="JB1">
            <v>0</v>
          </cell>
        </row>
      </sheetData>
      <sheetData sheetId="3435">
        <row r="1">
          <cell r="JB1">
            <v>0</v>
          </cell>
        </row>
      </sheetData>
      <sheetData sheetId="3436">
        <row r="1">
          <cell r="JB1">
            <v>0</v>
          </cell>
        </row>
      </sheetData>
      <sheetData sheetId="3437">
        <row r="1">
          <cell r="JB1">
            <v>0</v>
          </cell>
        </row>
      </sheetData>
      <sheetData sheetId="3438">
        <row r="1">
          <cell r="JB1">
            <v>0</v>
          </cell>
        </row>
      </sheetData>
      <sheetData sheetId="3439">
        <row r="1">
          <cell r="JB1">
            <v>0</v>
          </cell>
        </row>
      </sheetData>
      <sheetData sheetId="3440">
        <row r="1">
          <cell r="JB1">
            <v>0</v>
          </cell>
        </row>
      </sheetData>
      <sheetData sheetId="3441">
        <row r="1">
          <cell r="JB1">
            <v>0</v>
          </cell>
        </row>
      </sheetData>
      <sheetData sheetId="3442">
        <row r="1">
          <cell r="JB1">
            <v>0</v>
          </cell>
        </row>
      </sheetData>
      <sheetData sheetId="3443">
        <row r="1">
          <cell r="JB1">
            <v>0</v>
          </cell>
        </row>
      </sheetData>
      <sheetData sheetId="3444">
        <row r="1">
          <cell r="JB1">
            <v>0</v>
          </cell>
        </row>
      </sheetData>
      <sheetData sheetId="3445">
        <row r="1">
          <cell r="JB1">
            <v>0</v>
          </cell>
        </row>
      </sheetData>
      <sheetData sheetId="3446">
        <row r="1">
          <cell r="JB1">
            <v>0</v>
          </cell>
        </row>
      </sheetData>
      <sheetData sheetId="3447">
        <row r="1">
          <cell r="JB1">
            <v>0</v>
          </cell>
        </row>
      </sheetData>
      <sheetData sheetId="3448">
        <row r="1">
          <cell r="JB1">
            <v>0</v>
          </cell>
        </row>
      </sheetData>
      <sheetData sheetId="3449">
        <row r="1">
          <cell r="JB1">
            <v>0</v>
          </cell>
        </row>
      </sheetData>
      <sheetData sheetId="3450">
        <row r="1">
          <cell r="JB1">
            <v>0</v>
          </cell>
        </row>
      </sheetData>
      <sheetData sheetId="3451">
        <row r="1">
          <cell r="JB1">
            <v>0</v>
          </cell>
        </row>
      </sheetData>
      <sheetData sheetId="3452">
        <row r="1">
          <cell r="JB1">
            <v>0</v>
          </cell>
        </row>
      </sheetData>
      <sheetData sheetId="3453">
        <row r="1">
          <cell r="JB1">
            <v>0</v>
          </cell>
        </row>
      </sheetData>
      <sheetData sheetId="3454">
        <row r="1">
          <cell r="JB1">
            <v>0</v>
          </cell>
        </row>
      </sheetData>
      <sheetData sheetId="3455">
        <row r="1">
          <cell r="JB1">
            <v>0</v>
          </cell>
        </row>
      </sheetData>
      <sheetData sheetId="3456">
        <row r="1">
          <cell r="JB1">
            <v>0</v>
          </cell>
        </row>
      </sheetData>
      <sheetData sheetId="3457">
        <row r="1">
          <cell r="JB1">
            <v>0</v>
          </cell>
        </row>
      </sheetData>
      <sheetData sheetId="3458">
        <row r="1">
          <cell r="JB1">
            <v>0</v>
          </cell>
        </row>
      </sheetData>
      <sheetData sheetId="3459">
        <row r="1">
          <cell r="JB1">
            <v>0</v>
          </cell>
        </row>
      </sheetData>
      <sheetData sheetId="3460">
        <row r="1">
          <cell r="JB1">
            <v>0</v>
          </cell>
        </row>
      </sheetData>
      <sheetData sheetId="3461">
        <row r="1">
          <cell r="JB1">
            <v>0</v>
          </cell>
        </row>
      </sheetData>
      <sheetData sheetId="3462">
        <row r="1">
          <cell r="JB1">
            <v>0</v>
          </cell>
        </row>
      </sheetData>
      <sheetData sheetId="3463">
        <row r="1">
          <cell r="JB1">
            <v>0</v>
          </cell>
        </row>
      </sheetData>
      <sheetData sheetId="3464">
        <row r="1">
          <cell r="JB1">
            <v>0</v>
          </cell>
        </row>
      </sheetData>
      <sheetData sheetId="3465">
        <row r="1">
          <cell r="JB1">
            <v>0</v>
          </cell>
        </row>
      </sheetData>
      <sheetData sheetId="3466">
        <row r="1">
          <cell r="JB1">
            <v>0</v>
          </cell>
        </row>
      </sheetData>
      <sheetData sheetId="3467">
        <row r="1">
          <cell r="JB1">
            <v>0</v>
          </cell>
        </row>
      </sheetData>
      <sheetData sheetId="3468">
        <row r="1">
          <cell r="JB1">
            <v>0</v>
          </cell>
        </row>
      </sheetData>
      <sheetData sheetId="3469">
        <row r="1">
          <cell r="JB1">
            <v>0</v>
          </cell>
        </row>
      </sheetData>
      <sheetData sheetId="3470">
        <row r="1">
          <cell r="JB1">
            <v>0</v>
          </cell>
        </row>
      </sheetData>
      <sheetData sheetId="3471">
        <row r="1">
          <cell r="JB1">
            <v>0</v>
          </cell>
        </row>
      </sheetData>
      <sheetData sheetId="3472">
        <row r="1">
          <cell r="JB1">
            <v>0</v>
          </cell>
        </row>
      </sheetData>
      <sheetData sheetId="3473">
        <row r="1">
          <cell r="JB1">
            <v>0</v>
          </cell>
        </row>
      </sheetData>
      <sheetData sheetId="3474">
        <row r="1">
          <cell r="JB1">
            <v>0</v>
          </cell>
        </row>
      </sheetData>
      <sheetData sheetId="3475">
        <row r="1">
          <cell r="JB1">
            <v>0</v>
          </cell>
        </row>
      </sheetData>
      <sheetData sheetId="3476">
        <row r="1">
          <cell r="JB1">
            <v>0</v>
          </cell>
        </row>
      </sheetData>
      <sheetData sheetId="3477">
        <row r="1">
          <cell r="JB1">
            <v>0</v>
          </cell>
        </row>
      </sheetData>
      <sheetData sheetId="3478">
        <row r="1">
          <cell r="JB1">
            <v>0</v>
          </cell>
        </row>
      </sheetData>
      <sheetData sheetId="3479">
        <row r="1">
          <cell r="JB1">
            <v>0</v>
          </cell>
        </row>
      </sheetData>
      <sheetData sheetId="3480">
        <row r="1">
          <cell r="JB1">
            <v>0</v>
          </cell>
        </row>
      </sheetData>
      <sheetData sheetId="3481">
        <row r="1">
          <cell r="JB1">
            <v>0</v>
          </cell>
        </row>
      </sheetData>
      <sheetData sheetId="3482">
        <row r="1">
          <cell r="JB1">
            <v>0</v>
          </cell>
        </row>
      </sheetData>
      <sheetData sheetId="3483">
        <row r="1">
          <cell r="JB1">
            <v>0</v>
          </cell>
        </row>
      </sheetData>
      <sheetData sheetId="3484">
        <row r="1">
          <cell r="JB1">
            <v>0</v>
          </cell>
        </row>
      </sheetData>
      <sheetData sheetId="3485">
        <row r="1">
          <cell r="JB1">
            <v>0</v>
          </cell>
        </row>
      </sheetData>
      <sheetData sheetId="3486">
        <row r="1">
          <cell r="JB1">
            <v>0</v>
          </cell>
        </row>
      </sheetData>
      <sheetData sheetId="3487">
        <row r="1">
          <cell r="JB1">
            <v>0</v>
          </cell>
        </row>
      </sheetData>
      <sheetData sheetId="3488">
        <row r="1">
          <cell r="JB1">
            <v>0</v>
          </cell>
        </row>
      </sheetData>
      <sheetData sheetId="3489">
        <row r="1">
          <cell r="JB1">
            <v>0</v>
          </cell>
        </row>
      </sheetData>
      <sheetData sheetId="3490">
        <row r="1">
          <cell r="JB1">
            <v>0</v>
          </cell>
        </row>
      </sheetData>
      <sheetData sheetId="3491">
        <row r="1">
          <cell r="JB1">
            <v>0</v>
          </cell>
        </row>
      </sheetData>
      <sheetData sheetId="3492">
        <row r="1">
          <cell r="JB1">
            <v>0</v>
          </cell>
        </row>
      </sheetData>
      <sheetData sheetId="3493">
        <row r="1">
          <cell r="JB1">
            <v>0</v>
          </cell>
        </row>
      </sheetData>
      <sheetData sheetId="3494">
        <row r="1">
          <cell r="JB1">
            <v>0</v>
          </cell>
        </row>
      </sheetData>
      <sheetData sheetId="3495">
        <row r="1">
          <cell r="JB1">
            <v>0</v>
          </cell>
        </row>
      </sheetData>
      <sheetData sheetId="3496">
        <row r="1">
          <cell r="JB1">
            <v>0</v>
          </cell>
        </row>
      </sheetData>
      <sheetData sheetId="3497">
        <row r="1">
          <cell r="JB1">
            <v>0</v>
          </cell>
        </row>
      </sheetData>
      <sheetData sheetId="3498">
        <row r="1">
          <cell r="JB1">
            <v>0</v>
          </cell>
        </row>
      </sheetData>
      <sheetData sheetId="3499">
        <row r="1">
          <cell r="JB1">
            <v>0</v>
          </cell>
        </row>
      </sheetData>
      <sheetData sheetId="3500">
        <row r="1">
          <cell r="JB1">
            <v>0</v>
          </cell>
        </row>
      </sheetData>
      <sheetData sheetId="3501">
        <row r="1">
          <cell r="JB1">
            <v>0</v>
          </cell>
        </row>
      </sheetData>
      <sheetData sheetId="3502">
        <row r="1">
          <cell r="JB1">
            <v>0</v>
          </cell>
        </row>
      </sheetData>
      <sheetData sheetId="3503">
        <row r="1">
          <cell r="JB1">
            <v>0</v>
          </cell>
        </row>
      </sheetData>
      <sheetData sheetId="3504">
        <row r="1">
          <cell r="JB1">
            <v>0</v>
          </cell>
        </row>
      </sheetData>
      <sheetData sheetId="3505">
        <row r="1">
          <cell r="JB1">
            <v>0</v>
          </cell>
        </row>
      </sheetData>
      <sheetData sheetId="3506">
        <row r="1">
          <cell r="JB1">
            <v>0</v>
          </cell>
        </row>
      </sheetData>
      <sheetData sheetId="3507">
        <row r="1">
          <cell r="JB1">
            <v>0</v>
          </cell>
        </row>
      </sheetData>
      <sheetData sheetId="3508">
        <row r="1">
          <cell r="JB1">
            <v>0</v>
          </cell>
        </row>
      </sheetData>
      <sheetData sheetId="3509">
        <row r="1">
          <cell r="JB1">
            <v>0</v>
          </cell>
        </row>
      </sheetData>
      <sheetData sheetId="3510">
        <row r="1">
          <cell r="JB1">
            <v>0</v>
          </cell>
        </row>
      </sheetData>
      <sheetData sheetId="3511">
        <row r="1">
          <cell r="JB1">
            <v>0</v>
          </cell>
        </row>
      </sheetData>
      <sheetData sheetId="3512">
        <row r="1">
          <cell r="JB1">
            <v>0</v>
          </cell>
        </row>
      </sheetData>
      <sheetData sheetId="3513">
        <row r="1">
          <cell r="JB1">
            <v>0</v>
          </cell>
        </row>
      </sheetData>
      <sheetData sheetId="3514">
        <row r="1">
          <cell r="JB1">
            <v>0</v>
          </cell>
        </row>
      </sheetData>
      <sheetData sheetId="3515">
        <row r="1">
          <cell r="JB1">
            <v>0</v>
          </cell>
        </row>
      </sheetData>
      <sheetData sheetId="3516">
        <row r="1">
          <cell r="JB1">
            <v>0</v>
          </cell>
        </row>
      </sheetData>
      <sheetData sheetId="3517">
        <row r="1">
          <cell r="JB1">
            <v>0</v>
          </cell>
        </row>
      </sheetData>
      <sheetData sheetId="3518">
        <row r="1">
          <cell r="JB1">
            <v>0</v>
          </cell>
        </row>
      </sheetData>
      <sheetData sheetId="3519">
        <row r="1">
          <cell r="JB1">
            <v>0</v>
          </cell>
        </row>
      </sheetData>
      <sheetData sheetId="3520">
        <row r="1">
          <cell r="JB1">
            <v>0</v>
          </cell>
        </row>
      </sheetData>
      <sheetData sheetId="3521">
        <row r="1">
          <cell r="JB1">
            <v>0</v>
          </cell>
        </row>
      </sheetData>
      <sheetData sheetId="3522">
        <row r="1">
          <cell r="JB1">
            <v>0</v>
          </cell>
        </row>
      </sheetData>
      <sheetData sheetId="3523">
        <row r="1">
          <cell r="JB1">
            <v>0</v>
          </cell>
        </row>
      </sheetData>
      <sheetData sheetId="3524">
        <row r="1">
          <cell r="JB1">
            <v>0</v>
          </cell>
        </row>
      </sheetData>
      <sheetData sheetId="3525">
        <row r="1">
          <cell r="JB1">
            <v>0</v>
          </cell>
        </row>
      </sheetData>
      <sheetData sheetId="3526">
        <row r="1">
          <cell r="JB1">
            <v>0</v>
          </cell>
        </row>
      </sheetData>
      <sheetData sheetId="3527">
        <row r="1">
          <cell r="JB1">
            <v>0</v>
          </cell>
        </row>
      </sheetData>
      <sheetData sheetId="3528">
        <row r="1">
          <cell r="JB1">
            <v>0</v>
          </cell>
        </row>
      </sheetData>
      <sheetData sheetId="3529">
        <row r="1">
          <cell r="JB1">
            <v>0</v>
          </cell>
        </row>
      </sheetData>
      <sheetData sheetId="3530">
        <row r="1">
          <cell r="JB1">
            <v>0</v>
          </cell>
        </row>
      </sheetData>
      <sheetData sheetId="3531">
        <row r="1">
          <cell r="JB1">
            <v>0</v>
          </cell>
        </row>
      </sheetData>
      <sheetData sheetId="3532">
        <row r="1">
          <cell r="JB1">
            <v>0</v>
          </cell>
        </row>
      </sheetData>
      <sheetData sheetId="3533">
        <row r="1">
          <cell r="JB1">
            <v>0</v>
          </cell>
        </row>
      </sheetData>
      <sheetData sheetId="3534">
        <row r="1">
          <cell r="JB1">
            <v>0</v>
          </cell>
        </row>
      </sheetData>
      <sheetData sheetId="3535">
        <row r="1">
          <cell r="JB1">
            <v>0</v>
          </cell>
        </row>
      </sheetData>
      <sheetData sheetId="3536">
        <row r="1">
          <cell r="JB1">
            <v>0</v>
          </cell>
        </row>
      </sheetData>
      <sheetData sheetId="3537">
        <row r="1">
          <cell r="JB1">
            <v>0</v>
          </cell>
        </row>
      </sheetData>
      <sheetData sheetId="3538">
        <row r="1">
          <cell r="JB1">
            <v>0</v>
          </cell>
        </row>
      </sheetData>
      <sheetData sheetId="3539">
        <row r="1">
          <cell r="JB1">
            <v>0</v>
          </cell>
        </row>
      </sheetData>
      <sheetData sheetId="3540">
        <row r="1">
          <cell r="JB1">
            <v>0</v>
          </cell>
        </row>
      </sheetData>
      <sheetData sheetId="3541">
        <row r="1">
          <cell r="JB1">
            <v>0</v>
          </cell>
        </row>
      </sheetData>
      <sheetData sheetId="3542">
        <row r="1">
          <cell r="JB1">
            <v>0</v>
          </cell>
        </row>
      </sheetData>
      <sheetData sheetId="3543">
        <row r="1">
          <cell r="JB1">
            <v>0</v>
          </cell>
        </row>
      </sheetData>
      <sheetData sheetId="3544">
        <row r="1">
          <cell r="JB1">
            <v>0</v>
          </cell>
        </row>
      </sheetData>
      <sheetData sheetId="3545">
        <row r="1">
          <cell r="JB1">
            <v>0</v>
          </cell>
        </row>
      </sheetData>
      <sheetData sheetId="3546">
        <row r="1">
          <cell r="JB1">
            <v>0</v>
          </cell>
        </row>
      </sheetData>
      <sheetData sheetId="3547">
        <row r="1">
          <cell r="JB1">
            <v>0</v>
          </cell>
        </row>
      </sheetData>
      <sheetData sheetId="3548">
        <row r="1">
          <cell r="JB1">
            <v>0</v>
          </cell>
        </row>
      </sheetData>
      <sheetData sheetId="3549">
        <row r="1">
          <cell r="JB1">
            <v>0</v>
          </cell>
        </row>
      </sheetData>
      <sheetData sheetId="3550">
        <row r="1">
          <cell r="JB1">
            <v>0</v>
          </cell>
        </row>
      </sheetData>
      <sheetData sheetId="3551">
        <row r="1">
          <cell r="JB1">
            <v>0</v>
          </cell>
        </row>
      </sheetData>
      <sheetData sheetId="3552">
        <row r="1">
          <cell r="JB1">
            <v>0</v>
          </cell>
        </row>
      </sheetData>
      <sheetData sheetId="3553">
        <row r="1">
          <cell r="JB1">
            <v>0</v>
          </cell>
        </row>
      </sheetData>
      <sheetData sheetId="3554">
        <row r="1">
          <cell r="JB1">
            <v>0</v>
          </cell>
        </row>
      </sheetData>
      <sheetData sheetId="3555">
        <row r="1">
          <cell r="JB1">
            <v>0</v>
          </cell>
        </row>
      </sheetData>
      <sheetData sheetId="3556">
        <row r="1">
          <cell r="JB1">
            <v>0</v>
          </cell>
        </row>
      </sheetData>
      <sheetData sheetId="3557">
        <row r="1">
          <cell r="JB1">
            <v>0</v>
          </cell>
        </row>
      </sheetData>
      <sheetData sheetId="3558">
        <row r="1">
          <cell r="JB1">
            <v>0</v>
          </cell>
        </row>
      </sheetData>
      <sheetData sheetId="3559">
        <row r="1">
          <cell r="JB1">
            <v>0</v>
          </cell>
        </row>
      </sheetData>
      <sheetData sheetId="3560">
        <row r="1">
          <cell r="JB1">
            <v>0</v>
          </cell>
        </row>
      </sheetData>
      <sheetData sheetId="3561">
        <row r="1">
          <cell r="JB1">
            <v>0</v>
          </cell>
        </row>
      </sheetData>
      <sheetData sheetId="3562">
        <row r="1">
          <cell r="JB1">
            <v>0</v>
          </cell>
        </row>
      </sheetData>
      <sheetData sheetId="3563">
        <row r="1">
          <cell r="JB1">
            <v>0</v>
          </cell>
        </row>
      </sheetData>
      <sheetData sheetId="3564">
        <row r="1">
          <cell r="JB1">
            <v>0</v>
          </cell>
        </row>
      </sheetData>
      <sheetData sheetId="3565">
        <row r="1">
          <cell r="JB1">
            <v>0</v>
          </cell>
        </row>
      </sheetData>
      <sheetData sheetId="3566">
        <row r="1">
          <cell r="JB1">
            <v>0</v>
          </cell>
        </row>
      </sheetData>
      <sheetData sheetId="3567">
        <row r="1">
          <cell r="JB1">
            <v>0</v>
          </cell>
        </row>
      </sheetData>
      <sheetData sheetId="3568">
        <row r="1">
          <cell r="JB1">
            <v>0</v>
          </cell>
        </row>
      </sheetData>
      <sheetData sheetId="3569">
        <row r="1">
          <cell r="JB1">
            <v>0</v>
          </cell>
        </row>
      </sheetData>
      <sheetData sheetId="3570">
        <row r="1">
          <cell r="JB1">
            <v>0</v>
          </cell>
        </row>
      </sheetData>
      <sheetData sheetId="3571">
        <row r="1">
          <cell r="JB1">
            <v>0</v>
          </cell>
        </row>
      </sheetData>
      <sheetData sheetId="3572">
        <row r="1">
          <cell r="JB1">
            <v>0</v>
          </cell>
        </row>
      </sheetData>
      <sheetData sheetId="3573">
        <row r="1">
          <cell r="JB1">
            <v>0</v>
          </cell>
        </row>
      </sheetData>
      <sheetData sheetId="3574">
        <row r="1">
          <cell r="JB1">
            <v>0</v>
          </cell>
        </row>
      </sheetData>
      <sheetData sheetId="3575">
        <row r="1">
          <cell r="JB1">
            <v>0</v>
          </cell>
        </row>
      </sheetData>
      <sheetData sheetId="3576">
        <row r="1">
          <cell r="JB1">
            <v>0</v>
          </cell>
        </row>
      </sheetData>
      <sheetData sheetId="3577">
        <row r="1">
          <cell r="JB1">
            <v>0</v>
          </cell>
        </row>
      </sheetData>
      <sheetData sheetId="3578">
        <row r="1">
          <cell r="JB1">
            <v>0</v>
          </cell>
        </row>
      </sheetData>
      <sheetData sheetId="3579">
        <row r="1">
          <cell r="JB1">
            <v>0</v>
          </cell>
        </row>
      </sheetData>
      <sheetData sheetId="3580">
        <row r="1">
          <cell r="JB1">
            <v>0</v>
          </cell>
        </row>
      </sheetData>
      <sheetData sheetId="3581">
        <row r="1">
          <cell r="JB1">
            <v>0</v>
          </cell>
        </row>
      </sheetData>
      <sheetData sheetId="3582">
        <row r="1">
          <cell r="JB1">
            <v>0</v>
          </cell>
        </row>
      </sheetData>
      <sheetData sheetId="3583">
        <row r="1">
          <cell r="JB1">
            <v>0</v>
          </cell>
        </row>
      </sheetData>
      <sheetData sheetId="3584">
        <row r="1">
          <cell r="JB1">
            <v>0</v>
          </cell>
        </row>
      </sheetData>
      <sheetData sheetId="3585">
        <row r="1">
          <cell r="JB1">
            <v>0</v>
          </cell>
        </row>
      </sheetData>
      <sheetData sheetId="3586">
        <row r="1">
          <cell r="JB1">
            <v>0</v>
          </cell>
        </row>
      </sheetData>
      <sheetData sheetId="3587">
        <row r="1">
          <cell r="JB1">
            <v>0</v>
          </cell>
        </row>
      </sheetData>
      <sheetData sheetId="3588">
        <row r="1">
          <cell r="JB1">
            <v>0</v>
          </cell>
        </row>
      </sheetData>
      <sheetData sheetId="3589">
        <row r="1">
          <cell r="JB1">
            <v>0</v>
          </cell>
        </row>
      </sheetData>
      <sheetData sheetId="3590">
        <row r="1">
          <cell r="JB1">
            <v>0</v>
          </cell>
        </row>
      </sheetData>
      <sheetData sheetId="3591">
        <row r="1">
          <cell r="JB1">
            <v>0</v>
          </cell>
        </row>
      </sheetData>
      <sheetData sheetId="3592">
        <row r="1">
          <cell r="JB1">
            <v>0</v>
          </cell>
        </row>
      </sheetData>
      <sheetData sheetId="3593">
        <row r="1">
          <cell r="JB1">
            <v>0</v>
          </cell>
        </row>
      </sheetData>
      <sheetData sheetId="3594">
        <row r="1">
          <cell r="JB1">
            <v>0</v>
          </cell>
        </row>
      </sheetData>
      <sheetData sheetId="3595">
        <row r="1">
          <cell r="JB1">
            <v>0</v>
          </cell>
        </row>
      </sheetData>
      <sheetData sheetId="3596">
        <row r="1">
          <cell r="JB1">
            <v>0</v>
          </cell>
        </row>
      </sheetData>
      <sheetData sheetId="3597">
        <row r="1">
          <cell r="JB1">
            <v>0</v>
          </cell>
        </row>
      </sheetData>
      <sheetData sheetId="3598">
        <row r="1">
          <cell r="JB1">
            <v>0</v>
          </cell>
        </row>
      </sheetData>
      <sheetData sheetId="3599">
        <row r="1">
          <cell r="JB1">
            <v>0</v>
          </cell>
        </row>
      </sheetData>
      <sheetData sheetId="3600">
        <row r="1">
          <cell r="JB1">
            <v>0</v>
          </cell>
        </row>
      </sheetData>
      <sheetData sheetId="3601">
        <row r="1">
          <cell r="JB1">
            <v>0</v>
          </cell>
        </row>
      </sheetData>
      <sheetData sheetId="3602">
        <row r="1">
          <cell r="JB1">
            <v>0</v>
          </cell>
        </row>
      </sheetData>
      <sheetData sheetId="3603">
        <row r="1">
          <cell r="JB1">
            <v>0</v>
          </cell>
        </row>
      </sheetData>
      <sheetData sheetId="3604">
        <row r="1">
          <cell r="JB1">
            <v>0</v>
          </cell>
        </row>
      </sheetData>
      <sheetData sheetId="3605">
        <row r="1">
          <cell r="JB1">
            <v>0</v>
          </cell>
        </row>
      </sheetData>
      <sheetData sheetId="3606">
        <row r="1">
          <cell r="JB1">
            <v>0</v>
          </cell>
        </row>
      </sheetData>
      <sheetData sheetId="3607">
        <row r="1">
          <cell r="JB1">
            <v>0</v>
          </cell>
        </row>
      </sheetData>
      <sheetData sheetId="3608">
        <row r="1">
          <cell r="JB1">
            <v>0</v>
          </cell>
        </row>
      </sheetData>
      <sheetData sheetId="3609">
        <row r="1">
          <cell r="JB1">
            <v>0</v>
          </cell>
        </row>
      </sheetData>
      <sheetData sheetId="3610">
        <row r="1">
          <cell r="JB1">
            <v>0</v>
          </cell>
        </row>
      </sheetData>
      <sheetData sheetId="3611">
        <row r="1">
          <cell r="JB1">
            <v>0</v>
          </cell>
        </row>
      </sheetData>
      <sheetData sheetId="3612">
        <row r="1">
          <cell r="JB1">
            <v>0</v>
          </cell>
        </row>
      </sheetData>
      <sheetData sheetId="3613">
        <row r="1">
          <cell r="JB1">
            <v>0</v>
          </cell>
        </row>
      </sheetData>
      <sheetData sheetId="3614">
        <row r="1">
          <cell r="JB1">
            <v>0</v>
          </cell>
        </row>
      </sheetData>
      <sheetData sheetId="3615">
        <row r="1">
          <cell r="JB1">
            <v>0</v>
          </cell>
        </row>
      </sheetData>
      <sheetData sheetId="3616">
        <row r="1">
          <cell r="JB1">
            <v>0</v>
          </cell>
        </row>
      </sheetData>
      <sheetData sheetId="3617">
        <row r="1">
          <cell r="JB1">
            <v>0</v>
          </cell>
        </row>
      </sheetData>
      <sheetData sheetId="3618">
        <row r="1">
          <cell r="JB1">
            <v>0</v>
          </cell>
        </row>
      </sheetData>
      <sheetData sheetId="3619">
        <row r="1">
          <cell r="JB1">
            <v>0</v>
          </cell>
        </row>
      </sheetData>
      <sheetData sheetId="3620">
        <row r="1">
          <cell r="JB1">
            <v>0</v>
          </cell>
        </row>
      </sheetData>
      <sheetData sheetId="3621">
        <row r="1">
          <cell r="JB1">
            <v>0</v>
          </cell>
        </row>
      </sheetData>
      <sheetData sheetId="3622">
        <row r="1">
          <cell r="JB1">
            <v>0</v>
          </cell>
        </row>
      </sheetData>
      <sheetData sheetId="3623">
        <row r="1">
          <cell r="JB1">
            <v>0</v>
          </cell>
        </row>
      </sheetData>
      <sheetData sheetId="3624">
        <row r="1">
          <cell r="JB1">
            <v>0</v>
          </cell>
        </row>
      </sheetData>
      <sheetData sheetId="3625">
        <row r="1">
          <cell r="JB1">
            <v>0</v>
          </cell>
        </row>
      </sheetData>
      <sheetData sheetId="3626">
        <row r="1">
          <cell r="JB1">
            <v>0</v>
          </cell>
        </row>
      </sheetData>
      <sheetData sheetId="3627">
        <row r="1">
          <cell r="JB1">
            <v>0</v>
          </cell>
        </row>
      </sheetData>
      <sheetData sheetId="3628">
        <row r="1">
          <cell r="JB1">
            <v>0</v>
          </cell>
        </row>
      </sheetData>
      <sheetData sheetId="3629">
        <row r="1">
          <cell r="JB1">
            <v>0</v>
          </cell>
        </row>
      </sheetData>
      <sheetData sheetId="3630">
        <row r="1">
          <cell r="JB1">
            <v>0</v>
          </cell>
        </row>
      </sheetData>
      <sheetData sheetId="3631">
        <row r="1">
          <cell r="JB1">
            <v>0</v>
          </cell>
        </row>
      </sheetData>
      <sheetData sheetId="3632">
        <row r="1">
          <cell r="JB1">
            <v>0</v>
          </cell>
        </row>
      </sheetData>
      <sheetData sheetId="3633">
        <row r="1">
          <cell r="JB1">
            <v>0</v>
          </cell>
        </row>
      </sheetData>
      <sheetData sheetId="3634">
        <row r="1">
          <cell r="JB1">
            <v>0</v>
          </cell>
        </row>
      </sheetData>
      <sheetData sheetId="3635">
        <row r="1">
          <cell r="JB1">
            <v>0</v>
          </cell>
        </row>
      </sheetData>
      <sheetData sheetId="3636">
        <row r="1">
          <cell r="JB1">
            <v>0</v>
          </cell>
        </row>
      </sheetData>
      <sheetData sheetId="3637">
        <row r="1">
          <cell r="JB1">
            <v>0</v>
          </cell>
        </row>
      </sheetData>
      <sheetData sheetId="3638">
        <row r="1">
          <cell r="JB1">
            <v>0</v>
          </cell>
        </row>
      </sheetData>
      <sheetData sheetId="3639">
        <row r="1">
          <cell r="JB1">
            <v>0</v>
          </cell>
        </row>
      </sheetData>
      <sheetData sheetId="3640">
        <row r="1">
          <cell r="JB1">
            <v>0</v>
          </cell>
        </row>
      </sheetData>
      <sheetData sheetId="3641">
        <row r="1">
          <cell r="JB1">
            <v>0</v>
          </cell>
        </row>
      </sheetData>
      <sheetData sheetId="3642">
        <row r="1">
          <cell r="JB1">
            <v>0</v>
          </cell>
        </row>
      </sheetData>
      <sheetData sheetId="3643">
        <row r="1">
          <cell r="JB1">
            <v>0</v>
          </cell>
        </row>
      </sheetData>
      <sheetData sheetId="3644">
        <row r="1">
          <cell r="JB1">
            <v>0</v>
          </cell>
        </row>
      </sheetData>
      <sheetData sheetId="3645">
        <row r="1">
          <cell r="JB1">
            <v>0</v>
          </cell>
        </row>
      </sheetData>
      <sheetData sheetId="3646">
        <row r="1">
          <cell r="JB1">
            <v>0</v>
          </cell>
        </row>
      </sheetData>
      <sheetData sheetId="3647">
        <row r="1">
          <cell r="JB1">
            <v>0</v>
          </cell>
        </row>
      </sheetData>
      <sheetData sheetId="3648">
        <row r="1">
          <cell r="JB1">
            <v>0</v>
          </cell>
        </row>
      </sheetData>
      <sheetData sheetId="3649">
        <row r="1">
          <cell r="JB1">
            <v>0</v>
          </cell>
        </row>
      </sheetData>
      <sheetData sheetId="3650">
        <row r="1">
          <cell r="JB1">
            <v>0</v>
          </cell>
        </row>
      </sheetData>
      <sheetData sheetId="3651">
        <row r="1">
          <cell r="JB1">
            <v>0</v>
          </cell>
        </row>
      </sheetData>
      <sheetData sheetId="3652">
        <row r="1">
          <cell r="JB1">
            <v>0</v>
          </cell>
        </row>
      </sheetData>
      <sheetData sheetId="3653">
        <row r="1">
          <cell r="JB1">
            <v>0</v>
          </cell>
        </row>
      </sheetData>
      <sheetData sheetId="3654">
        <row r="1">
          <cell r="JB1">
            <v>0</v>
          </cell>
        </row>
      </sheetData>
      <sheetData sheetId="3655">
        <row r="1">
          <cell r="JB1">
            <v>0</v>
          </cell>
        </row>
      </sheetData>
      <sheetData sheetId="3656">
        <row r="1">
          <cell r="JB1">
            <v>0</v>
          </cell>
        </row>
      </sheetData>
      <sheetData sheetId="3657">
        <row r="1">
          <cell r="JB1">
            <v>0</v>
          </cell>
        </row>
      </sheetData>
      <sheetData sheetId="3658">
        <row r="1">
          <cell r="JB1">
            <v>0</v>
          </cell>
        </row>
      </sheetData>
      <sheetData sheetId="3659">
        <row r="1">
          <cell r="JB1">
            <v>0</v>
          </cell>
        </row>
      </sheetData>
      <sheetData sheetId="3660">
        <row r="1">
          <cell r="JB1">
            <v>0</v>
          </cell>
        </row>
      </sheetData>
      <sheetData sheetId="3661">
        <row r="1">
          <cell r="JB1">
            <v>0</v>
          </cell>
        </row>
      </sheetData>
      <sheetData sheetId="3662">
        <row r="1">
          <cell r="JB1">
            <v>0</v>
          </cell>
        </row>
      </sheetData>
      <sheetData sheetId="3663">
        <row r="1">
          <cell r="JB1">
            <v>0</v>
          </cell>
        </row>
      </sheetData>
      <sheetData sheetId="3664">
        <row r="1">
          <cell r="JB1">
            <v>0</v>
          </cell>
        </row>
      </sheetData>
      <sheetData sheetId="3665">
        <row r="1">
          <cell r="JB1">
            <v>0</v>
          </cell>
        </row>
      </sheetData>
      <sheetData sheetId="3666">
        <row r="1">
          <cell r="JB1">
            <v>0</v>
          </cell>
        </row>
      </sheetData>
      <sheetData sheetId="3667">
        <row r="1">
          <cell r="JB1">
            <v>0</v>
          </cell>
        </row>
      </sheetData>
      <sheetData sheetId="3668">
        <row r="1">
          <cell r="JB1">
            <v>0</v>
          </cell>
        </row>
      </sheetData>
      <sheetData sheetId="3669">
        <row r="1">
          <cell r="JB1">
            <v>0</v>
          </cell>
        </row>
      </sheetData>
      <sheetData sheetId="3670">
        <row r="1">
          <cell r="JB1">
            <v>0</v>
          </cell>
        </row>
      </sheetData>
      <sheetData sheetId="3671">
        <row r="1">
          <cell r="JB1">
            <v>0</v>
          </cell>
        </row>
      </sheetData>
      <sheetData sheetId="3672">
        <row r="1">
          <cell r="JB1">
            <v>0</v>
          </cell>
        </row>
      </sheetData>
      <sheetData sheetId="3673">
        <row r="1">
          <cell r="JB1">
            <v>0</v>
          </cell>
        </row>
      </sheetData>
      <sheetData sheetId="3674">
        <row r="1">
          <cell r="JB1">
            <v>0</v>
          </cell>
        </row>
      </sheetData>
      <sheetData sheetId="3675">
        <row r="1">
          <cell r="JB1">
            <v>0</v>
          </cell>
        </row>
      </sheetData>
      <sheetData sheetId="3676">
        <row r="1">
          <cell r="JB1">
            <v>0</v>
          </cell>
        </row>
      </sheetData>
      <sheetData sheetId="3677">
        <row r="1">
          <cell r="JB1">
            <v>0</v>
          </cell>
        </row>
      </sheetData>
      <sheetData sheetId="3678">
        <row r="1">
          <cell r="JB1">
            <v>0</v>
          </cell>
        </row>
      </sheetData>
      <sheetData sheetId="3679">
        <row r="1">
          <cell r="JB1">
            <v>0</v>
          </cell>
        </row>
      </sheetData>
      <sheetData sheetId="3680">
        <row r="1">
          <cell r="JB1">
            <v>0</v>
          </cell>
        </row>
      </sheetData>
      <sheetData sheetId="3681">
        <row r="1">
          <cell r="JB1">
            <v>0</v>
          </cell>
        </row>
      </sheetData>
      <sheetData sheetId="3682">
        <row r="1">
          <cell r="JB1">
            <v>0</v>
          </cell>
        </row>
      </sheetData>
      <sheetData sheetId="3683">
        <row r="1">
          <cell r="JB1">
            <v>0</v>
          </cell>
        </row>
      </sheetData>
      <sheetData sheetId="3684">
        <row r="1">
          <cell r="JB1">
            <v>0</v>
          </cell>
        </row>
      </sheetData>
      <sheetData sheetId="3685">
        <row r="1">
          <cell r="JB1">
            <v>0</v>
          </cell>
        </row>
      </sheetData>
      <sheetData sheetId="3686">
        <row r="1">
          <cell r="JB1">
            <v>0</v>
          </cell>
        </row>
      </sheetData>
      <sheetData sheetId="3687">
        <row r="1">
          <cell r="JB1">
            <v>0</v>
          </cell>
        </row>
      </sheetData>
      <sheetData sheetId="3688">
        <row r="1">
          <cell r="JB1">
            <v>0</v>
          </cell>
        </row>
      </sheetData>
      <sheetData sheetId="3689">
        <row r="1">
          <cell r="JB1">
            <v>0</v>
          </cell>
        </row>
      </sheetData>
      <sheetData sheetId="3690">
        <row r="1">
          <cell r="JB1">
            <v>0</v>
          </cell>
        </row>
      </sheetData>
      <sheetData sheetId="3691">
        <row r="1">
          <cell r="JB1">
            <v>0</v>
          </cell>
        </row>
      </sheetData>
      <sheetData sheetId="3692">
        <row r="1">
          <cell r="JB1">
            <v>0</v>
          </cell>
        </row>
      </sheetData>
      <sheetData sheetId="3693">
        <row r="1">
          <cell r="JB1">
            <v>0</v>
          </cell>
        </row>
      </sheetData>
      <sheetData sheetId="3694">
        <row r="1">
          <cell r="JB1">
            <v>0</v>
          </cell>
        </row>
      </sheetData>
      <sheetData sheetId="3695">
        <row r="1">
          <cell r="JB1">
            <v>0</v>
          </cell>
        </row>
      </sheetData>
      <sheetData sheetId="3696">
        <row r="1">
          <cell r="JB1">
            <v>0</v>
          </cell>
        </row>
      </sheetData>
      <sheetData sheetId="3697">
        <row r="1">
          <cell r="JB1">
            <v>0</v>
          </cell>
        </row>
      </sheetData>
      <sheetData sheetId="3698">
        <row r="1">
          <cell r="JB1">
            <v>0</v>
          </cell>
        </row>
      </sheetData>
      <sheetData sheetId="3699">
        <row r="1">
          <cell r="JB1">
            <v>0</v>
          </cell>
        </row>
      </sheetData>
      <sheetData sheetId="3700">
        <row r="1">
          <cell r="JB1">
            <v>0</v>
          </cell>
        </row>
      </sheetData>
      <sheetData sheetId="3701">
        <row r="1">
          <cell r="JB1">
            <v>0</v>
          </cell>
        </row>
      </sheetData>
      <sheetData sheetId="3702">
        <row r="1">
          <cell r="JB1">
            <v>0</v>
          </cell>
        </row>
      </sheetData>
      <sheetData sheetId="3703">
        <row r="1">
          <cell r="JB1">
            <v>0</v>
          </cell>
        </row>
      </sheetData>
      <sheetData sheetId="3704">
        <row r="1">
          <cell r="JB1">
            <v>0</v>
          </cell>
        </row>
      </sheetData>
      <sheetData sheetId="3705">
        <row r="1">
          <cell r="JB1">
            <v>0</v>
          </cell>
        </row>
      </sheetData>
      <sheetData sheetId="3706">
        <row r="1">
          <cell r="JB1">
            <v>0</v>
          </cell>
        </row>
      </sheetData>
      <sheetData sheetId="3707">
        <row r="1">
          <cell r="JB1">
            <v>0</v>
          </cell>
        </row>
      </sheetData>
      <sheetData sheetId="3708">
        <row r="1">
          <cell r="JB1">
            <v>0</v>
          </cell>
        </row>
      </sheetData>
      <sheetData sheetId="3709">
        <row r="1">
          <cell r="JB1">
            <v>0</v>
          </cell>
        </row>
      </sheetData>
      <sheetData sheetId="3710">
        <row r="1">
          <cell r="JB1">
            <v>0</v>
          </cell>
        </row>
      </sheetData>
      <sheetData sheetId="3711">
        <row r="1">
          <cell r="JB1">
            <v>0</v>
          </cell>
        </row>
      </sheetData>
      <sheetData sheetId="3712">
        <row r="1">
          <cell r="JB1">
            <v>0</v>
          </cell>
        </row>
      </sheetData>
      <sheetData sheetId="3713">
        <row r="1">
          <cell r="JB1">
            <v>0</v>
          </cell>
        </row>
      </sheetData>
      <sheetData sheetId="3714">
        <row r="1">
          <cell r="JB1">
            <v>0</v>
          </cell>
        </row>
      </sheetData>
      <sheetData sheetId="3715">
        <row r="1">
          <cell r="JB1">
            <v>0</v>
          </cell>
        </row>
      </sheetData>
      <sheetData sheetId="3716">
        <row r="1">
          <cell r="JB1">
            <v>0</v>
          </cell>
        </row>
      </sheetData>
      <sheetData sheetId="3717">
        <row r="1">
          <cell r="JB1">
            <v>0</v>
          </cell>
        </row>
      </sheetData>
      <sheetData sheetId="3718">
        <row r="1">
          <cell r="JB1">
            <v>0</v>
          </cell>
        </row>
      </sheetData>
      <sheetData sheetId="3719">
        <row r="1">
          <cell r="JB1">
            <v>0</v>
          </cell>
        </row>
      </sheetData>
      <sheetData sheetId="3720">
        <row r="1">
          <cell r="JB1">
            <v>0</v>
          </cell>
        </row>
      </sheetData>
      <sheetData sheetId="3721">
        <row r="1">
          <cell r="JB1">
            <v>0</v>
          </cell>
        </row>
      </sheetData>
      <sheetData sheetId="3722">
        <row r="1">
          <cell r="JB1">
            <v>0</v>
          </cell>
        </row>
      </sheetData>
      <sheetData sheetId="3723">
        <row r="1">
          <cell r="JB1">
            <v>0</v>
          </cell>
        </row>
      </sheetData>
      <sheetData sheetId="3724">
        <row r="1">
          <cell r="JB1">
            <v>0</v>
          </cell>
        </row>
      </sheetData>
      <sheetData sheetId="3725">
        <row r="1">
          <cell r="JB1">
            <v>0</v>
          </cell>
        </row>
      </sheetData>
      <sheetData sheetId="3726">
        <row r="1">
          <cell r="JB1">
            <v>0</v>
          </cell>
        </row>
      </sheetData>
      <sheetData sheetId="3727">
        <row r="1">
          <cell r="JB1">
            <v>0</v>
          </cell>
        </row>
      </sheetData>
      <sheetData sheetId="3728">
        <row r="1">
          <cell r="JB1">
            <v>0</v>
          </cell>
        </row>
      </sheetData>
      <sheetData sheetId="3729">
        <row r="1">
          <cell r="JB1">
            <v>0</v>
          </cell>
        </row>
      </sheetData>
      <sheetData sheetId="3730">
        <row r="1">
          <cell r="JB1">
            <v>0</v>
          </cell>
        </row>
      </sheetData>
      <sheetData sheetId="3731">
        <row r="1">
          <cell r="JB1">
            <v>0</v>
          </cell>
        </row>
      </sheetData>
      <sheetData sheetId="3732">
        <row r="1">
          <cell r="JB1">
            <v>0</v>
          </cell>
        </row>
      </sheetData>
      <sheetData sheetId="3733">
        <row r="1">
          <cell r="JB1">
            <v>0</v>
          </cell>
        </row>
      </sheetData>
      <sheetData sheetId="3734">
        <row r="1">
          <cell r="JB1">
            <v>0</v>
          </cell>
        </row>
      </sheetData>
      <sheetData sheetId="3735">
        <row r="1">
          <cell r="JB1">
            <v>0</v>
          </cell>
        </row>
      </sheetData>
      <sheetData sheetId="3736">
        <row r="1">
          <cell r="JB1">
            <v>0</v>
          </cell>
        </row>
      </sheetData>
      <sheetData sheetId="3737">
        <row r="1">
          <cell r="JB1">
            <v>0</v>
          </cell>
        </row>
      </sheetData>
      <sheetData sheetId="3738">
        <row r="1">
          <cell r="JB1">
            <v>0</v>
          </cell>
        </row>
      </sheetData>
      <sheetData sheetId="3739">
        <row r="1">
          <cell r="JB1">
            <v>0</v>
          </cell>
        </row>
      </sheetData>
      <sheetData sheetId="3740">
        <row r="1">
          <cell r="JB1">
            <v>0</v>
          </cell>
        </row>
      </sheetData>
      <sheetData sheetId="3741">
        <row r="1">
          <cell r="JB1">
            <v>0</v>
          </cell>
        </row>
      </sheetData>
      <sheetData sheetId="3742">
        <row r="1">
          <cell r="JB1">
            <v>0</v>
          </cell>
        </row>
      </sheetData>
      <sheetData sheetId="3743">
        <row r="1">
          <cell r="JB1">
            <v>0</v>
          </cell>
        </row>
      </sheetData>
      <sheetData sheetId="3744">
        <row r="1">
          <cell r="JB1">
            <v>0</v>
          </cell>
        </row>
      </sheetData>
      <sheetData sheetId="3745">
        <row r="1">
          <cell r="JB1">
            <v>0</v>
          </cell>
        </row>
      </sheetData>
      <sheetData sheetId="3746">
        <row r="1">
          <cell r="JB1">
            <v>0</v>
          </cell>
        </row>
      </sheetData>
      <sheetData sheetId="3747">
        <row r="1">
          <cell r="JB1">
            <v>0</v>
          </cell>
        </row>
      </sheetData>
      <sheetData sheetId="3748">
        <row r="1">
          <cell r="JB1">
            <v>0</v>
          </cell>
        </row>
      </sheetData>
      <sheetData sheetId="3749">
        <row r="1">
          <cell r="JB1">
            <v>0</v>
          </cell>
        </row>
      </sheetData>
      <sheetData sheetId="3750">
        <row r="1">
          <cell r="JB1">
            <v>0</v>
          </cell>
        </row>
      </sheetData>
      <sheetData sheetId="3751">
        <row r="1">
          <cell r="JB1">
            <v>0</v>
          </cell>
        </row>
      </sheetData>
      <sheetData sheetId="3752">
        <row r="1">
          <cell r="JB1">
            <v>0</v>
          </cell>
        </row>
      </sheetData>
      <sheetData sheetId="3753">
        <row r="1">
          <cell r="JB1">
            <v>0</v>
          </cell>
        </row>
      </sheetData>
      <sheetData sheetId="3754">
        <row r="1">
          <cell r="JB1">
            <v>0</v>
          </cell>
        </row>
      </sheetData>
      <sheetData sheetId="3755">
        <row r="1">
          <cell r="JB1">
            <v>0</v>
          </cell>
        </row>
      </sheetData>
      <sheetData sheetId="3756">
        <row r="1">
          <cell r="JB1">
            <v>0</v>
          </cell>
        </row>
      </sheetData>
      <sheetData sheetId="3757">
        <row r="1">
          <cell r="JB1">
            <v>0</v>
          </cell>
        </row>
      </sheetData>
      <sheetData sheetId="3758">
        <row r="1">
          <cell r="JB1">
            <v>0</v>
          </cell>
        </row>
      </sheetData>
      <sheetData sheetId="3759">
        <row r="1">
          <cell r="JB1">
            <v>0</v>
          </cell>
        </row>
      </sheetData>
      <sheetData sheetId="3760">
        <row r="1">
          <cell r="JB1">
            <v>0</v>
          </cell>
        </row>
      </sheetData>
      <sheetData sheetId="3761">
        <row r="1">
          <cell r="JB1">
            <v>0</v>
          </cell>
        </row>
      </sheetData>
      <sheetData sheetId="3762">
        <row r="1">
          <cell r="JB1">
            <v>0</v>
          </cell>
        </row>
      </sheetData>
      <sheetData sheetId="3763">
        <row r="1">
          <cell r="JB1">
            <v>0</v>
          </cell>
        </row>
      </sheetData>
      <sheetData sheetId="3764">
        <row r="1">
          <cell r="JB1">
            <v>0</v>
          </cell>
        </row>
      </sheetData>
      <sheetData sheetId="3765">
        <row r="1">
          <cell r="JB1">
            <v>0</v>
          </cell>
        </row>
      </sheetData>
      <sheetData sheetId="3766">
        <row r="1">
          <cell r="JB1">
            <v>0</v>
          </cell>
        </row>
      </sheetData>
      <sheetData sheetId="3767">
        <row r="1">
          <cell r="JB1">
            <v>0</v>
          </cell>
        </row>
      </sheetData>
      <sheetData sheetId="3768">
        <row r="1">
          <cell r="JB1">
            <v>0</v>
          </cell>
        </row>
      </sheetData>
      <sheetData sheetId="3769">
        <row r="1">
          <cell r="JB1">
            <v>0</v>
          </cell>
        </row>
      </sheetData>
      <sheetData sheetId="3770">
        <row r="1">
          <cell r="JB1">
            <v>0</v>
          </cell>
        </row>
      </sheetData>
      <sheetData sheetId="3771">
        <row r="1">
          <cell r="JB1">
            <v>0</v>
          </cell>
        </row>
      </sheetData>
      <sheetData sheetId="3772">
        <row r="1">
          <cell r="JB1">
            <v>0</v>
          </cell>
        </row>
      </sheetData>
      <sheetData sheetId="3773">
        <row r="1">
          <cell r="JB1">
            <v>0</v>
          </cell>
        </row>
      </sheetData>
      <sheetData sheetId="3774">
        <row r="1">
          <cell r="JB1">
            <v>0</v>
          </cell>
        </row>
      </sheetData>
      <sheetData sheetId="3775">
        <row r="1">
          <cell r="JB1">
            <v>0</v>
          </cell>
        </row>
      </sheetData>
      <sheetData sheetId="3776">
        <row r="1">
          <cell r="JB1">
            <v>0</v>
          </cell>
        </row>
      </sheetData>
      <sheetData sheetId="3777">
        <row r="1">
          <cell r="JB1">
            <v>0</v>
          </cell>
        </row>
      </sheetData>
      <sheetData sheetId="3778">
        <row r="1">
          <cell r="JB1">
            <v>0</v>
          </cell>
        </row>
      </sheetData>
      <sheetData sheetId="3779">
        <row r="1">
          <cell r="JB1">
            <v>0</v>
          </cell>
        </row>
      </sheetData>
      <sheetData sheetId="3780">
        <row r="1">
          <cell r="JB1">
            <v>0</v>
          </cell>
        </row>
      </sheetData>
      <sheetData sheetId="3781">
        <row r="1">
          <cell r="JB1">
            <v>0</v>
          </cell>
        </row>
      </sheetData>
      <sheetData sheetId="3782">
        <row r="1">
          <cell r="JB1">
            <v>0</v>
          </cell>
        </row>
      </sheetData>
      <sheetData sheetId="3783">
        <row r="1">
          <cell r="JB1">
            <v>0</v>
          </cell>
        </row>
      </sheetData>
      <sheetData sheetId="3784">
        <row r="1">
          <cell r="JB1">
            <v>0</v>
          </cell>
        </row>
      </sheetData>
      <sheetData sheetId="3785">
        <row r="1">
          <cell r="JB1">
            <v>0</v>
          </cell>
        </row>
      </sheetData>
      <sheetData sheetId="3786">
        <row r="1">
          <cell r="JB1">
            <v>0</v>
          </cell>
        </row>
      </sheetData>
      <sheetData sheetId="3787">
        <row r="1">
          <cell r="JB1">
            <v>0</v>
          </cell>
        </row>
      </sheetData>
      <sheetData sheetId="3788">
        <row r="1">
          <cell r="JB1">
            <v>0</v>
          </cell>
        </row>
      </sheetData>
      <sheetData sheetId="3789">
        <row r="1">
          <cell r="JB1">
            <v>0</v>
          </cell>
        </row>
      </sheetData>
      <sheetData sheetId="3790">
        <row r="1">
          <cell r="JB1">
            <v>0</v>
          </cell>
        </row>
      </sheetData>
      <sheetData sheetId="3791">
        <row r="1">
          <cell r="JB1">
            <v>0</v>
          </cell>
        </row>
      </sheetData>
      <sheetData sheetId="3792">
        <row r="1">
          <cell r="JB1">
            <v>0</v>
          </cell>
        </row>
      </sheetData>
      <sheetData sheetId="3793">
        <row r="1">
          <cell r="JB1">
            <v>0</v>
          </cell>
        </row>
      </sheetData>
      <sheetData sheetId="3794">
        <row r="1">
          <cell r="JB1">
            <v>0</v>
          </cell>
        </row>
      </sheetData>
      <sheetData sheetId="3795">
        <row r="1">
          <cell r="JB1">
            <v>0</v>
          </cell>
        </row>
      </sheetData>
      <sheetData sheetId="3796">
        <row r="1">
          <cell r="JB1">
            <v>0</v>
          </cell>
        </row>
      </sheetData>
      <sheetData sheetId="3797">
        <row r="1">
          <cell r="JB1">
            <v>0</v>
          </cell>
        </row>
      </sheetData>
      <sheetData sheetId="3798">
        <row r="1">
          <cell r="JB1">
            <v>0</v>
          </cell>
        </row>
      </sheetData>
      <sheetData sheetId="3799">
        <row r="1">
          <cell r="JB1">
            <v>0</v>
          </cell>
        </row>
      </sheetData>
      <sheetData sheetId="3800">
        <row r="1">
          <cell r="JB1">
            <v>0</v>
          </cell>
        </row>
      </sheetData>
      <sheetData sheetId="3801">
        <row r="1">
          <cell r="JB1">
            <v>0</v>
          </cell>
        </row>
      </sheetData>
      <sheetData sheetId="3802">
        <row r="1">
          <cell r="JB1">
            <v>0</v>
          </cell>
        </row>
      </sheetData>
      <sheetData sheetId="3803">
        <row r="1">
          <cell r="JB1">
            <v>0</v>
          </cell>
        </row>
      </sheetData>
      <sheetData sheetId="3804">
        <row r="1">
          <cell r="JB1">
            <v>0</v>
          </cell>
        </row>
      </sheetData>
      <sheetData sheetId="3805">
        <row r="1">
          <cell r="JB1">
            <v>0</v>
          </cell>
        </row>
      </sheetData>
      <sheetData sheetId="3806">
        <row r="1">
          <cell r="JB1">
            <v>0</v>
          </cell>
        </row>
      </sheetData>
      <sheetData sheetId="3807">
        <row r="1">
          <cell r="JB1">
            <v>0</v>
          </cell>
        </row>
      </sheetData>
      <sheetData sheetId="3808">
        <row r="1">
          <cell r="JB1">
            <v>0</v>
          </cell>
        </row>
      </sheetData>
      <sheetData sheetId="3809">
        <row r="1">
          <cell r="JB1">
            <v>0</v>
          </cell>
        </row>
      </sheetData>
      <sheetData sheetId="3810">
        <row r="1">
          <cell r="JB1">
            <v>0</v>
          </cell>
        </row>
      </sheetData>
      <sheetData sheetId="3811">
        <row r="1">
          <cell r="JB1">
            <v>0</v>
          </cell>
        </row>
      </sheetData>
      <sheetData sheetId="3812">
        <row r="1">
          <cell r="JB1">
            <v>0</v>
          </cell>
        </row>
      </sheetData>
      <sheetData sheetId="3813">
        <row r="1">
          <cell r="JB1">
            <v>0</v>
          </cell>
        </row>
      </sheetData>
      <sheetData sheetId="3814">
        <row r="1">
          <cell r="JB1">
            <v>0</v>
          </cell>
        </row>
      </sheetData>
      <sheetData sheetId="3815">
        <row r="1">
          <cell r="JB1">
            <v>0</v>
          </cell>
        </row>
      </sheetData>
      <sheetData sheetId="3816">
        <row r="1">
          <cell r="JB1">
            <v>0</v>
          </cell>
        </row>
      </sheetData>
      <sheetData sheetId="3817">
        <row r="1">
          <cell r="JB1">
            <v>0</v>
          </cell>
        </row>
      </sheetData>
      <sheetData sheetId="3818">
        <row r="1">
          <cell r="JB1">
            <v>0</v>
          </cell>
        </row>
      </sheetData>
      <sheetData sheetId="3819">
        <row r="1">
          <cell r="JB1">
            <v>0</v>
          </cell>
        </row>
      </sheetData>
      <sheetData sheetId="3820">
        <row r="1">
          <cell r="JB1">
            <v>0</v>
          </cell>
        </row>
      </sheetData>
      <sheetData sheetId="3821">
        <row r="1">
          <cell r="JB1">
            <v>0</v>
          </cell>
        </row>
      </sheetData>
      <sheetData sheetId="3822">
        <row r="1">
          <cell r="JB1">
            <v>0</v>
          </cell>
        </row>
      </sheetData>
      <sheetData sheetId="3823">
        <row r="1">
          <cell r="JB1">
            <v>0</v>
          </cell>
        </row>
      </sheetData>
      <sheetData sheetId="3824">
        <row r="1">
          <cell r="JB1">
            <v>0</v>
          </cell>
        </row>
      </sheetData>
      <sheetData sheetId="3825">
        <row r="1">
          <cell r="JB1">
            <v>0</v>
          </cell>
        </row>
      </sheetData>
      <sheetData sheetId="3826">
        <row r="1">
          <cell r="JB1">
            <v>0</v>
          </cell>
        </row>
      </sheetData>
      <sheetData sheetId="3827">
        <row r="1">
          <cell r="JB1">
            <v>0</v>
          </cell>
        </row>
      </sheetData>
      <sheetData sheetId="3828">
        <row r="1">
          <cell r="JB1">
            <v>0</v>
          </cell>
        </row>
      </sheetData>
      <sheetData sheetId="3829">
        <row r="1">
          <cell r="JB1">
            <v>0</v>
          </cell>
        </row>
      </sheetData>
      <sheetData sheetId="3830">
        <row r="1">
          <cell r="JB1">
            <v>0</v>
          </cell>
        </row>
      </sheetData>
      <sheetData sheetId="3831">
        <row r="1">
          <cell r="JB1">
            <v>0</v>
          </cell>
        </row>
      </sheetData>
      <sheetData sheetId="3832">
        <row r="1">
          <cell r="JB1">
            <v>0</v>
          </cell>
        </row>
      </sheetData>
      <sheetData sheetId="3833">
        <row r="1">
          <cell r="JB1">
            <v>0</v>
          </cell>
        </row>
      </sheetData>
      <sheetData sheetId="3834">
        <row r="1">
          <cell r="JB1">
            <v>0</v>
          </cell>
        </row>
      </sheetData>
      <sheetData sheetId="3835">
        <row r="1">
          <cell r="JB1">
            <v>0</v>
          </cell>
        </row>
      </sheetData>
      <sheetData sheetId="3836">
        <row r="1">
          <cell r="JB1">
            <v>0</v>
          </cell>
        </row>
      </sheetData>
      <sheetData sheetId="3837">
        <row r="1">
          <cell r="JB1">
            <v>0</v>
          </cell>
        </row>
      </sheetData>
      <sheetData sheetId="3838">
        <row r="1">
          <cell r="JB1">
            <v>0</v>
          </cell>
        </row>
      </sheetData>
      <sheetData sheetId="3839">
        <row r="1">
          <cell r="JB1">
            <v>0</v>
          </cell>
        </row>
      </sheetData>
      <sheetData sheetId="3840">
        <row r="1">
          <cell r="JB1">
            <v>0</v>
          </cell>
        </row>
      </sheetData>
      <sheetData sheetId="3841">
        <row r="1">
          <cell r="JB1">
            <v>0</v>
          </cell>
        </row>
      </sheetData>
      <sheetData sheetId="3842">
        <row r="1">
          <cell r="JB1">
            <v>0</v>
          </cell>
        </row>
      </sheetData>
      <sheetData sheetId="3843">
        <row r="1">
          <cell r="JB1">
            <v>0</v>
          </cell>
        </row>
      </sheetData>
      <sheetData sheetId="3844">
        <row r="1">
          <cell r="JB1">
            <v>0</v>
          </cell>
        </row>
      </sheetData>
      <sheetData sheetId="3845">
        <row r="1">
          <cell r="JB1">
            <v>0</v>
          </cell>
        </row>
      </sheetData>
      <sheetData sheetId="3846">
        <row r="1">
          <cell r="JB1">
            <v>0</v>
          </cell>
        </row>
      </sheetData>
      <sheetData sheetId="3847">
        <row r="1">
          <cell r="JB1">
            <v>0</v>
          </cell>
        </row>
      </sheetData>
      <sheetData sheetId="3848">
        <row r="1">
          <cell r="JB1">
            <v>0</v>
          </cell>
        </row>
      </sheetData>
      <sheetData sheetId="3849">
        <row r="1">
          <cell r="JB1">
            <v>0</v>
          </cell>
        </row>
      </sheetData>
      <sheetData sheetId="3850">
        <row r="1">
          <cell r="JB1">
            <v>0</v>
          </cell>
        </row>
      </sheetData>
      <sheetData sheetId="3851">
        <row r="1">
          <cell r="JB1">
            <v>0</v>
          </cell>
        </row>
      </sheetData>
      <sheetData sheetId="3852">
        <row r="1">
          <cell r="JB1">
            <v>0</v>
          </cell>
        </row>
      </sheetData>
      <sheetData sheetId="3853">
        <row r="1">
          <cell r="JB1">
            <v>0</v>
          </cell>
        </row>
      </sheetData>
      <sheetData sheetId="3854">
        <row r="1">
          <cell r="JB1">
            <v>0</v>
          </cell>
        </row>
      </sheetData>
      <sheetData sheetId="3855">
        <row r="1">
          <cell r="JB1">
            <v>0</v>
          </cell>
        </row>
      </sheetData>
      <sheetData sheetId="3856">
        <row r="1">
          <cell r="JB1">
            <v>0</v>
          </cell>
        </row>
      </sheetData>
      <sheetData sheetId="3857">
        <row r="1">
          <cell r="JB1">
            <v>0</v>
          </cell>
        </row>
      </sheetData>
      <sheetData sheetId="3858">
        <row r="1">
          <cell r="JB1">
            <v>0</v>
          </cell>
        </row>
      </sheetData>
      <sheetData sheetId="3859">
        <row r="1">
          <cell r="JB1">
            <v>0</v>
          </cell>
        </row>
      </sheetData>
      <sheetData sheetId="3860">
        <row r="1">
          <cell r="JB1">
            <v>0</v>
          </cell>
        </row>
      </sheetData>
      <sheetData sheetId="3861">
        <row r="1">
          <cell r="JB1">
            <v>0</v>
          </cell>
        </row>
      </sheetData>
      <sheetData sheetId="3862">
        <row r="1">
          <cell r="JB1">
            <v>0</v>
          </cell>
        </row>
      </sheetData>
      <sheetData sheetId="3863">
        <row r="1">
          <cell r="JB1">
            <v>0</v>
          </cell>
        </row>
      </sheetData>
      <sheetData sheetId="3864">
        <row r="1">
          <cell r="JB1">
            <v>0</v>
          </cell>
        </row>
      </sheetData>
      <sheetData sheetId="3865">
        <row r="1">
          <cell r="JB1">
            <v>0</v>
          </cell>
        </row>
      </sheetData>
      <sheetData sheetId="3866">
        <row r="1">
          <cell r="JB1">
            <v>0</v>
          </cell>
        </row>
      </sheetData>
      <sheetData sheetId="3867">
        <row r="1">
          <cell r="JB1">
            <v>0</v>
          </cell>
        </row>
      </sheetData>
      <sheetData sheetId="3868">
        <row r="1">
          <cell r="JB1">
            <v>0</v>
          </cell>
        </row>
      </sheetData>
      <sheetData sheetId="3869">
        <row r="1">
          <cell r="JB1">
            <v>0</v>
          </cell>
        </row>
      </sheetData>
      <sheetData sheetId="3870">
        <row r="1">
          <cell r="JB1">
            <v>0</v>
          </cell>
        </row>
      </sheetData>
      <sheetData sheetId="3871">
        <row r="1">
          <cell r="JB1">
            <v>0</v>
          </cell>
        </row>
      </sheetData>
      <sheetData sheetId="3872">
        <row r="1">
          <cell r="JB1">
            <v>0</v>
          </cell>
        </row>
      </sheetData>
      <sheetData sheetId="3873">
        <row r="1">
          <cell r="JB1">
            <v>0</v>
          </cell>
        </row>
      </sheetData>
      <sheetData sheetId="3874">
        <row r="1">
          <cell r="JB1">
            <v>0</v>
          </cell>
        </row>
      </sheetData>
      <sheetData sheetId="3875">
        <row r="1">
          <cell r="JB1">
            <v>0</v>
          </cell>
        </row>
      </sheetData>
      <sheetData sheetId="3876">
        <row r="1">
          <cell r="JB1">
            <v>0</v>
          </cell>
        </row>
      </sheetData>
      <sheetData sheetId="3877">
        <row r="1">
          <cell r="JB1">
            <v>0</v>
          </cell>
        </row>
      </sheetData>
      <sheetData sheetId="3878">
        <row r="1">
          <cell r="JB1">
            <v>0</v>
          </cell>
        </row>
      </sheetData>
      <sheetData sheetId="3879">
        <row r="1">
          <cell r="JB1">
            <v>0</v>
          </cell>
        </row>
      </sheetData>
      <sheetData sheetId="3880">
        <row r="1">
          <cell r="JB1">
            <v>0</v>
          </cell>
        </row>
      </sheetData>
      <sheetData sheetId="3881">
        <row r="1">
          <cell r="JB1">
            <v>0</v>
          </cell>
        </row>
      </sheetData>
      <sheetData sheetId="3882">
        <row r="1">
          <cell r="JB1">
            <v>0</v>
          </cell>
        </row>
      </sheetData>
      <sheetData sheetId="3883">
        <row r="1">
          <cell r="JB1">
            <v>0</v>
          </cell>
        </row>
      </sheetData>
      <sheetData sheetId="3884">
        <row r="1">
          <cell r="JB1">
            <v>0</v>
          </cell>
        </row>
      </sheetData>
      <sheetData sheetId="3885">
        <row r="1">
          <cell r="JB1">
            <v>0</v>
          </cell>
        </row>
      </sheetData>
      <sheetData sheetId="3886">
        <row r="1">
          <cell r="JB1">
            <v>0</v>
          </cell>
        </row>
      </sheetData>
      <sheetData sheetId="3887">
        <row r="1">
          <cell r="JB1">
            <v>0</v>
          </cell>
        </row>
      </sheetData>
      <sheetData sheetId="3888">
        <row r="1">
          <cell r="JB1">
            <v>0</v>
          </cell>
        </row>
      </sheetData>
      <sheetData sheetId="3889">
        <row r="1">
          <cell r="JB1">
            <v>0</v>
          </cell>
        </row>
      </sheetData>
      <sheetData sheetId="3890">
        <row r="1">
          <cell r="JB1">
            <v>0</v>
          </cell>
        </row>
      </sheetData>
      <sheetData sheetId="3891">
        <row r="1">
          <cell r="JB1">
            <v>0</v>
          </cell>
        </row>
      </sheetData>
      <sheetData sheetId="3892">
        <row r="1">
          <cell r="JB1">
            <v>0</v>
          </cell>
        </row>
      </sheetData>
      <sheetData sheetId="3893">
        <row r="1">
          <cell r="JB1">
            <v>0</v>
          </cell>
        </row>
      </sheetData>
      <sheetData sheetId="3894">
        <row r="1">
          <cell r="JB1">
            <v>0</v>
          </cell>
        </row>
      </sheetData>
      <sheetData sheetId="3895">
        <row r="1">
          <cell r="JB1">
            <v>0</v>
          </cell>
        </row>
      </sheetData>
      <sheetData sheetId="3896">
        <row r="1">
          <cell r="JB1">
            <v>0</v>
          </cell>
        </row>
      </sheetData>
      <sheetData sheetId="3897">
        <row r="1">
          <cell r="JB1">
            <v>0</v>
          </cell>
        </row>
      </sheetData>
      <sheetData sheetId="3898">
        <row r="1">
          <cell r="JB1">
            <v>0</v>
          </cell>
        </row>
      </sheetData>
      <sheetData sheetId="3899">
        <row r="1">
          <cell r="JB1">
            <v>0</v>
          </cell>
        </row>
      </sheetData>
      <sheetData sheetId="3900">
        <row r="1">
          <cell r="JB1">
            <v>0</v>
          </cell>
        </row>
      </sheetData>
      <sheetData sheetId="3901">
        <row r="1">
          <cell r="JB1">
            <v>0</v>
          </cell>
        </row>
      </sheetData>
      <sheetData sheetId="3902">
        <row r="1">
          <cell r="JB1">
            <v>0</v>
          </cell>
        </row>
      </sheetData>
      <sheetData sheetId="3903">
        <row r="1">
          <cell r="JB1">
            <v>0</v>
          </cell>
        </row>
      </sheetData>
      <sheetData sheetId="3904">
        <row r="1">
          <cell r="JB1">
            <v>0</v>
          </cell>
        </row>
      </sheetData>
      <sheetData sheetId="3905">
        <row r="1">
          <cell r="JB1">
            <v>0</v>
          </cell>
        </row>
      </sheetData>
      <sheetData sheetId="3906">
        <row r="1">
          <cell r="JB1">
            <v>0</v>
          </cell>
        </row>
      </sheetData>
      <sheetData sheetId="3907">
        <row r="1">
          <cell r="JB1">
            <v>0</v>
          </cell>
        </row>
      </sheetData>
      <sheetData sheetId="3908">
        <row r="1">
          <cell r="JB1">
            <v>0</v>
          </cell>
        </row>
      </sheetData>
      <sheetData sheetId="3909">
        <row r="1">
          <cell r="JB1">
            <v>0</v>
          </cell>
        </row>
      </sheetData>
      <sheetData sheetId="3910">
        <row r="1">
          <cell r="JB1">
            <v>0</v>
          </cell>
        </row>
      </sheetData>
      <sheetData sheetId="3911">
        <row r="1">
          <cell r="JB1">
            <v>0</v>
          </cell>
        </row>
      </sheetData>
      <sheetData sheetId="3912">
        <row r="1">
          <cell r="JB1">
            <v>0</v>
          </cell>
        </row>
      </sheetData>
      <sheetData sheetId="3913">
        <row r="1">
          <cell r="JB1">
            <v>0</v>
          </cell>
        </row>
      </sheetData>
      <sheetData sheetId="3914">
        <row r="1">
          <cell r="JB1">
            <v>0</v>
          </cell>
        </row>
      </sheetData>
      <sheetData sheetId="3915">
        <row r="1">
          <cell r="JB1">
            <v>0</v>
          </cell>
        </row>
      </sheetData>
      <sheetData sheetId="3916">
        <row r="1">
          <cell r="JB1">
            <v>0</v>
          </cell>
        </row>
      </sheetData>
      <sheetData sheetId="3917">
        <row r="1">
          <cell r="JB1">
            <v>0</v>
          </cell>
        </row>
      </sheetData>
      <sheetData sheetId="3918">
        <row r="1">
          <cell r="JB1">
            <v>0</v>
          </cell>
        </row>
      </sheetData>
      <sheetData sheetId="3919">
        <row r="1">
          <cell r="JB1">
            <v>0</v>
          </cell>
        </row>
      </sheetData>
      <sheetData sheetId="3920">
        <row r="1">
          <cell r="JB1">
            <v>0</v>
          </cell>
        </row>
      </sheetData>
      <sheetData sheetId="3921">
        <row r="1">
          <cell r="JB1">
            <v>0</v>
          </cell>
        </row>
      </sheetData>
      <sheetData sheetId="3922">
        <row r="1">
          <cell r="JB1">
            <v>0</v>
          </cell>
        </row>
      </sheetData>
      <sheetData sheetId="3923">
        <row r="1">
          <cell r="JB1">
            <v>0</v>
          </cell>
        </row>
      </sheetData>
      <sheetData sheetId="3924">
        <row r="1">
          <cell r="JB1">
            <v>0</v>
          </cell>
        </row>
      </sheetData>
      <sheetData sheetId="3925">
        <row r="1">
          <cell r="JB1">
            <v>0</v>
          </cell>
        </row>
      </sheetData>
      <sheetData sheetId="3926">
        <row r="1">
          <cell r="JB1">
            <v>0</v>
          </cell>
        </row>
      </sheetData>
      <sheetData sheetId="3927">
        <row r="1">
          <cell r="JB1">
            <v>0</v>
          </cell>
        </row>
      </sheetData>
      <sheetData sheetId="3928">
        <row r="1">
          <cell r="JB1">
            <v>0</v>
          </cell>
        </row>
      </sheetData>
      <sheetData sheetId="3929">
        <row r="1">
          <cell r="JB1">
            <v>0</v>
          </cell>
        </row>
      </sheetData>
      <sheetData sheetId="3930">
        <row r="1">
          <cell r="JB1">
            <v>0</v>
          </cell>
        </row>
      </sheetData>
      <sheetData sheetId="3931">
        <row r="1">
          <cell r="JB1">
            <v>0</v>
          </cell>
        </row>
      </sheetData>
      <sheetData sheetId="3932">
        <row r="1">
          <cell r="JB1">
            <v>0</v>
          </cell>
        </row>
      </sheetData>
      <sheetData sheetId="3933">
        <row r="1">
          <cell r="JB1">
            <v>0</v>
          </cell>
        </row>
      </sheetData>
      <sheetData sheetId="3934">
        <row r="1">
          <cell r="JB1">
            <v>0</v>
          </cell>
        </row>
      </sheetData>
      <sheetData sheetId="3935">
        <row r="1">
          <cell r="JB1">
            <v>0</v>
          </cell>
        </row>
      </sheetData>
      <sheetData sheetId="3936">
        <row r="1">
          <cell r="JB1">
            <v>0</v>
          </cell>
        </row>
      </sheetData>
      <sheetData sheetId="3937">
        <row r="1">
          <cell r="JB1">
            <v>0</v>
          </cell>
        </row>
      </sheetData>
      <sheetData sheetId="3938">
        <row r="1">
          <cell r="JB1">
            <v>0</v>
          </cell>
        </row>
      </sheetData>
      <sheetData sheetId="3939">
        <row r="1">
          <cell r="JB1">
            <v>0</v>
          </cell>
        </row>
      </sheetData>
      <sheetData sheetId="3940">
        <row r="1">
          <cell r="JB1">
            <v>0</v>
          </cell>
        </row>
      </sheetData>
      <sheetData sheetId="3941">
        <row r="1">
          <cell r="JB1">
            <v>0</v>
          </cell>
        </row>
      </sheetData>
      <sheetData sheetId="3942">
        <row r="1">
          <cell r="JB1">
            <v>0</v>
          </cell>
        </row>
      </sheetData>
      <sheetData sheetId="3943">
        <row r="1">
          <cell r="JB1">
            <v>0</v>
          </cell>
        </row>
      </sheetData>
      <sheetData sheetId="3944">
        <row r="1">
          <cell r="JB1">
            <v>0</v>
          </cell>
        </row>
      </sheetData>
      <sheetData sheetId="3945">
        <row r="1">
          <cell r="JB1">
            <v>0</v>
          </cell>
        </row>
      </sheetData>
      <sheetData sheetId="3946">
        <row r="1">
          <cell r="JB1">
            <v>0</v>
          </cell>
        </row>
      </sheetData>
      <sheetData sheetId="3947">
        <row r="1">
          <cell r="JB1">
            <v>0</v>
          </cell>
        </row>
      </sheetData>
      <sheetData sheetId="3948">
        <row r="1">
          <cell r="JB1">
            <v>0</v>
          </cell>
        </row>
      </sheetData>
      <sheetData sheetId="3949">
        <row r="1">
          <cell r="JB1">
            <v>0</v>
          </cell>
        </row>
      </sheetData>
      <sheetData sheetId="3950">
        <row r="1">
          <cell r="JB1">
            <v>0</v>
          </cell>
        </row>
      </sheetData>
      <sheetData sheetId="3951">
        <row r="1">
          <cell r="JB1">
            <v>0</v>
          </cell>
        </row>
      </sheetData>
      <sheetData sheetId="3952">
        <row r="1">
          <cell r="JB1">
            <v>0</v>
          </cell>
        </row>
      </sheetData>
      <sheetData sheetId="3953">
        <row r="1">
          <cell r="JB1">
            <v>0</v>
          </cell>
        </row>
      </sheetData>
      <sheetData sheetId="3954">
        <row r="1">
          <cell r="JB1">
            <v>0</v>
          </cell>
        </row>
      </sheetData>
      <sheetData sheetId="3955">
        <row r="1">
          <cell r="JB1">
            <v>0</v>
          </cell>
        </row>
      </sheetData>
      <sheetData sheetId="3956">
        <row r="1">
          <cell r="JB1">
            <v>0</v>
          </cell>
        </row>
      </sheetData>
      <sheetData sheetId="3957">
        <row r="1">
          <cell r="JB1">
            <v>0</v>
          </cell>
        </row>
      </sheetData>
      <sheetData sheetId="3958">
        <row r="1">
          <cell r="JB1">
            <v>0</v>
          </cell>
        </row>
      </sheetData>
      <sheetData sheetId="3959">
        <row r="1">
          <cell r="JB1">
            <v>0</v>
          </cell>
        </row>
      </sheetData>
      <sheetData sheetId="3960">
        <row r="1">
          <cell r="JB1">
            <v>0</v>
          </cell>
        </row>
      </sheetData>
      <sheetData sheetId="3961">
        <row r="1">
          <cell r="JB1">
            <v>0</v>
          </cell>
        </row>
      </sheetData>
      <sheetData sheetId="3962">
        <row r="1">
          <cell r="JB1">
            <v>0</v>
          </cell>
        </row>
      </sheetData>
      <sheetData sheetId="3963">
        <row r="1">
          <cell r="JB1">
            <v>0</v>
          </cell>
        </row>
      </sheetData>
      <sheetData sheetId="3964">
        <row r="1">
          <cell r="JB1">
            <v>0</v>
          </cell>
        </row>
      </sheetData>
      <sheetData sheetId="3965">
        <row r="1">
          <cell r="JB1">
            <v>0</v>
          </cell>
        </row>
      </sheetData>
      <sheetData sheetId="3966">
        <row r="1">
          <cell r="JB1">
            <v>0</v>
          </cell>
        </row>
      </sheetData>
      <sheetData sheetId="3967">
        <row r="1">
          <cell r="JB1">
            <v>0</v>
          </cell>
        </row>
      </sheetData>
      <sheetData sheetId="3968">
        <row r="1">
          <cell r="JB1">
            <v>0</v>
          </cell>
        </row>
      </sheetData>
      <sheetData sheetId="3969">
        <row r="1">
          <cell r="JB1">
            <v>0</v>
          </cell>
        </row>
      </sheetData>
      <sheetData sheetId="3970">
        <row r="1">
          <cell r="JB1">
            <v>0</v>
          </cell>
        </row>
      </sheetData>
      <sheetData sheetId="3971">
        <row r="1">
          <cell r="JB1">
            <v>0</v>
          </cell>
        </row>
      </sheetData>
      <sheetData sheetId="3972">
        <row r="1">
          <cell r="JB1">
            <v>0</v>
          </cell>
        </row>
      </sheetData>
      <sheetData sheetId="3973">
        <row r="1">
          <cell r="JB1">
            <v>0</v>
          </cell>
        </row>
      </sheetData>
      <sheetData sheetId="3974">
        <row r="1">
          <cell r="JB1">
            <v>0</v>
          </cell>
        </row>
      </sheetData>
      <sheetData sheetId="3975">
        <row r="1">
          <cell r="JB1">
            <v>0</v>
          </cell>
        </row>
      </sheetData>
      <sheetData sheetId="3976">
        <row r="1">
          <cell r="JB1">
            <v>0</v>
          </cell>
        </row>
      </sheetData>
      <sheetData sheetId="3977">
        <row r="1">
          <cell r="JB1">
            <v>0</v>
          </cell>
        </row>
      </sheetData>
      <sheetData sheetId="3978">
        <row r="1">
          <cell r="JB1">
            <v>0</v>
          </cell>
        </row>
      </sheetData>
      <sheetData sheetId="3979">
        <row r="1">
          <cell r="JB1">
            <v>0</v>
          </cell>
        </row>
      </sheetData>
      <sheetData sheetId="3980">
        <row r="1">
          <cell r="JB1">
            <v>0</v>
          </cell>
        </row>
      </sheetData>
      <sheetData sheetId="3981">
        <row r="1">
          <cell r="JB1">
            <v>0</v>
          </cell>
        </row>
      </sheetData>
      <sheetData sheetId="3982">
        <row r="1">
          <cell r="JB1">
            <v>0</v>
          </cell>
        </row>
      </sheetData>
      <sheetData sheetId="3983">
        <row r="1">
          <cell r="JB1">
            <v>0</v>
          </cell>
        </row>
      </sheetData>
      <sheetData sheetId="3984">
        <row r="1">
          <cell r="JB1">
            <v>0</v>
          </cell>
        </row>
      </sheetData>
      <sheetData sheetId="3985">
        <row r="1">
          <cell r="JB1">
            <v>0</v>
          </cell>
        </row>
      </sheetData>
      <sheetData sheetId="3986">
        <row r="1">
          <cell r="JB1">
            <v>0</v>
          </cell>
        </row>
      </sheetData>
      <sheetData sheetId="3987">
        <row r="1">
          <cell r="JB1">
            <v>0</v>
          </cell>
        </row>
      </sheetData>
      <sheetData sheetId="3988">
        <row r="1">
          <cell r="JB1">
            <v>0</v>
          </cell>
        </row>
      </sheetData>
      <sheetData sheetId="3989">
        <row r="1">
          <cell r="JB1">
            <v>0</v>
          </cell>
        </row>
      </sheetData>
      <sheetData sheetId="3990">
        <row r="1">
          <cell r="JB1">
            <v>0</v>
          </cell>
        </row>
      </sheetData>
      <sheetData sheetId="3991">
        <row r="1">
          <cell r="JB1">
            <v>0</v>
          </cell>
        </row>
      </sheetData>
      <sheetData sheetId="3992">
        <row r="1">
          <cell r="JB1">
            <v>0</v>
          </cell>
        </row>
      </sheetData>
      <sheetData sheetId="3993">
        <row r="1">
          <cell r="JB1">
            <v>0</v>
          </cell>
        </row>
      </sheetData>
      <sheetData sheetId="3994">
        <row r="1">
          <cell r="JB1">
            <v>0</v>
          </cell>
        </row>
      </sheetData>
      <sheetData sheetId="3995">
        <row r="1">
          <cell r="JB1">
            <v>0</v>
          </cell>
        </row>
      </sheetData>
      <sheetData sheetId="3996">
        <row r="1">
          <cell r="JB1">
            <v>0</v>
          </cell>
        </row>
      </sheetData>
      <sheetData sheetId="3997">
        <row r="1">
          <cell r="JB1">
            <v>0</v>
          </cell>
        </row>
      </sheetData>
      <sheetData sheetId="3998">
        <row r="1">
          <cell r="JB1">
            <v>0</v>
          </cell>
        </row>
      </sheetData>
      <sheetData sheetId="3999">
        <row r="1">
          <cell r="JB1">
            <v>0</v>
          </cell>
        </row>
      </sheetData>
      <sheetData sheetId="4000">
        <row r="1">
          <cell r="JB1">
            <v>0</v>
          </cell>
        </row>
      </sheetData>
      <sheetData sheetId="4001">
        <row r="1">
          <cell r="JB1">
            <v>0</v>
          </cell>
        </row>
      </sheetData>
      <sheetData sheetId="4002">
        <row r="1">
          <cell r="JB1">
            <v>0</v>
          </cell>
        </row>
      </sheetData>
      <sheetData sheetId="4003">
        <row r="1">
          <cell r="JB1">
            <v>0</v>
          </cell>
        </row>
      </sheetData>
      <sheetData sheetId="4004">
        <row r="1">
          <cell r="JB1">
            <v>0</v>
          </cell>
        </row>
      </sheetData>
      <sheetData sheetId="4005">
        <row r="1">
          <cell r="JB1">
            <v>0</v>
          </cell>
        </row>
      </sheetData>
      <sheetData sheetId="4006">
        <row r="1">
          <cell r="JB1">
            <v>0</v>
          </cell>
        </row>
      </sheetData>
      <sheetData sheetId="4007">
        <row r="1">
          <cell r="JB1">
            <v>0</v>
          </cell>
        </row>
      </sheetData>
      <sheetData sheetId="4008">
        <row r="1">
          <cell r="JB1">
            <v>0</v>
          </cell>
        </row>
      </sheetData>
      <sheetData sheetId="4009">
        <row r="1">
          <cell r="JB1">
            <v>0</v>
          </cell>
        </row>
      </sheetData>
      <sheetData sheetId="4010">
        <row r="1">
          <cell r="JB1">
            <v>0</v>
          </cell>
        </row>
      </sheetData>
      <sheetData sheetId="4011">
        <row r="1">
          <cell r="JB1">
            <v>0</v>
          </cell>
        </row>
      </sheetData>
      <sheetData sheetId="4012">
        <row r="1">
          <cell r="JB1">
            <v>0</v>
          </cell>
        </row>
      </sheetData>
      <sheetData sheetId="4013">
        <row r="1">
          <cell r="JB1">
            <v>0</v>
          </cell>
        </row>
      </sheetData>
      <sheetData sheetId="4014">
        <row r="1">
          <cell r="JB1">
            <v>0</v>
          </cell>
        </row>
      </sheetData>
      <sheetData sheetId="4015">
        <row r="1">
          <cell r="JB1">
            <v>0</v>
          </cell>
        </row>
      </sheetData>
      <sheetData sheetId="4016">
        <row r="1">
          <cell r="JB1">
            <v>0</v>
          </cell>
        </row>
      </sheetData>
      <sheetData sheetId="4017">
        <row r="1">
          <cell r="JB1">
            <v>0</v>
          </cell>
        </row>
      </sheetData>
      <sheetData sheetId="4018">
        <row r="1">
          <cell r="JB1">
            <v>0</v>
          </cell>
        </row>
      </sheetData>
      <sheetData sheetId="4019">
        <row r="1">
          <cell r="JB1">
            <v>0</v>
          </cell>
        </row>
      </sheetData>
      <sheetData sheetId="4020">
        <row r="1">
          <cell r="JB1">
            <v>0</v>
          </cell>
        </row>
      </sheetData>
      <sheetData sheetId="4021">
        <row r="1">
          <cell r="JB1">
            <v>0</v>
          </cell>
        </row>
      </sheetData>
      <sheetData sheetId="4022">
        <row r="1">
          <cell r="JB1">
            <v>0</v>
          </cell>
        </row>
      </sheetData>
      <sheetData sheetId="4023">
        <row r="1">
          <cell r="JB1">
            <v>0</v>
          </cell>
        </row>
      </sheetData>
      <sheetData sheetId="4024">
        <row r="1">
          <cell r="JB1">
            <v>0</v>
          </cell>
        </row>
      </sheetData>
      <sheetData sheetId="4025">
        <row r="1">
          <cell r="JB1">
            <v>0</v>
          </cell>
        </row>
      </sheetData>
      <sheetData sheetId="4026">
        <row r="1">
          <cell r="JB1">
            <v>0</v>
          </cell>
        </row>
      </sheetData>
      <sheetData sheetId="4027">
        <row r="1">
          <cell r="JB1">
            <v>0</v>
          </cell>
        </row>
      </sheetData>
      <sheetData sheetId="4028">
        <row r="1">
          <cell r="JB1">
            <v>0</v>
          </cell>
        </row>
      </sheetData>
      <sheetData sheetId="4029">
        <row r="1">
          <cell r="JB1">
            <v>0</v>
          </cell>
        </row>
      </sheetData>
      <sheetData sheetId="4030">
        <row r="1">
          <cell r="JB1">
            <v>0</v>
          </cell>
        </row>
      </sheetData>
      <sheetData sheetId="4031">
        <row r="1">
          <cell r="JB1">
            <v>0</v>
          </cell>
        </row>
      </sheetData>
      <sheetData sheetId="4032">
        <row r="1">
          <cell r="JB1">
            <v>0</v>
          </cell>
        </row>
      </sheetData>
      <sheetData sheetId="4033">
        <row r="1">
          <cell r="JB1">
            <v>0</v>
          </cell>
        </row>
      </sheetData>
      <sheetData sheetId="4034">
        <row r="1">
          <cell r="JB1">
            <v>0</v>
          </cell>
        </row>
      </sheetData>
      <sheetData sheetId="4035">
        <row r="1">
          <cell r="JB1">
            <v>0</v>
          </cell>
        </row>
      </sheetData>
      <sheetData sheetId="4036">
        <row r="1">
          <cell r="JB1">
            <v>0</v>
          </cell>
        </row>
      </sheetData>
      <sheetData sheetId="4037">
        <row r="1">
          <cell r="JB1">
            <v>0</v>
          </cell>
        </row>
      </sheetData>
      <sheetData sheetId="4038">
        <row r="1">
          <cell r="JB1">
            <v>0</v>
          </cell>
        </row>
      </sheetData>
      <sheetData sheetId="4039">
        <row r="1">
          <cell r="JB1">
            <v>0</v>
          </cell>
        </row>
      </sheetData>
      <sheetData sheetId="4040">
        <row r="1">
          <cell r="JB1">
            <v>0</v>
          </cell>
        </row>
      </sheetData>
      <sheetData sheetId="4041">
        <row r="1">
          <cell r="JB1">
            <v>0</v>
          </cell>
        </row>
      </sheetData>
      <sheetData sheetId="4042">
        <row r="1">
          <cell r="JB1">
            <v>0</v>
          </cell>
        </row>
      </sheetData>
      <sheetData sheetId="4043">
        <row r="1">
          <cell r="JB1">
            <v>0</v>
          </cell>
        </row>
      </sheetData>
      <sheetData sheetId="4044">
        <row r="1">
          <cell r="JB1">
            <v>0</v>
          </cell>
        </row>
      </sheetData>
      <sheetData sheetId="4045">
        <row r="1">
          <cell r="JB1">
            <v>0</v>
          </cell>
        </row>
      </sheetData>
      <sheetData sheetId="4046">
        <row r="1">
          <cell r="JB1">
            <v>0</v>
          </cell>
        </row>
      </sheetData>
      <sheetData sheetId="4047">
        <row r="1">
          <cell r="JB1">
            <v>0</v>
          </cell>
        </row>
      </sheetData>
      <sheetData sheetId="4048">
        <row r="1">
          <cell r="JB1">
            <v>0</v>
          </cell>
        </row>
      </sheetData>
      <sheetData sheetId="4049">
        <row r="1">
          <cell r="JB1">
            <v>0</v>
          </cell>
        </row>
      </sheetData>
      <sheetData sheetId="4050">
        <row r="1">
          <cell r="JB1">
            <v>0</v>
          </cell>
        </row>
      </sheetData>
      <sheetData sheetId="4051">
        <row r="1">
          <cell r="JB1">
            <v>0</v>
          </cell>
        </row>
      </sheetData>
      <sheetData sheetId="4052">
        <row r="1">
          <cell r="JB1">
            <v>0</v>
          </cell>
        </row>
      </sheetData>
      <sheetData sheetId="4053">
        <row r="1">
          <cell r="JB1">
            <v>0</v>
          </cell>
        </row>
      </sheetData>
      <sheetData sheetId="4054">
        <row r="1">
          <cell r="JB1">
            <v>0</v>
          </cell>
        </row>
      </sheetData>
      <sheetData sheetId="4055">
        <row r="1">
          <cell r="JB1">
            <v>0</v>
          </cell>
        </row>
      </sheetData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>
        <row r="1">
          <cell r="JB1">
            <v>0</v>
          </cell>
        </row>
      </sheetData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>
        <row r="1">
          <cell r="JB1">
            <v>0</v>
          </cell>
        </row>
      </sheetData>
      <sheetData sheetId="4281" refreshError="1"/>
      <sheetData sheetId="4282">
        <row r="1">
          <cell r="JB1">
            <v>0</v>
          </cell>
        </row>
      </sheetData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>
        <row r="1">
          <cell r="JB1">
            <v>0</v>
          </cell>
        </row>
      </sheetData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>
        <row r="1">
          <cell r="JB1">
            <v>0</v>
          </cell>
        </row>
      </sheetData>
      <sheetData sheetId="4468">
        <row r="1">
          <cell r="JB1">
            <v>0</v>
          </cell>
        </row>
      </sheetData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>
        <row r="1">
          <cell r="JB1">
            <v>0</v>
          </cell>
        </row>
      </sheetData>
      <sheetData sheetId="4509">
        <row r="1">
          <cell r="JB1">
            <v>0</v>
          </cell>
        </row>
      </sheetData>
      <sheetData sheetId="4510">
        <row r="1">
          <cell r="JB1">
            <v>0</v>
          </cell>
        </row>
      </sheetData>
      <sheetData sheetId="4511">
        <row r="1">
          <cell r="JB1">
            <v>0</v>
          </cell>
        </row>
      </sheetData>
      <sheetData sheetId="4512">
        <row r="1">
          <cell r="JB1">
            <v>0</v>
          </cell>
        </row>
      </sheetData>
      <sheetData sheetId="4513">
        <row r="1">
          <cell r="JB1">
            <v>0</v>
          </cell>
        </row>
      </sheetData>
      <sheetData sheetId="4514">
        <row r="1">
          <cell r="JB1">
            <v>0</v>
          </cell>
        </row>
      </sheetData>
      <sheetData sheetId="4515">
        <row r="1">
          <cell r="JB1">
            <v>0</v>
          </cell>
        </row>
      </sheetData>
      <sheetData sheetId="4516">
        <row r="1">
          <cell r="JB1">
            <v>0</v>
          </cell>
        </row>
      </sheetData>
      <sheetData sheetId="4517">
        <row r="1">
          <cell r="JB1">
            <v>0</v>
          </cell>
        </row>
      </sheetData>
      <sheetData sheetId="4518">
        <row r="1">
          <cell r="JB1">
            <v>0</v>
          </cell>
        </row>
      </sheetData>
      <sheetData sheetId="4519">
        <row r="1">
          <cell r="JB1">
            <v>0</v>
          </cell>
        </row>
      </sheetData>
      <sheetData sheetId="4520">
        <row r="1">
          <cell r="JB1">
            <v>0</v>
          </cell>
        </row>
      </sheetData>
      <sheetData sheetId="4521">
        <row r="1">
          <cell r="JB1">
            <v>0</v>
          </cell>
        </row>
      </sheetData>
      <sheetData sheetId="4522">
        <row r="1">
          <cell r="JB1">
            <v>0</v>
          </cell>
        </row>
      </sheetData>
      <sheetData sheetId="4523">
        <row r="1">
          <cell r="JB1">
            <v>0</v>
          </cell>
        </row>
      </sheetData>
      <sheetData sheetId="4524">
        <row r="1">
          <cell r="JB1">
            <v>0</v>
          </cell>
        </row>
      </sheetData>
      <sheetData sheetId="4525">
        <row r="1">
          <cell r="JB1">
            <v>0</v>
          </cell>
        </row>
      </sheetData>
      <sheetData sheetId="4526">
        <row r="1">
          <cell r="JB1">
            <v>0</v>
          </cell>
        </row>
      </sheetData>
      <sheetData sheetId="4527">
        <row r="1">
          <cell r="JB1">
            <v>0</v>
          </cell>
        </row>
      </sheetData>
      <sheetData sheetId="4528">
        <row r="1">
          <cell r="JB1">
            <v>0</v>
          </cell>
        </row>
      </sheetData>
      <sheetData sheetId="4529">
        <row r="1">
          <cell r="JB1">
            <v>0</v>
          </cell>
        </row>
      </sheetData>
      <sheetData sheetId="4530">
        <row r="1">
          <cell r="JB1">
            <v>0</v>
          </cell>
        </row>
      </sheetData>
      <sheetData sheetId="4531">
        <row r="1">
          <cell r="JB1">
            <v>0</v>
          </cell>
        </row>
      </sheetData>
      <sheetData sheetId="4532">
        <row r="1">
          <cell r="JB1">
            <v>0</v>
          </cell>
        </row>
      </sheetData>
      <sheetData sheetId="4533">
        <row r="1">
          <cell r="JB1">
            <v>0</v>
          </cell>
        </row>
      </sheetData>
      <sheetData sheetId="4534">
        <row r="1">
          <cell r="JB1">
            <v>0</v>
          </cell>
        </row>
      </sheetData>
      <sheetData sheetId="4535">
        <row r="1">
          <cell r="JB1">
            <v>0</v>
          </cell>
        </row>
      </sheetData>
      <sheetData sheetId="4536">
        <row r="1">
          <cell r="JB1">
            <v>0</v>
          </cell>
        </row>
      </sheetData>
      <sheetData sheetId="4537">
        <row r="1">
          <cell r="JB1">
            <v>0</v>
          </cell>
        </row>
      </sheetData>
      <sheetData sheetId="4538">
        <row r="1">
          <cell r="JB1">
            <v>0</v>
          </cell>
        </row>
      </sheetData>
      <sheetData sheetId="4539">
        <row r="1">
          <cell r="JB1">
            <v>0</v>
          </cell>
        </row>
      </sheetData>
      <sheetData sheetId="4540">
        <row r="1">
          <cell r="JB1">
            <v>0</v>
          </cell>
        </row>
      </sheetData>
      <sheetData sheetId="4541">
        <row r="1">
          <cell r="JB1">
            <v>0</v>
          </cell>
        </row>
      </sheetData>
      <sheetData sheetId="4542">
        <row r="1">
          <cell r="JB1">
            <v>0</v>
          </cell>
        </row>
      </sheetData>
      <sheetData sheetId="4543">
        <row r="1">
          <cell r="JB1">
            <v>0</v>
          </cell>
        </row>
      </sheetData>
      <sheetData sheetId="4544">
        <row r="1">
          <cell r="JB1">
            <v>0</v>
          </cell>
        </row>
      </sheetData>
      <sheetData sheetId="4545">
        <row r="1">
          <cell r="JB1">
            <v>0</v>
          </cell>
        </row>
      </sheetData>
      <sheetData sheetId="4546">
        <row r="1">
          <cell r="JB1">
            <v>0</v>
          </cell>
        </row>
      </sheetData>
      <sheetData sheetId="4547">
        <row r="1">
          <cell r="JB1">
            <v>0</v>
          </cell>
        </row>
      </sheetData>
      <sheetData sheetId="4548">
        <row r="1">
          <cell r="JB1">
            <v>0</v>
          </cell>
        </row>
      </sheetData>
      <sheetData sheetId="4549">
        <row r="1">
          <cell r="JB1">
            <v>0</v>
          </cell>
        </row>
      </sheetData>
      <sheetData sheetId="4550">
        <row r="1">
          <cell r="JB1">
            <v>0</v>
          </cell>
        </row>
      </sheetData>
      <sheetData sheetId="4551">
        <row r="1">
          <cell r="JB1">
            <v>0</v>
          </cell>
        </row>
      </sheetData>
      <sheetData sheetId="4552">
        <row r="1">
          <cell r="JB1">
            <v>0</v>
          </cell>
        </row>
      </sheetData>
      <sheetData sheetId="4553">
        <row r="1">
          <cell r="JB1">
            <v>0</v>
          </cell>
        </row>
      </sheetData>
      <sheetData sheetId="4554">
        <row r="1">
          <cell r="JB1">
            <v>0</v>
          </cell>
        </row>
      </sheetData>
      <sheetData sheetId="4555">
        <row r="1">
          <cell r="JB1">
            <v>0</v>
          </cell>
        </row>
      </sheetData>
      <sheetData sheetId="4556">
        <row r="1">
          <cell r="JB1">
            <v>0</v>
          </cell>
        </row>
      </sheetData>
      <sheetData sheetId="4557">
        <row r="1">
          <cell r="JB1">
            <v>0</v>
          </cell>
        </row>
      </sheetData>
      <sheetData sheetId="4558">
        <row r="1">
          <cell r="JB1">
            <v>0</v>
          </cell>
        </row>
      </sheetData>
      <sheetData sheetId="4559">
        <row r="1">
          <cell r="JB1">
            <v>0</v>
          </cell>
        </row>
      </sheetData>
      <sheetData sheetId="4560">
        <row r="1">
          <cell r="JB1">
            <v>0</v>
          </cell>
        </row>
      </sheetData>
      <sheetData sheetId="4561">
        <row r="1">
          <cell r="JB1">
            <v>0</v>
          </cell>
        </row>
      </sheetData>
      <sheetData sheetId="4562">
        <row r="1">
          <cell r="JB1">
            <v>0</v>
          </cell>
        </row>
      </sheetData>
      <sheetData sheetId="4563">
        <row r="1">
          <cell r="JB1">
            <v>0</v>
          </cell>
        </row>
      </sheetData>
      <sheetData sheetId="4564">
        <row r="1">
          <cell r="JB1">
            <v>0</v>
          </cell>
        </row>
      </sheetData>
      <sheetData sheetId="4565">
        <row r="1">
          <cell r="JB1">
            <v>0</v>
          </cell>
        </row>
      </sheetData>
      <sheetData sheetId="4566">
        <row r="1">
          <cell r="JB1">
            <v>0</v>
          </cell>
        </row>
      </sheetData>
      <sheetData sheetId="4567">
        <row r="1">
          <cell r="JB1">
            <v>0</v>
          </cell>
        </row>
      </sheetData>
      <sheetData sheetId="4568">
        <row r="1">
          <cell r="JB1">
            <v>0</v>
          </cell>
        </row>
      </sheetData>
      <sheetData sheetId="4569">
        <row r="1">
          <cell r="JB1">
            <v>0</v>
          </cell>
        </row>
      </sheetData>
      <sheetData sheetId="4570">
        <row r="1">
          <cell r="JB1">
            <v>0</v>
          </cell>
        </row>
      </sheetData>
      <sheetData sheetId="4571">
        <row r="1">
          <cell r="JB1">
            <v>0</v>
          </cell>
        </row>
      </sheetData>
      <sheetData sheetId="4572">
        <row r="1">
          <cell r="JB1">
            <v>0</v>
          </cell>
        </row>
      </sheetData>
      <sheetData sheetId="4573">
        <row r="1">
          <cell r="JB1">
            <v>0</v>
          </cell>
        </row>
      </sheetData>
      <sheetData sheetId="4574">
        <row r="1">
          <cell r="JB1">
            <v>0</v>
          </cell>
        </row>
      </sheetData>
      <sheetData sheetId="4575">
        <row r="1">
          <cell r="JB1">
            <v>0</v>
          </cell>
        </row>
      </sheetData>
      <sheetData sheetId="4576">
        <row r="1">
          <cell r="JB1">
            <v>0</v>
          </cell>
        </row>
      </sheetData>
      <sheetData sheetId="4577">
        <row r="1">
          <cell r="JB1">
            <v>0</v>
          </cell>
        </row>
      </sheetData>
      <sheetData sheetId="4578">
        <row r="1">
          <cell r="JB1">
            <v>0</v>
          </cell>
        </row>
      </sheetData>
      <sheetData sheetId="4579">
        <row r="1">
          <cell r="JB1">
            <v>0</v>
          </cell>
        </row>
      </sheetData>
      <sheetData sheetId="4580">
        <row r="1">
          <cell r="JB1">
            <v>0</v>
          </cell>
        </row>
      </sheetData>
      <sheetData sheetId="4581">
        <row r="1">
          <cell r="JB1">
            <v>0</v>
          </cell>
        </row>
      </sheetData>
      <sheetData sheetId="4582">
        <row r="1">
          <cell r="JB1">
            <v>0</v>
          </cell>
        </row>
      </sheetData>
      <sheetData sheetId="4583">
        <row r="1">
          <cell r="JB1">
            <v>0</v>
          </cell>
        </row>
      </sheetData>
      <sheetData sheetId="4584">
        <row r="1">
          <cell r="JB1">
            <v>0</v>
          </cell>
        </row>
      </sheetData>
      <sheetData sheetId="4585">
        <row r="1">
          <cell r="JB1">
            <v>0</v>
          </cell>
        </row>
      </sheetData>
      <sheetData sheetId="4586">
        <row r="1">
          <cell r="JB1">
            <v>0</v>
          </cell>
        </row>
      </sheetData>
      <sheetData sheetId="4587">
        <row r="1">
          <cell r="JB1">
            <v>0</v>
          </cell>
        </row>
      </sheetData>
      <sheetData sheetId="4588">
        <row r="1">
          <cell r="JB1">
            <v>0</v>
          </cell>
        </row>
      </sheetData>
      <sheetData sheetId="4589">
        <row r="1">
          <cell r="JB1">
            <v>0</v>
          </cell>
        </row>
      </sheetData>
      <sheetData sheetId="4590">
        <row r="1">
          <cell r="JB1">
            <v>0</v>
          </cell>
        </row>
      </sheetData>
      <sheetData sheetId="4591">
        <row r="1">
          <cell r="JB1">
            <v>0</v>
          </cell>
        </row>
      </sheetData>
      <sheetData sheetId="4592">
        <row r="1">
          <cell r="JB1">
            <v>0</v>
          </cell>
        </row>
      </sheetData>
      <sheetData sheetId="4593">
        <row r="1">
          <cell r="JB1">
            <v>0</v>
          </cell>
        </row>
      </sheetData>
      <sheetData sheetId="4594">
        <row r="1">
          <cell r="JB1">
            <v>0</v>
          </cell>
        </row>
      </sheetData>
      <sheetData sheetId="4595">
        <row r="1">
          <cell r="JB1">
            <v>0</v>
          </cell>
        </row>
      </sheetData>
      <sheetData sheetId="4596">
        <row r="1">
          <cell r="JB1">
            <v>0</v>
          </cell>
        </row>
      </sheetData>
      <sheetData sheetId="4597">
        <row r="1">
          <cell r="JB1">
            <v>0</v>
          </cell>
        </row>
      </sheetData>
      <sheetData sheetId="4598">
        <row r="1">
          <cell r="JB1">
            <v>0</v>
          </cell>
        </row>
      </sheetData>
      <sheetData sheetId="4599">
        <row r="1">
          <cell r="JB1">
            <v>0</v>
          </cell>
        </row>
      </sheetData>
      <sheetData sheetId="4600">
        <row r="1">
          <cell r="JB1">
            <v>0</v>
          </cell>
        </row>
      </sheetData>
      <sheetData sheetId="4601">
        <row r="1">
          <cell r="JB1">
            <v>0</v>
          </cell>
        </row>
      </sheetData>
      <sheetData sheetId="4602">
        <row r="1">
          <cell r="JB1">
            <v>0</v>
          </cell>
        </row>
      </sheetData>
      <sheetData sheetId="4603">
        <row r="1">
          <cell r="JB1">
            <v>0</v>
          </cell>
        </row>
      </sheetData>
      <sheetData sheetId="4604">
        <row r="1">
          <cell r="JB1">
            <v>0</v>
          </cell>
        </row>
      </sheetData>
      <sheetData sheetId="4605">
        <row r="1">
          <cell r="JB1">
            <v>0</v>
          </cell>
        </row>
      </sheetData>
      <sheetData sheetId="4606">
        <row r="1">
          <cell r="JB1">
            <v>0</v>
          </cell>
        </row>
      </sheetData>
      <sheetData sheetId="4607">
        <row r="1">
          <cell r="JB1">
            <v>0</v>
          </cell>
        </row>
      </sheetData>
      <sheetData sheetId="4608">
        <row r="1">
          <cell r="JB1">
            <v>0</v>
          </cell>
        </row>
      </sheetData>
      <sheetData sheetId="4609">
        <row r="1">
          <cell r="JB1">
            <v>0</v>
          </cell>
        </row>
      </sheetData>
      <sheetData sheetId="4610">
        <row r="1">
          <cell r="JB1">
            <v>0</v>
          </cell>
        </row>
      </sheetData>
      <sheetData sheetId="4611">
        <row r="1">
          <cell r="JB1">
            <v>0</v>
          </cell>
        </row>
      </sheetData>
      <sheetData sheetId="4612">
        <row r="1">
          <cell r="JB1">
            <v>0</v>
          </cell>
        </row>
      </sheetData>
      <sheetData sheetId="4613">
        <row r="1">
          <cell r="JB1">
            <v>0</v>
          </cell>
        </row>
      </sheetData>
      <sheetData sheetId="4614">
        <row r="1">
          <cell r="JB1">
            <v>0</v>
          </cell>
        </row>
      </sheetData>
      <sheetData sheetId="4615">
        <row r="1">
          <cell r="JB1">
            <v>0</v>
          </cell>
        </row>
      </sheetData>
      <sheetData sheetId="4616">
        <row r="1">
          <cell r="JB1">
            <v>0</v>
          </cell>
        </row>
      </sheetData>
      <sheetData sheetId="4617">
        <row r="1">
          <cell r="JB1">
            <v>0</v>
          </cell>
        </row>
      </sheetData>
      <sheetData sheetId="4618">
        <row r="1">
          <cell r="JB1">
            <v>0</v>
          </cell>
        </row>
      </sheetData>
      <sheetData sheetId="4619">
        <row r="1">
          <cell r="JB1">
            <v>0</v>
          </cell>
        </row>
      </sheetData>
      <sheetData sheetId="4620">
        <row r="1">
          <cell r="JB1">
            <v>0</v>
          </cell>
        </row>
      </sheetData>
      <sheetData sheetId="4621">
        <row r="1">
          <cell r="JB1">
            <v>0</v>
          </cell>
        </row>
      </sheetData>
      <sheetData sheetId="4622">
        <row r="1">
          <cell r="JB1">
            <v>0</v>
          </cell>
        </row>
      </sheetData>
      <sheetData sheetId="4623">
        <row r="1">
          <cell r="JB1">
            <v>0</v>
          </cell>
        </row>
      </sheetData>
      <sheetData sheetId="4624">
        <row r="1">
          <cell r="JB1">
            <v>0</v>
          </cell>
        </row>
      </sheetData>
      <sheetData sheetId="4625">
        <row r="1">
          <cell r="JB1">
            <v>0</v>
          </cell>
        </row>
      </sheetData>
      <sheetData sheetId="4626">
        <row r="1">
          <cell r="JB1">
            <v>0</v>
          </cell>
        </row>
      </sheetData>
      <sheetData sheetId="4627">
        <row r="1">
          <cell r="JB1">
            <v>0</v>
          </cell>
        </row>
      </sheetData>
      <sheetData sheetId="4628">
        <row r="1">
          <cell r="JB1">
            <v>0</v>
          </cell>
        </row>
      </sheetData>
      <sheetData sheetId="4629">
        <row r="1">
          <cell r="JB1">
            <v>0</v>
          </cell>
        </row>
      </sheetData>
      <sheetData sheetId="4630">
        <row r="1">
          <cell r="JB1">
            <v>0</v>
          </cell>
        </row>
      </sheetData>
      <sheetData sheetId="4631">
        <row r="1">
          <cell r="JB1">
            <v>0</v>
          </cell>
        </row>
      </sheetData>
      <sheetData sheetId="4632">
        <row r="1">
          <cell r="JB1">
            <v>0</v>
          </cell>
        </row>
      </sheetData>
      <sheetData sheetId="4633">
        <row r="1">
          <cell r="JB1">
            <v>0</v>
          </cell>
        </row>
      </sheetData>
      <sheetData sheetId="4634">
        <row r="1">
          <cell r="JB1">
            <v>0</v>
          </cell>
        </row>
      </sheetData>
      <sheetData sheetId="4635">
        <row r="1">
          <cell r="JB1">
            <v>0</v>
          </cell>
        </row>
      </sheetData>
      <sheetData sheetId="4636">
        <row r="1">
          <cell r="JB1">
            <v>0</v>
          </cell>
        </row>
      </sheetData>
      <sheetData sheetId="4637">
        <row r="1">
          <cell r="JB1">
            <v>0</v>
          </cell>
        </row>
      </sheetData>
      <sheetData sheetId="4638">
        <row r="1">
          <cell r="JB1">
            <v>0</v>
          </cell>
        </row>
      </sheetData>
      <sheetData sheetId="4639">
        <row r="1">
          <cell r="JB1">
            <v>0</v>
          </cell>
        </row>
      </sheetData>
      <sheetData sheetId="4640">
        <row r="1">
          <cell r="JB1">
            <v>0</v>
          </cell>
        </row>
      </sheetData>
      <sheetData sheetId="4641">
        <row r="1">
          <cell r="JB1">
            <v>0</v>
          </cell>
        </row>
      </sheetData>
      <sheetData sheetId="4642">
        <row r="1">
          <cell r="JB1">
            <v>0</v>
          </cell>
        </row>
      </sheetData>
      <sheetData sheetId="4643">
        <row r="1">
          <cell r="JB1">
            <v>0</v>
          </cell>
        </row>
      </sheetData>
      <sheetData sheetId="4644">
        <row r="1">
          <cell r="JB1">
            <v>0</v>
          </cell>
        </row>
      </sheetData>
      <sheetData sheetId="4645">
        <row r="1">
          <cell r="JB1">
            <v>0</v>
          </cell>
        </row>
      </sheetData>
      <sheetData sheetId="4646">
        <row r="1">
          <cell r="JB1">
            <v>0</v>
          </cell>
        </row>
      </sheetData>
      <sheetData sheetId="4647">
        <row r="1">
          <cell r="JB1">
            <v>0</v>
          </cell>
        </row>
      </sheetData>
      <sheetData sheetId="4648">
        <row r="1">
          <cell r="JB1">
            <v>0</v>
          </cell>
        </row>
      </sheetData>
      <sheetData sheetId="4649">
        <row r="1">
          <cell r="JB1">
            <v>0</v>
          </cell>
        </row>
      </sheetData>
      <sheetData sheetId="4650">
        <row r="1">
          <cell r="JB1">
            <v>0</v>
          </cell>
        </row>
      </sheetData>
      <sheetData sheetId="4651">
        <row r="1">
          <cell r="JB1">
            <v>0</v>
          </cell>
        </row>
      </sheetData>
      <sheetData sheetId="4652">
        <row r="1">
          <cell r="JB1">
            <v>0</v>
          </cell>
        </row>
      </sheetData>
      <sheetData sheetId="4653">
        <row r="1">
          <cell r="JB1">
            <v>0</v>
          </cell>
        </row>
      </sheetData>
      <sheetData sheetId="4654">
        <row r="1">
          <cell r="JB1">
            <v>0</v>
          </cell>
        </row>
      </sheetData>
      <sheetData sheetId="4655">
        <row r="1">
          <cell r="JB1">
            <v>0</v>
          </cell>
        </row>
      </sheetData>
      <sheetData sheetId="4656">
        <row r="1">
          <cell r="JB1">
            <v>0</v>
          </cell>
        </row>
      </sheetData>
      <sheetData sheetId="4657">
        <row r="1">
          <cell r="JB1">
            <v>0</v>
          </cell>
        </row>
      </sheetData>
      <sheetData sheetId="4658">
        <row r="1">
          <cell r="JB1">
            <v>0</v>
          </cell>
        </row>
      </sheetData>
      <sheetData sheetId="4659">
        <row r="1">
          <cell r="JB1">
            <v>0</v>
          </cell>
        </row>
      </sheetData>
      <sheetData sheetId="4660">
        <row r="1">
          <cell r="JB1">
            <v>0</v>
          </cell>
        </row>
      </sheetData>
      <sheetData sheetId="4661">
        <row r="1">
          <cell r="JB1">
            <v>0</v>
          </cell>
        </row>
      </sheetData>
      <sheetData sheetId="4662">
        <row r="1">
          <cell r="JB1">
            <v>0</v>
          </cell>
        </row>
      </sheetData>
      <sheetData sheetId="4663">
        <row r="1">
          <cell r="JB1">
            <v>0</v>
          </cell>
        </row>
      </sheetData>
      <sheetData sheetId="4664">
        <row r="1">
          <cell r="JB1">
            <v>0</v>
          </cell>
        </row>
      </sheetData>
      <sheetData sheetId="4665">
        <row r="1">
          <cell r="JB1">
            <v>0</v>
          </cell>
        </row>
      </sheetData>
      <sheetData sheetId="4666">
        <row r="1">
          <cell r="JB1">
            <v>0</v>
          </cell>
        </row>
      </sheetData>
      <sheetData sheetId="4667">
        <row r="1">
          <cell r="JB1">
            <v>0</v>
          </cell>
        </row>
      </sheetData>
      <sheetData sheetId="4668">
        <row r="1">
          <cell r="JB1">
            <v>0</v>
          </cell>
        </row>
      </sheetData>
      <sheetData sheetId="4669">
        <row r="1">
          <cell r="JB1">
            <v>0</v>
          </cell>
        </row>
      </sheetData>
      <sheetData sheetId="4670">
        <row r="1">
          <cell r="JB1">
            <v>0</v>
          </cell>
        </row>
      </sheetData>
      <sheetData sheetId="4671">
        <row r="1">
          <cell r="JB1">
            <v>0</v>
          </cell>
        </row>
      </sheetData>
      <sheetData sheetId="4672">
        <row r="1">
          <cell r="JB1">
            <v>0</v>
          </cell>
        </row>
      </sheetData>
      <sheetData sheetId="4673">
        <row r="1">
          <cell r="JB1">
            <v>0</v>
          </cell>
        </row>
      </sheetData>
      <sheetData sheetId="4674">
        <row r="1">
          <cell r="JB1">
            <v>0</v>
          </cell>
        </row>
      </sheetData>
      <sheetData sheetId="4675">
        <row r="1">
          <cell r="JB1">
            <v>0</v>
          </cell>
        </row>
      </sheetData>
      <sheetData sheetId="4676">
        <row r="1">
          <cell r="JB1">
            <v>0</v>
          </cell>
        </row>
      </sheetData>
      <sheetData sheetId="4677">
        <row r="1">
          <cell r="JB1">
            <v>0</v>
          </cell>
        </row>
      </sheetData>
      <sheetData sheetId="4678">
        <row r="1">
          <cell r="JB1">
            <v>0</v>
          </cell>
        </row>
      </sheetData>
      <sheetData sheetId="4679">
        <row r="1">
          <cell r="JB1">
            <v>0</v>
          </cell>
        </row>
      </sheetData>
      <sheetData sheetId="4680">
        <row r="1">
          <cell r="JB1">
            <v>0</v>
          </cell>
        </row>
      </sheetData>
      <sheetData sheetId="4681">
        <row r="1">
          <cell r="JB1">
            <v>0</v>
          </cell>
        </row>
      </sheetData>
      <sheetData sheetId="4682">
        <row r="1">
          <cell r="JB1">
            <v>0</v>
          </cell>
        </row>
      </sheetData>
      <sheetData sheetId="4683">
        <row r="1">
          <cell r="JB1">
            <v>0</v>
          </cell>
        </row>
      </sheetData>
      <sheetData sheetId="4684">
        <row r="1">
          <cell r="JB1">
            <v>0</v>
          </cell>
        </row>
      </sheetData>
      <sheetData sheetId="4685">
        <row r="1">
          <cell r="JB1">
            <v>0</v>
          </cell>
        </row>
      </sheetData>
      <sheetData sheetId="4686">
        <row r="1">
          <cell r="JB1">
            <v>0</v>
          </cell>
        </row>
      </sheetData>
      <sheetData sheetId="4687">
        <row r="1">
          <cell r="JB1">
            <v>0</v>
          </cell>
        </row>
      </sheetData>
      <sheetData sheetId="4688">
        <row r="1">
          <cell r="JB1">
            <v>0</v>
          </cell>
        </row>
      </sheetData>
      <sheetData sheetId="4689">
        <row r="1">
          <cell r="JB1">
            <v>0</v>
          </cell>
        </row>
      </sheetData>
      <sheetData sheetId="4690">
        <row r="1">
          <cell r="JB1">
            <v>0</v>
          </cell>
        </row>
      </sheetData>
      <sheetData sheetId="4691">
        <row r="1">
          <cell r="JB1">
            <v>0</v>
          </cell>
        </row>
      </sheetData>
      <sheetData sheetId="4692">
        <row r="1">
          <cell r="JB1">
            <v>0</v>
          </cell>
        </row>
      </sheetData>
      <sheetData sheetId="4693">
        <row r="1">
          <cell r="JB1">
            <v>0</v>
          </cell>
        </row>
      </sheetData>
      <sheetData sheetId="4694">
        <row r="1">
          <cell r="JB1">
            <v>0</v>
          </cell>
        </row>
      </sheetData>
      <sheetData sheetId="4695">
        <row r="1">
          <cell r="JB1">
            <v>0</v>
          </cell>
        </row>
      </sheetData>
      <sheetData sheetId="4696">
        <row r="1">
          <cell r="JB1">
            <v>0</v>
          </cell>
        </row>
      </sheetData>
      <sheetData sheetId="4697">
        <row r="1">
          <cell r="JB1">
            <v>0</v>
          </cell>
        </row>
      </sheetData>
      <sheetData sheetId="4698">
        <row r="1">
          <cell r="JB1">
            <v>0</v>
          </cell>
        </row>
      </sheetData>
      <sheetData sheetId="4699">
        <row r="1">
          <cell r="JB1">
            <v>0</v>
          </cell>
        </row>
      </sheetData>
      <sheetData sheetId="4700">
        <row r="1">
          <cell r="JB1">
            <v>0</v>
          </cell>
        </row>
      </sheetData>
      <sheetData sheetId="4701">
        <row r="1">
          <cell r="JB1">
            <v>0</v>
          </cell>
        </row>
      </sheetData>
      <sheetData sheetId="4702">
        <row r="1">
          <cell r="JB1">
            <v>0</v>
          </cell>
        </row>
      </sheetData>
      <sheetData sheetId="4703">
        <row r="1">
          <cell r="JB1">
            <v>0</v>
          </cell>
        </row>
      </sheetData>
      <sheetData sheetId="4704">
        <row r="1">
          <cell r="JB1">
            <v>0</v>
          </cell>
        </row>
      </sheetData>
      <sheetData sheetId="4705">
        <row r="1">
          <cell r="JB1">
            <v>0</v>
          </cell>
        </row>
      </sheetData>
      <sheetData sheetId="4706">
        <row r="1">
          <cell r="JB1">
            <v>0</v>
          </cell>
        </row>
      </sheetData>
      <sheetData sheetId="4707">
        <row r="1">
          <cell r="JB1">
            <v>0</v>
          </cell>
        </row>
      </sheetData>
      <sheetData sheetId="4708">
        <row r="1">
          <cell r="JB1">
            <v>0</v>
          </cell>
        </row>
      </sheetData>
      <sheetData sheetId="4709">
        <row r="1">
          <cell r="JB1">
            <v>0</v>
          </cell>
        </row>
      </sheetData>
      <sheetData sheetId="4710">
        <row r="1">
          <cell r="JB1">
            <v>0</v>
          </cell>
        </row>
      </sheetData>
      <sheetData sheetId="4711">
        <row r="1">
          <cell r="JB1">
            <v>0</v>
          </cell>
        </row>
      </sheetData>
      <sheetData sheetId="4712">
        <row r="1">
          <cell r="JB1">
            <v>0</v>
          </cell>
        </row>
      </sheetData>
      <sheetData sheetId="4713">
        <row r="1">
          <cell r="JB1">
            <v>0</v>
          </cell>
        </row>
      </sheetData>
      <sheetData sheetId="4714">
        <row r="1">
          <cell r="JB1">
            <v>0</v>
          </cell>
        </row>
      </sheetData>
      <sheetData sheetId="4715">
        <row r="1">
          <cell r="JB1">
            <v>0</v>
          </cell>
        </row>
      </sheetData>
      <sheetData sheetId="4716">
        <row r="1">
          <cell r="JB1">
            <v>0</v>
          </cell>
        </row>
      </sheetData>
      <sheetData sheetId="4717">
        <row r="1">
          <cell r="JB1">
            <v>0</v>
          </cell>
        </row>
      </sheetData>
      <sheetData sheetId="4718">
        <row r="1">
          <cell r="JB1">
            <v>0</v>
          </cell>
        </row>
      </sheetData>
      <sheetData sheetId="4719">
        <row r="1">
          <cell r="JB1">
            <v>0</v>
          </cell>
        </row>
      </sheetData>
      <sheetData sheetId="4720">
        <row r="1">
          <cell r="JB1">
            <v>0</v>
          </cell>
        </row>
      </sheetData>
      <sheetData sheetId="4721">
        <row r="1">
          <cell r="JB1">
            <v>0</v>
          </cell>
        </row>
      </sheetData>
      <sheetData sheetId="4722">
        <row r="1">
          <cell r="JB1">
            <v>0</v>
          </cell>
        </row>
      </sheetData>
      <sheetData sheetId="4723">
        <row r="1">
          <cell r="JB1">
            <v>0</v>
          </cell>
        </row>
      </sheetData>
      <sheetData sheetId="4724">
        <row r="1">
          <cell r="JB1">
            <v>0</v>
          </cell>
        </row>
      </sheetData>
      <sheetData sheetId="4725">
        <row r="1">
          <cell r="JB1">
            <v>0</v>
          </cell>
        </row>
      </sheetData>
      <sheetData sheetId="4726">
        <row r="1">
          <cell r="JB1">
            <v>0</v>
          </cell>
        </row>
      </sheetData>
      <sheetData sheetId="4727">
        <row r="1">
          <cell r="JB1">
            <v>0</v>
          </cell>
        </row>
      </sheetData>
      <sheetData sheetId="4728">
        <row r="1">
          <cell r="JB1">
            <v>0</v>
          </cell>
        </row>
      </sheetData>
      <sheetData sheetId="4729">
        <row r="1">
          <cell r="JB1">
            <v>0</v>
          </cell>
        </row>
      </sheetData>
      <sheetData sheetId="4730">
        <row r="1">
          <cell r="JB1">
            <v>0</v>
          </cell>
        </row>
      </sheetData>
      <sheetData sheetId="4731">
        <row r="1">
          <cell r="JB1">
            <v>0</v>
          </cell>
        </row>
      </sheetData>
      <sheetData sheetId="4732">
        <row r="1">
          <cell r="JB1">
            <v>0</v>
          </cell>
        </row>
      </sheetData>
      <sheetData sheetId="4733">
        <row r="1">
          <cell r="JB1">
            <v>0</v>
          </cell>
        </row>
      </sheetData>
      <sheetData sheetId="4734">
        <row r="1">
          <cell r="JB1">
            <v>0</v>
          </cell>
        </row>
      </sheetData>
      <sheetData sheetId="4735">
        <row r="1">
          <cell r="JB1">
            <v>0</v>
          </cell>
        </row>
      </sheetData>
      <sheetData sheetId="4736">
        <row r="1">
          <cell r="JB1">
            <v>0</v>
          </cell>
        </row>
      </sheetData>
      <sheetData sheetId="4737">
        <row r="1">
          <cell r="JB1">
            <v>0</v>
          </cell>
        </row>
      </sheetData>
      <sheetData sheetId="4738">
        <row r="1">
          <cell r="JB1">
            <v>0</v>
          </cell>
        </row>
      </sheetData>
      <sheetData sheetId="4739">
        <row r="1">
          <cell r="JB1">
            <v>0</v>
          </cell>
        </row>
      </sheetData>
      <sheetData sheetId="4740">
        <row r="1">
          <cell r="JB1">
            <v>0</v>
          </cell>
        </row>
      </sheetData>
      <sheetData sheetId="4741">
        <row r="1">
          <cell r="JB1">
            <v>0</v>
          </cell>
        </row>
      </sheetData>
      <sheetData sheetId="4742">
        <row r="1">
          <cell r="JB1">
            <v>0</v>
          </cell>
        </row>
      </sheetData>
      <sheetData sheetId="4743">
        <row r="1">
          <cell r="JB1">
            <v>0</v>
          </cell>
        </row>
      </sheetData>
      <sheetData sheetId="4744">
        <row r="1">
          <cell r="JB1">
            <v>0</v>
          </cell>
        </row>
      </sheetData>
      <sheetData sheetId="4745">
        <row r="1">
          <cell r="JB1">
            <v>0</v>
          </cell>
        </row>
      </sheetData>
      <sheetData sheetId="4746">
        <row r="1">
          <cell r="JB1">
            <v>0</v>
          </cell>
        </row>
      </sheetData>
      <sheetData sheetId="4747">
        <row r="1">
          <cell r="JB1">
            <v>0</v>
          </cell>
        </row>
      </sheetData>
      <sheetData sheetId="4748">
        <row r="1">
          <cell r="JB1">
            <v>0</v>
          </cell>
        </row>
      </sheetData>
      <sheetData sheetId="4749">
        <row r="1">
          <cell r="JB1">
            <v>0</v>
          </cell>
        </row>
      </sheetData>
      <sheetData sheetId="4750">
        <row r="1">
          <cell r="JB1">
            <v>0</v>
          </cell>
        </row>
      </sheetData>
      <sheetData sheetId="4751">
        <row r="1">
          <cell r="JB1">
            <v>0</v>
          </cell>
        </row>
      </sheetData>
      <sheetData sheetId="4752">
        <row r="1">
          <cell r="JB1">
            <v>0</v>
          </cell>
        </row>
      </sheetData>
      <sheetData sheetId="4753">
        <row r="1">
          <cell r="JB1">
            <v>0</v>
          </cell>
        </row>
      </sheetData>
      <sheetData sheetId="4754">
        <row r="1">
          <cell r="JB1">
            <v>0</v>
          </cell>
        </row>
      </sheetData>
      <sheetData sheetId="4755">
        <row r="1">
          <cell r="JB1">
            <v>0</v>
          </cell>
        </row>
      </sheetData>
      <sheetData sheetId="4756">
        <row r="1">
          <cell r="JB1">
            <v>0</v>
          </cell>
        </row>
      </sheetData>
      <sheetData sheetId="4757">
        <row r="1">
          <cell r="JB1">
            <v>0</v>
          </cell>
        </row>
      </sheetData>
      <sheetData sheetId="4758">
        <row r="1">
          <cell r="JB1">
            <v>0</v>
          </cell>
        </row>
      </sheetData>
      <sheetData sheetId="4759">
        <row r="1">
          <cell r="JB1">
            <v>0</v>
          </cell>
        </row>
      </sheetData>
      <sheetData sheetId="4760">
        <row r="1">
          <cell r="JB1">
            <v>0</v>
          </cell>
        </row>
      </sheetData>
      <sheetData sheetId="4761">
        <row r="1">
          <cell r="JB1">
            <v>0</v>
          </cell>
        </row>
      </sheetData>
      <sheetData sheetId="4762">
        <row r="1">
          <cell r="JB1">
            <v>0</v>
          </cell>
        </row>
      </sheetData>
      <sheetData sheetId="4763">
        <row r="1">
          <cell r="JB1">
            <v>0</v>
          </cell>
        </row>
      </sheetData>
      <sheetData sheetId="4764">
        <row r="1">
          <cell r="JB1">
            <v>0</v>
          </cell>
        </row>
      </sheetData>
      <sheetData sheetId="4765">
        <row r="1">
          <cell r="JB1">
            <v>0</v>
          </cell>
        </row>
      </sheetData>
      <sheetData sheetId="4766">
        <row r="1">
          <cell r="JB1">
            <v>0</v>
          </cell>
        </row>
      </sheetData>
      <sheetData sheetId="4767">
        <row r="1">
          <cell r="JB1">
            <v>0</v>
          </cell>
        </row>
      </sheetData>
      <sheetData sheetId="4768">
        <row r="1">
          <cell r="JB1">
            <v>0</v>
          </cell>
        </row>
      </sheetData>
      <sheetData sheetId="4769">
        <row r="1">
          <cell r="JB1">
            <v>0</v>
          </cell>
        </row>
      </sheetData>
      <sheetData sheetId="4770">
        <row r="1">
          <cell r="JB1">
            <v>0</v>
          </cell>
        </row>
      </sheetData>
      <sheetData sheetId="4771">
        <row r="1">
          <cell r="JB1">
            <v>0</v>
          </cell>
        </row>
      </sheetData>
      <sheetData sheetId="4772">
        <row r="1">
          <cell r="JB1">
            <v>0</v>
          </cell>
        </row>
      </sheetData>
      <sheetData sheetId="4773">
        <row r="1">
          <cell r="JB1">
            <v>0</v>
          </cell>
        </row>
      </sheetData>
      <sheetData sheetId="4774">
        <row r="1">
          <cell r="JB1">
            <v>0</v>
          </cell>
        </row>
      </sheetData>
      <sheetData sheetId="4775">
        <row r="1">
          <cell r="JB1">
            <v>0</v>
          </cell>
        </row>
      </sheetData>
      <sheetData sheetId="4776">
        <row r="1">
          <cell r="JB1">
            <v>0</v>
          </cell>
        </row>
      </sheetData>
      <sheetData sheetId="4777">
        <row r="1">
          <cell r="JB1">
            <v>0</v>
          </cell>
        </row>
      </sheetData>
      <sheetData sheetId="4778">
        <row r="1">
          <cell r="JB1">
            <v>0</v>
          </cell>
        </row>
      </sheetData>
      <sheetData sheetId="4779">
        <row r="1">
          <cell r="JB1">
            <v>0</v>
          </cell>
        </row>
      </sheetData>
      <sheetData sheetId="4780">
        <row r="1">
          <cell r="JB1">
            <v>0</v>
          </cell>
        </row>
      </sheetData>
      <sheetData sheetId="4781">
        <row r="1">
          <cell r="JB1">
            <v>0</v>
          </cell>
        </row>
      </sheetData>
      <sheetData sheetId="4782">
        <row r="1">
          <cell r="JB1">
            <v>0</v>
          </cell>
        </row>
      </sheetData>
      <sheetData sheetId="4783">
        <row r="1">
          <cell r="JB1">
            <v>0</v>
          </cell>
        </row>
      </sheetData>
      <sheetData sheetId="4784">
        <row r="1">
          <cell r="JB1">
            <v>0</v>
          </cell>
        </row>
      </sheetData>
      <sheetData sheetId="4785">
        <row r="1">
          <cell r="JB1">
            <v>0</v>
          </cell>
        </row>
      </sheetData>
      <sheetData sheetId="4786">
        <row r="1">
          <cell r="JB1">
            <v>0</v>
          </cell>
        </row>
      </sheetData>
      <sheetData sheetId="4787">
        <row r="1">
          <cell r="JB1">
            <v>0</v>
          </cell>
        </row>
      </sheetData>
      <sheetData sheetId="4788">
        <row r="1">
          <cell r="JB1">
            <v>0</v>
          </cell>
        </row>
      </sheetData>
      <sheetData sheetId="4789">
        <row r="1">
          <cell r="JB1">
            <v>0</v>
          </cell>
        </row>
      </sheetData>
      <sheetData sheetId="4790">
        <row r="1">
          <cell r="JB1">
            <v>0</v>
          </cell>
        </row>
      </sheetData>
      <sheetData sheetId="4791">
        <row r="1">
          <cell r="JB1">
            <v>0</v>
          </cell>
        </row>
      </sheetData>
      <sheetData sheetId="4792">
        <row r="1">
          <cell r="JB1">
            <v>0</v>
          </cell>
        </row>
      </sheetData>
      <sheetData sheetId="4793">
        <row r="1">
          <cell r="JB1">
            <v>0</v>
          </cell>
        </row>
      </sheetData>
      <sheetData sheetId="4794">
        <row r="1">
          <cell r="JB1">
            <v>0</v>
          </cell>
        </row>
      </sheetData>
      <sheetData sheetId="4795">
        <row r="1">
          <cell r="JB1">
            <v>0</v>
          </cell>
        </row>
      </sheetData>
      <sheetData sheetId="4796">
        <row r="1">
          <cell r="JB1">
            <v>0</v>
          </cell>
        </row>
      </sheetData>
      <sheetData sheetId="4797">
        <row r="1">
          <cell r="JB1">
            <v>0</v>
          </cell>
        </row>
      </sheetData>
      <sheetData sheetId="4798">
        <row r="1">
          <cell r="JB1">
            <v>0</v>
          </cell>
        </row>
      </sheetData>
      <sheetData sheetId="4799">
        <row r="1">
          <cell r="JB1">
            <v>0</v>
          </cell>
        </row>
      </sheetData>
      <sheetData sheetId="4800">
        <row r="1">
          <cell r="JB1">
            <v>0</v>
          </cell>
        </row>
      </sheetData>
      <sheetData sheetId="4801">
        <row r="1">
          <cell r="JB1">
            <v>0</v>
          </cell>
        </row>
      </sheetData>
      <sheetData sheetId="4802">
        <row r="1">
          <cell r="JB1">
            <v>0</v>
          </cell>
        </row>
      </sheetData>
      <sheetData sheetId="4803">
        <row r="1">
          <cell r="JB1">
            <v>0</v>
          </cell>
        </row>
      </sheetData>
      <sheetData sheetId="4804">
        <row r="1">
          <cell r="JB1">
            <v>0</v>
          </cell>
        </row>
      </sheetData>
      <sheetData sheetId="4805">
        <row r="1">
          <cell r="JB1">
            <v>0</v>
          </cell>
        </row>
      </sheetData>
      <sheetData sheetId="4806">
        <row r="1">
          <cell r="JB1">
            <v>0</v>
          </cell>
        </row>
      </sheetData>
      <sheetData sheetId="4807">
        <row r="1">
          <cell r="JB1">
            <v>0</v>
          </cell>
        </row>
      </sheetData>
      <sheetData sheetId="4808">
        <row r="1">
          <cell r="JB1">
            <v>0</v>
          </cell>
        </row>
      </sheetData>
      <sheetData sheetId="4809">
        <row r="1">
          <cell r="JB1">
            <v>0</v>
          </cell>
        </row>
      </sheetData>
      <sheetData sheetId="4810">
        <row r="1">
          <cell r="JB1">
            <v>0</v>
          </cell>
        </row>
      </sheetData>
      <sheetData sheetId="4811">
        <row r="1">
          <cell r="JB1">
            <v>0</v>
          </cell>
        </row>
      </sheetData>
      <sheetData sheetId="4812">
        <row r="1">
          <cell r="JB1">
            <v>0</v>
          </cell>
        </row>
      </sheetData>
      <sheetData sheetId="4813">
        <row r="1">
          <cell r="JB1">
            <v>0</v>
          </cell>
        </row>
      </sheetData>
      <sheetData sheetId="4814">
        <row r="1">
          <cell r="JB1">
            <v>0</v>
          </cell>
        </row>
      </sheetData>
      <sheetData sheetId="4815">
        <row r="1">
          <cell r="JB1">
            <v>0</v>
          </cell>
        </row>
      </sheetData>
      <sheetData sheetId="4816">
        <row r="1">
          <cell r="JB1">
            <v>0</v>
          </cell>
        </row>
      </sheetData>
      <sheetData sheetId="4817">
        <row r="1">
          <cell r="JB1">
            <v>0</v>
          </cell>
        </row>
      </sheetData>
      <sheetData sheetId="4818">
        <row r="1">
          <cell r="JB1">
            <v>0</v>
          </cell>
        </row>
      </sheetData>
      <sheetData sheetId="4819">
        <row r="1">
          <cell r="JB1">
            <v>0</v>
          </cell>
        </row>
      </sheetData>
      <sheetData sheetId="4820">
        <row r="1">
          <cell r="JB1">
            <v>0</v>
          </cell>
        </row>
      </sheetData>
      <sheetData sheetId="4821">
        <row r="1">
          <cell r="JB1">
            <v>0</v>
          </cell>
        </row>
      </sheetData>
      <sheetData sheetId="4822">
        <row r="1">
          <cell r="JB1">
            <v>0</v>
          </cell>
        </row>
      </sheetData>
      <sheetData sheetId="4823">
        <row r="1">
          <cell r="JB1">
            <v>0</v>
          </cell>
        </row>
      </sheetData>
      <sheetData sheetId="4824">
        <row r="1">
          <cell r="JB1">
            <v>0</v>
          </cell>
        </row>
      </sheetData>
      <sheetData sheetId="4825">
        <row r="1">
          <cell r="JB1">
            <v>0</v>
          </cell>
        </row>
      </sheetData>
      <sheetData sheetId="4826">
        <row r="1">
          <cell r="JB1">
            <v>0</v>
          </cell>
        </row>
      </sheetData>
      <sheetData sheetId="4827">
        <row r="1">
          <cell r="JB1">
            <v>0</v>
          </cell>
        </row>
      </sheetData>
      <sheetData sheetId="4828">
        <row r="1">
          <cell r="JB1">
            <v>0</v>
          </cell>
        </row>
      </sheetData>
      <sheetData sheetId="4829">
        <row r="1">
          <cell r="JB1">
            <v>0</v>
          </cell>
        </row>
      </sheetData>
      <sheetData sheetId="4830">
        <row r="1">
          <cell r="JB1">
            <v>0</v>
          </cell>
        </row>
      </sheetData>
      <sheetData sheetId="4831">
        <row r="1">
          <cell r="JB1">
            <v>0</v>
          </cell>
        </row>
      </sheetData>
      <sheetData sheetId="4832">
        <row r="1">
          <cell r="JB1">
            <v>0</v>
          </cell>
        </row>
      </sheetData>
      <sheetData sheetId="4833">
        <row r="1">
          <cell r="JB1">
            <v>0</v>
          </cell>
        </row>
      </sheetData>
      <sheetData sheetId="4834">
        <row r="1">
          <cell r="JB1">
            <v>0</v>
          </cell>
        </row>
      </sheetData>
      <sheetData sheetId="4835">
        <row r="1">
          <cell r="JB1">
            <v>0</v>
          </cell>
        </row>
      </sheetData>
      <sheetData sheetId="4836">
        <row r="1">
          <cell r="JB1">
            <v>0</v>
          </cell>
        </row>
      </sheetData>
      <sheetData sheetId="4837">
        <row r="1">
          <cell r="JB1">
            <v>0</v>
          </cell>
        </row>
      </sheetData>
      <sheetData sheetId="4838">
        <row r="1">
          <cell r="JB1">
            <v>0</v>
          </cell>
        </row>
      </sheetData>
      <sheetData sheetId="4839">
        <row r="1">
          <cell r="JB1">
            <v>0</v>
          </cell>
        </row>
      </sheetData>
      <sheetData sheetId="4840">
        <row r="1">
          <cell r="JB1">
            <v>0</v>
          </cell>
        </row>
      </sheetData>
      <sheetData sheetId="4841">
        <row r="1">
          <cell r="JB1">
            <v>0</v>
          </cell>
        </row>
      </sheetData>
      <sheetData sheetId="4842">
        <row r="1">
          <cell r="JB1">
            <v>0</v>
          </cell>
        </row>
      </sheetData>
      <sheetData sheetId="4843">
        <row r="1">
          <cell r="JB1">
            <v>0</v>
          </cell>
        </row>
      </sheetData>
      <sheetData sheetId="4844">
        <row r="1">
          <cell r="JB1">
            <v>0</v>
          </cell>
        </row>
      </sheetData>
      <sheetData sheetId="4845">
        <row r="1">
          <cell r="JB1">
            <v>0</v>
          </cell>
        </row>
      </sheetData>
      <sheetData sheetId="4846">
        <row r="1">
          <cell r="JB1">
            <v>0</v>
          </cell>
        </row>
      </sheetData>
      <sheetData sheetId="4847">
        <row r="1">
          <cell r="JB1">
            <v>0</v>
          </cell>
        </row>
      </sheetData>
      <sheetData sheetId="4848">
        <row r="1">
          <cell r="JB1">
            <v>0</v>
          </cell>
        </row>
      </sheetData>
      <sheetData sheetId="4849">
        <row r="1">
          <cell r="JB1">
            <v>0</v>
          </cell>
        </row>
      </sheetData>
      <sheetData sheetId="4850">
        <row r="1">
          <cell r="JB1">
            <v>0</v>
          </cell>
        </row>
      </sheetData>
      <sheetData sheetId="4851">
        <row r="1">
          <cell r="JB1">
            <v>0</v>
          </cell>
        </row>
      </sheetData>
      <sheetData sheetId="4852">
        <row r="1">
          <cell r="JB1">
            <v>0</v>
          </cell>
        </row>
      </sheetData>
      <sheetData sheetId="4853">
        <row r="1">
          <cell r="JB1">
            <v>0</v>
          </cell>
        </row>
      </sheetData>
      <sheetData sheetId="4854">
        <row r="1">
          <cell r="JB1">
            <v>0</v>
          </cell>
        </row>
      </sheetData>
      <sheetData sheetId="4855">
        <row r="1">
          <cell r="JB1">
            <v>0</v>
          </cell>
        </row>
      </sheetData>
      <sheetData sheetId="4856">
        <row r="1">
          <cell r="JB1">
            <v>0</v>
          </cell>
        </row>
      </sheetData>
      <sheetData sheetId="4857">
        <row r="1">
          <cell r="JB1">
            <v>0</v>
          </cell>
        </row>
      </sheetData>
      <sheetData sheetId="4858">
        <row r="1">
          <cell r="JB1">
            <v>0</v>
          </cell>
        </row>
      </sheetData>
      <sheetData sheetId="4859">
        <row r="1">
          <cell r="JB1">
            <v>0</v>
          </cell>
        </row>
      </sheetData>
      <sheetData sheetId="4860">
        <row r="1">
          <cell r="JB1">
            <v>0</v>
          </cell>
        </row>
      </sheetData>
      <sheetData sheetId="4861">
        <row r="1">
          <cell r="JB1">
            <v>0</v>
          </cell>
        </row>
      </sheetData>
      <sheetData sheetId="4862">
        <row r="1">
          <cell r="JB1">
            <v>0</v>
          </cell>
        </row>
      </sheetData>
      <sheetData sheetId="4863">
        <row r="1">
          <cell r="JB1">
            <v>0</v>
          </cell>
        </row>
      </sheetData>
      <sheetData sheetId="4864">
        <row r="1">
          <cell r="JB1">
            <v>0</v>
          </cell>
        </row>
      </sheetData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>
        <row r="1">
          <cell r="JB1">
            <v>0</v>
          </cell>
        </row>
      </sheetData>
      <sheetData sheetId="4872">
        <row r="1">
          <cell r="JB1">
            <v>0</v>
          </cell>
        </row>
      </sheetData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>
        <row r="1">
          <cell r="JB1">
            <v>0</v>
          </cell>
        </row>
      </sheetData>
      <sheetData sheetId="4970">
        <row r="1">
          <cell r="JB1">
            <v>0</v>
          </cell>
        </row>
      </sheetData>
      <sheetData sheetId="4971">
        <row r="1">
          <cell r="JB1">
            <v>0</v>
          </cell>
        </row>
      </sheetData>
      <sheetData sheetId="4972">
        <row r="1">
          <cell r="JB1">
            <v>0</v>
          </cell>
        </row>
      </sheetData>
      <sheetData sheetId="4973">
        <row r="1">
          <cell r="JB1">
            <v>0</v>
          </cell>
        </row>
      </sheetData>
      <sheetData sheetId="4974">
        <row r="1">
          <cell r="JB1">
            <v>0</v>
          </cell>
        </row>
      </sheetData>
      <sheetData sheetId="4975">
        <row r="1">
          <cell r="JB1">
            <v>0</v>
          </cell>
        </row>
      </sheetData>
      <sheetData sheetId="4976">
        <row r="1">
          <cell r="JB1">
            <v>0</v>
          </cell>
        </row>
      </sheetData>
      <sheetData sheetId="4977">
        <row r="1">
          <cell r="JB1">
            <v>0</v>
          </cell>
        </row>
      </sheetData>
      <sheetData sheetId="4978">
        <row r="1">
          <cell r="JB1">
            <v>0</v>
          </cell>
        </row>
      </sheetData>
      <sheetData sheetId="4979">
        <row r="1">
          <cell r="JB1">
            <v>0</v>
          </cell>
        </row>
      </sheetData>
      <sheetData sheetId="4980">
        <row r="1">
          <cell r="JB1">
            <v>0</v>
          </cell>
        </row>
      </sheetData>
      <sheetData sheetId="4981">
        <row r="1">
          <cell r="JB1">
            <v>0</v>
          </cell>
        </row>
      </sheetData>
      <sheetData sheetId="4982">
        <row r="1">
          <cell r="JB1">
            <v>0</v>
          </cell>
        </row>
      </sheetData>
      <sheetData sheetId="4983">
        <row r="1">
          <cell r="JB1">
            <v>0</v>
          </cell>
        </row>
      </sheetData>
      <sheetData sheetId="4984">
        <row r="1">
          <cell r="JB1">
            <v>0</v>
          </cell>
        </row>
      </sheetData>
      <sheetData sheetId="4985">
        <row r="1">
          <cell r="JB1">
            <v>0</v>
          </cell>
        </row>
      </sheetData>
      <sheetData sheetId="4986">
        <row r="1">
          <cell r="JB1">
            <v>0</v>
          </cell>
        </row>
      </sheetData>
      <sheetData sheetId="4987">
        <row r="1">
          <cell r="JB1">
            <v>0</v>
          </cell>
        </row>
      </sheetData>
      <sheetData sheetId="4988">
        <row r="1">
          <cell r="JB1">
            <v>0</v>
          </cell>
        </row>
      </sheetData>
      <sheetData sheetId="4989">
        <row r="1">
          <cell r="JB1">
            <v>0</v>
          </cell>
        </row>
      </sheetData>
      <sheetData sheetId="4990">
        <row r="1">
          <cell r="JB1">
            <v>0</v>
          </cell>
        </row>
      </sheetData>
      <sheetData sheetId="4991">
        <row r="1">
          <cell r="JB1">
            <v>0</v>
          </cell>
        </row>
      </sheetData>
      <sheetData sheetId="4992">
        <row r="1">
          <cell r="JB1">
            <v>0</v>
          </cell>
        </row>
      </sheetData>
      <sheetData sheetId="4993">
        <row r="1">
          <cell r="JB1">
            <v>0</v>
          </cell>
        </row>
      </sheetData>
      <sheetData sheetId="4994">
        <row r="1">
          <cell r="JB1">
            <v>0</v>
          </cell>
        </row>
      </sheetData>
      <sheetData sheetId="4995">
        <row r="1">
          <cell r="JB1">
            <v>0</v>
          </cell>
        </row>
      </sheetData>
      <sheetData sheetId="4996">
        <row r="1">
          <cell r="JB1">
            <v>0</v>
          </cell>
        </row>
      </sheetData>
      <sheetData sheetId="4997">
        <row r="1">
          <cell r="JB1">
            <v>0</v>
          </cell>
        </row>
      </sheetData>
      <sheetData sheetId="4998">
        <row r="1">
          <cell r="JB1">
            <v>0</v>
          </cell>
        </row>
      </sheetData>
      <sheetData sheetId="4999">
        <row r="1">
          <cell r="JB1">
            <v>0</v>
          </cell>
        </row>
      </sheetData>
      <sheetData sheetId="5000">
        <row r="1">
          <cell r="JB1">
            <v>0</v>
          </cell>
        </row>
      </sheetData>
      <sheetData sheetId="5001">
        <row r="1">
          <cell r="JB1">
            <v>0</v>
          </cell>
        </row>
      </sheetData>
      <sheetData sheetId="5002">
        <row r="1">
          <cell r="JB1">
            <v>0</v>
          </cell>
        </row>
      </sheetData>
      <sheetData sheetId="5003">
        <row r="1">
          <cell r="JB1">
            <v>0</v>
          </cell>
        </row>
      </sheetData>
      <sheetData sheetId="5004">
        <row r="1">
          <cell r="JB1">
            <v>0</v>
          </cell>
        </row>
      </sheetData>
      <sheetData sheetId="5005">
        <row r="1">
          <cell r="JB1">
            <v>0</v>
          </cell>
        </row>
      </sheetData>
      <sheetData sheetId="5006">
        <row r="1">
          <cell r="JB1">
            <v>0</v>
          </cell>
        </row>
      </sheetData>
      <sheetData sheetId="5007">
        <row r="1">
          <cell r="JB1">
            <v>0</v>
          </cell>
        </row>
      </sheetData>
      <sheetData sheetId="5008">
        <row r="1">
          <cell r="JB1">
            <v>0</v>
          </cell>
        </row>
      </sheetData>
      <sheetData sheetId="5009">
        <row r="1">
          <cell r="JB1">
            <v>0</v>
          </cell>
        </row>
      </sheetData>
      <sheetData sheetId="5010">
        <row r="1">
          <cell r="JB1">
            <v>0</v>
          </cell>
        </row>
      </sheetData>
      <sheetData sheetId="5011">
        <row r="1">
          <cell r="JB1">
            <v>0</v>
          </cell>
        </row>
      </sheetData>
      <sheetData sheetId="5012">
        <row r="1">
          <cell r="JB1">
            <v>0</v>
          </cell>
        </row>
      </sheetData>
      <sheetData sheetId="5013">
        <row r="1">
          <cell r="JB1">
            <v>0</v>
          </cell>
        </row>
      </sheetData>
      <sheetData sheetId="5014">
        <row r="1">
          <cell r="JB1">
            <v>0</v>
          </cell>
        </row>
      </sheetData>
      <sheetData sheetId="5015">
        <row r="1">
          <cell r="JB1">
            <v>0</v>
          </cell>
        </row>
      </sheetData>
      <sheetData sheetId="5016">
        <row r="1">
          <cell r="JB1">
            <v>0</v>
          </cell>
        </row>
      </sheetData>
      <sheetData sheetId="5017">
        <row r="1">
          <cell r="JB1">
            <v>0</v>
          </cell>
        </row>
      </sheetData>
      <sheetData sheetId="5018">
        <row r="1">
          <cell r="JB1">
            <v>0</v>
          </cell>
        </row>
      </sheetData>
      <sheetData sheetId="5019">
        <row r="1">
          <cell r="JB1">
            <v>0</v>
          </cell>
        </row>
      </sheetData>
      <sheetData sheetId="5020">
        <row r="1">
          <cell r="JB1">
            <v>0</v>
          </cell>
        </row>
      </sheetData>
      <sheetData sheetId="5021">
        <row r="1">
          <cell r="JB1">
            <v>0</v>
          </cell>
        </row>
      </sheetData>
      <sheetData sheetId="5022">
        <row r="1">
          <cell r="JB1">
            <v>0</v>
          </cell>
        </row>
      </sheetData>
      <sheetData sheetId="5023">
        <row r="1">
          <cell r="JB1">
            <v>0</v>
          </cell>
        </row>
      </sheetData>
      <sheetData sheetId="5024">
        <row r="1">
          <cell r="JB1">
            <v>0</v>
          </cell>
        </row>
      </sheetData>
      <sheetData sheetId="5025">
        <row r="1">
          <cell r="JB1">
            <v>0</v>
          </cell>
        </row>
      </sheetData>
      <sheetData sheetId="5026">
        <row r="1">
          <cell r="JB1">
            <v>0</v>
          </cell>
        </row>
      </sheetData>
      <sheetData sheetId="5027">
        <row r="1">
          <cell r="JB1">
            <v>0</v>
          </cell>
        </row>
      </sheetData>
      <sheetData sheetId="5028">
        <row r="1">
          <cell r="JB1">
            <v>0</v>
          </cell>
        </row>
      </sheetData>
      <sheetData sheetId="5029">
        <row r="1">
          <cell r="JB1">
            <v>0</v>
          </cell>
        </row>
      </sheetData>
      <sheetData sheetId="5030">
        <row r="1">
          <cell r="JB1">
            <v>0</v>
          </cell>
        </row>
      </sheetData>
      <sheetData sheetId="5031">
        <row r="1">
          <cell r="JB1">
            <v>0</v>
          </cell>
        </row>
      </sheetData>
      <sheetData sheetId="5032">
        <row r="1">
          <cell r="JB1">
            <v>0</v>
          </cell>
        </row>
      </sheetData>
      <sheetData sheetId="5033">
        <row r="1">
          <cell r="JB1">
            <v>0</v>
          </cell>
        </row>
      </sheetData>
      <sheetData sheetId="5034">
        <row r="1">
          <cell r="JB1">
            <v>0</v>
          </cell>
        </row>
      </sheetData>
      <sheetData sheetId="5035">
        <row r="1">
          <cell r="JB1">
            <v>0</v>
          </cell>
        </row>
      </sheetData>
      <sheetData sheetId="5036">
        <row r="1">
          <cell r="JB1">
            <v>0</v>
          </cell>
        </row>
      </sheetData>
      <sheetData sheetId="5037">
        <row r="1">
          <cell r="JB1">
            <v>0</v>
          </cell>
        </row>
      </sheetData>
      <sheetData sheetId="5038">
        <row r="1">
          <cell r="JB1">
            <v>0</v>
          </cell>
        </row>
      </sheetData>
      <sheetData sheetId="5039">
        <row r="1">
          <cell r="JB1">
            <v>0</v>
          </cell>
        </row>
      </sheetData>
      <sheetData sheetId="5040">
        <row r="1">
          <cell r="JB1">
            <v>0</v>
          </cell>
        </row>
      </sheetData>
      <sheetData sheetId="5041">
        <row r="1">
          <cell r="JB1">
            <v>0</v>
          </cell>
        </row>
      </sheetData>
      <sheetData sheetId="5042">
        <row r="1">
          <cell r="JB1">
            <v>0</v>
          </cell>
        </row>
      </sheetData>
      <sheetData sheetId="5043">
        <row r="1">
          <cell r="JB1">
            <v>0</v>
          </cell>
        </row>
      </sheetData>
      <sheetData sheetId="5044">
        <row r="1">
          <cell r="JB1">
            <v>0</v>
          </cell>
        </row>
      </sheetData>
      <sheetData sheetId="5045">
        <row r="1">
          <cell r="JB1">
            <v>0</v>
          </cell>
        </row>
      </sheetData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>
        <row r="1">
          <cell r="JB1">
            <v>0</v>
          </cell>
        </row>
      </sheetData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>
        <row r="1">
          <cell r="JB1">
            <v>0</v>
          </cell>
        </row>
      </sheetData>
      <sheetData sheetId="5521">
        <row r="1">
          <cell r="JB1">
            <v>0</v>
          </cell>
        </row>
      </sheetData>
      <sheetData sheetId="5522">
        <row r="1">
          <cell r="JB1">
            <v>0</v>
          </cell>
        </row>
      </sheetData>
      <sheetData sheetId="5523">
        <row r="1">
          <cell r="JB1">
            <v>0</v>
          </cell>
        </row>
      </sheetData>
      <sheetData sheetId="5524">
        <row r="1">
          <cell r="JB1">
            <v>0</v>
          </cell>
        </row>
      </sheetData>
      <sheetData sheetId="5525" refreshError="1"/>
      <sheetData sheetId="5526">
        <row r="1">
          <cell r="JB1">
            <v>0</v>
          </cell>
        </row>
      </sheetData>
      <sheetData sheetId="5527">
        <row r="1">
          <cell r="JB1">
            <v>0</v>
          </cell>
        </row>
      </sheetData>
      <sheetData sheetId="5528">
        <row r="1">
          <cell r="JB1">
            <v>0</v>
          </cell>
        </row>
      </sheetData>
      <sheetData sheetId="5529" refreshError="1"/>
      <sheetData sheetId="5530" refreshError="1"/>
      <sheetData sheetId="5531">
        <row r="1">
          <cell r="JB1">
            <v>0</v>
          </cell>
        </row>
      </sheetData>
      <sheetData sheetId="5532">
        <row r="1">
          <cell r="JB1">
            <v>0</v>
          </cell>
        </row>
      </sheetData>
      <sheetData sheetId="5533">
        <row r="1">
          <cell r="JB1">
            <v>0</v>
          </cell>
        </row>
      </sheetData>
      <sheetData sheetId="5534">
        <row r="1">
          <cell r="JB1">
            <v>0</v>
          </cell>
        </row>
      </sheetData>
      <sheetData sheetId="5535">
        <row r="1">
          <cell r="JB1">
            <v>0</v>
          </cell>
        </row>
      </sheetData>
      <sheetData sheetId="5536">
        <row r="1">
          <cell r="JB1">
            <v>0</v>
          </cell>
        </row>
      </sheetData>
      <sheetData sheetId="5537">
        <row r="1">
          <cell r="JB1">
            <v>0</v>
          </cell>
        </row>
      </sheetData>
      <sheetData sheetId="5538">
        <row r="1">
          <cell r="JB1">
            <v>0</v>
          </cell>
        </row>
      </sheetData>
      <sheetData sheetId="5539">
        <row r="1">
          <cell r="JB1">
            <v>0</v>
          </cell>
        </row>
      </sheetData>
      <sheetData sheetId="5540">
        <row r="1">
          <cell r="JB1">
            <v>0</v>
          </cell>
        </row>
      </sheetData>
      <sheetData sheetId="5541">
        <row r="1">
          <cell r="JB1">
            <v>0</v>
          </cell>
        </row>
      </sheetData>
      <sheetData sheetId="5542">
        <row r="1">
          <cell r="JB1">
            <v>0</v>
          </cell>
        </row>
      </sheetData>
      <sheetData sheetId="5543">
        <row r="1">
          <cell r="JB1">
            <v>0</v>
          </cell>
        </row>
      </sheetData>
      <sheetData sheetId="5544">
        <row r="1">
          <cell r="JB1">
            <v>0</v>
          </cell>
        </row>
      </sheetData>
      <sheetData sheetId="5545">
        <row r="1">
          <cell r="JB1">
            <v>0</v>
          </cell>
        </row>
      </sheetData>
      <sheetData sheetId="5546">
        <row r="1">
          <cell r="JB1">
            <v>0</v>
          </cell>
        </row>
      </sheetData>
      <sheetData sheetId="5547">
        <row r="1">
          <cell r="JB1">
            <v>0</v>
          </cell>
        </row>
      </sheetData>
      <sheetData sheetId="5548">
        <row r="1">
          <cell r="JB1">
            <v>0</v>
          </cell>
        </row>
      </sheetData>
      <sheetData sheetId="5549">
        <row r="1">
          <cell r="JB1">
            <v>0</v>
          </cell>
        </row>
      </sheetData>
      <sheetData sheetId="5550">
        <row r="1">
          <cell r="JB1">
            <v>0</v>
          </cell>
        </row>
      </sheetData>
      <sheetData sheetId="5551">
        <row r="1">
          <cell r="JB1">
            <v>0</v>
          </cell>
        </row>
      </sheetData>
      <sheetData sheetId="5552">
        <row r="1">
          <cell r="JB1">
            <v>0</v>
          </cell>
        </row>
      </sheetData>
      <sheetData sheetId="5553">
        <row r="1">
          <cell r="JB1">
            <v>0</v>
          </cell>
        </row>
      </sheetData>
      <sheetData sheetId="5554">
        <row r="1">
          <cell r="JB1">
            <v>0</v>
          </cell>
        </row>
      </sheetData>
      <sheetData sheetId="5555">
        <row r="1">
          <cell r="JB1">
            <v>0</v>
          </cell>
        </row>
      </sheetData>
      <sheetData sheetId="5556">
        <row r="1">
          <cell r="JB1">
            <v>0</v>
          </cell>
        </row>
      </sheetData>
      <sheetData sheetId="5557">
        <row r="1">
          <cell r="JB1">
            <v>0</v>
          </cell>
        </row>
      </sheetData>
      <sheetData sheetId="5558">
        <row r="1">
          <cell r="JB1">
            <v>0</v>
          </cell>
        </row>
      </sheetData>
      <sheetData sheetId="5559">
        <row r="1">
          <cell r="JB1">
            <v>0</v>
          </cell>
        </row>
      </sheetData>
      <sheetData sheetId="5560">
        <row r="1">
          <cell r="JB1">
            <v>0</v>
          </cell>
        </row>
      </sheetData>
      <sheetData sheetId="5561">
        <row r="1">
          <cell r="JB1">
            <v>0</v>
          </cell>
        </row>
      </sheetData>
      <sheetData sheetId="5562">
        <row r="1">
          <cell r="JB1">
            <v>0</v>
          </cell>
        </row>
      </sheetData>
      <sheetData sheetId="5563">
        <row r="1">
          <cell r="JB1">
            <v>0</v>
          </cell>
        </row>
      </sheetData>
      <sheetData sheetId="5564">
        <row r="1">
          <cell r="JB1">
            <v>0</v>
          </cell>
        </row>
      </sheetData>
      <sheetData sheetId="5565">
        <row r="1">
          <cell r="JB1">
            <v>0</v>
          </cell>
        </row>
      </sheetData>
      <sheetData sheetId="5566">
        <row r="1">
          <cell r="JB1">
            <v>0</v>
          </cell>
        </row>
      </sheetData>
      <sheetData sheetId="5567">
        <row r="1">
          <cell r="JB1">
            <v>0</v>
          </cell>
        </row>
      </sheetData>
      <sheetData sheetId="5568">
        <row r="1">
          <cell r="JB1">
            <v>0</v>
          </cell>
        </row>
      </sheetData>
      <sheetData sheetId="5569">
        <row r="1">
          <cell r="JB1">
            <v>0</v>
          </cell>
        </row>
      </sheetData>
      <sheetData sheetId="5570">
        <row r="1">
          <cell r="JB1">
            <v>0</v>
          </cell>
        </row>
      </sheetData>
      <sheetData sheetId="5571">
        <row r="1">
          <cell r="JB1">
            <v>0</v>
          </cell>
        </row>
      </sheetData>
      <sheetData sheetId="5572">
        <row r="1">
          <cell r="JB1">
            <v>0</v>
          </cell>
        </row>
      </sheetData>
      <sheetData sheetId="5573">
        <row r="1">
          <cell r="JB1">
            <v>0</v>
          </cell>
        </row>
      </sheetData>
      <sheetData sheetId="5574">
        <row r="1">
          <cell r="JB1">
            <v>0</v>
          </cell>
        </row>
      </sheetData>
      <sheetData sheetId="5575">
        <row r="1">
          <cell r="JB1">
            <v>0</v>
          </cell>
        </row>
      </sheetData>
      <sheetData sheetId="5576">
        <row r="1">
          <cell r="JB1">
            <v>0</v>
          </cell>
        </row>
      </sheetData>
      <sheetData sheetId="5577">
        <row r="1">
          <cell r="JB1">
            <v>0</v>
          </cell>
        </row>
      </sheetData>
      <sheetData sheetId="5578">
        <row r="1">
          <cell r="JB1">
            <v>0</v>
          </cell>
        </row>
      </sheetData>
      <sheetData sheetId="5579">
        <row r="1">
          <cell r="JB1">
            <v>0</v>
          </cell>
        </row>
      </sheetData>
      <sheetData sheetId="5580">
        <row r="1">
          <cell r="JB1">
            <v>0</v>
          </cell>
        </row>
      </sheetData>
      <sheetData sheetId="5581">
        <row r="1">
          <cell r="JB1">
            <v>0</v>
          </cell>
        </row>
      </sheetData>
      <sheetData sheetId="5582">
        <row r="1">
          <cell r="JB1">
            <v>0</v>
          </cell>
        </row>
      </sheetData>
      <sheetData sheetId="5583">
        <row r="1">
          <cell r="JB1">
            <v>0</v>
          </cell>
        </row>
      </sheetData>
      <sheetData sheetId="5584">
        <row r="1">
          <cell r="JB1">
            <v>0</v>
          </cell>
        </row>
      </sheetData>
      <sheetData sheetId="5585">
        <row r="1">
          <cell r="JB1">
            <v>0</v>
          </cell>
        </row>
      </sheetData>
      <sheetData sheetId="5586">
        <row r="1">
          <cell r="JB1">
            <v>0</v>
          </cell>
        </row>
      </sheetData>
      <sheetData sheetId="5587">
        <row r="1">
          <cell r="JB1">
            <v>0</v>
          </cell>
        </row>
      </sheetData>
      <sheetData sheetId="5588">
        <row r="1">
          <cell r="JB1">
            <v>0</v>
          </cell>
        </row>
      </sheetData>
      <sheetData sheetId="5589">
        <row r="1">
          <cell r="JB1">
            <v>0</v>
          </cell>
        </row>
      </sheetData>
      <sheetData sheetId="5590">
        <row r="1">
          <cell r="JB1">
            <v>0</v>
          </cell>
        </row>
      </sheetData>
      <sheetData sheetId="5591">
        <row r="1">
          <cell r="JB1">
            <v>0</v>
          </cell>
        </row>
      </sheetData>
      <sheetData sheetId="5592">
        <row r="1">
          <cell r="JB1">
            <v>0</v>
          </cell>
        </row>
      </sheetData>
      <sheetData sheetId="5593">
        <row r="1">
          <cell r="JB1">
            <v>0</v>
          </cell>
        </row>
      </sheetData>
      <sheetData sheetId="5594">
        <row r="1">
          <cell r="JB1">
            <v>0</v>
          </cell>
        </row>
      </sheetData>
      <sheetData sheetId="5595">
        <row r="1">
          <cell r="JB1">
            <v>0</v>
          </cell>
        </row>
      </sheetData>
      <sheetData sheetId="5596">
        <row r="1">
          <cell r="JB1">
            <v>0</v>
          </cell>
        </row>
      </sheetData>
      <sheetData sheetId="5597">
        <row r="1">
          <cell r="JB1">
            <v>0</v>
          </cell>
        </row>
      </sheetData>
      <sheetData sheetId="5598">
        <row r="1">
          <cell r="JB1">
            <v>0</v>
          </cell>
        </row>
      </sheetData>
      <sheetData sheetId="5599">
        <row r="1">
          <cell r="JB1">
            <v>0</v>
          </cell>
        </row>
      </sheetData>
      <sheetData sheetId="5600">
        <row r="1">
          <cell r="JB1">
            <v>0</v>
          </cell>
        </row>
      </sheetData>
      <sheetData sheetId="5601">
        <row r="1">
          <cell r="JB1">
            <v>0</v>
          </cell>
        </row>
      </sheetData>
      <sheetData sheetId="5602">
        <row r="1">
          <cell r="JB1">
            <v>0</v>
          </cell>
        </row>
      </sheetData>
      <sheetData sheetId="5603">
        <row r="1">
          <cell r="JB1">
            <v>0</v>
          </cell>
        </row>
      </sheetData>
      <sheetData sheetId="5604">
        <row r="1">
          <cell r="JB1">
            <v>0</v>
          </cell>
        </row>
      </sheetData>
      <sheetData sheetId="5605">
        <row r="1">
          <cell r="JB1">
            <v>0</v>
          </cell>
        </row>
      </sheetData>
      <sheetData sheetId="5606">
        <row r="1">
          <cell r="JB1">
            <v>0</v>
          </cell>
        </row>
      </sheetData>
      <sheetData sheetId="5607">
        <row r="1">
          <cell r="JB1">
            <v>0</v>
          </cell>
        </row>
      </sheetData>
      <sheetData sheetId="5608">
        <row r="1">
          <cell r="JB1">
            <v>0</v>
          </cell>
        </row>
      </sheetData>
      <sheetData sheetId="5609">
        <row r="1">
          <cell r="JB1">
            <v>0</v>
          </cell>
        </row>
      </sheetData>
      <sheetData sheetId="5610">
        <row r="1">
          <cell r="JB1">
            <v>0</v>
          </cell>
        </row>
      </sheetData>
      <sheetData sheetId="5611">
        <row r="1">
          <cell r="JB1">
            <v>0</v>
          </cell>
        </row>
      </sheetData>
      <sheetData sheetId="5612">
        <row r="1">
          <cell r="JB1">
            <v>0</v>
          </cell>
        </row>
      </sheetData>
      <sheetData sheetId="5613">
        <row r="1">
          <cell r="JB1">
            <v>0</v>
          </cell>
        </row>
      </sheetData>
      <sheetData sheetId="5614">
        <row r="1">
          <cell r="JB1">
            <v>0</v>
          </cell>
        </row>
      </sheetData>
      <sheetData sheetId="5615">
        <row r="1">
          <cell r="JB1">
            <v>0</v>
          </cell>
        </row>
      </sheetData>
      <sheetData sheetId="5616">
        <row r="1">
          <cell r="JB1">
            <v>0</v>
          </cell>
        </row>
      </sheetData>
      <sheetData sheetId="5617">
        <row r="1">
          <cell r="JB1">
            <v>0</v>
          </cell>
        </row>
      </sheetData>
      <sheetData sheetId="5618">
        <row r="1">
          <cell r="JB1">
            <v>0</v>
          </cell>
        </row>
      </sheetData>
      <sheetData sheetId="5619">
        <row r="1">
          <cell r="JB1">
            <v>0</v>
          </cell>
        </row>
      </sheetData>
      <sheetData sheetId="5620">
        <row r="1">
          <cell r="JB1">
            <v>0</v>
          </cell>
        </row>
      </sheetData>
      <sheetData sheetId="5621">
        <row r="1">
          <cell r="JB1">
            <v>0</v>
          </cell>
        </row>
      </sheetData>
      <sheetData sheetId="5622">
        <row r="1">
          <cell r="JB1">
            <v>0</v>
          </cell>
        </row>
      </sheetData>
      <sheetData sheetId="5623">
        <row r="1">
          <cell r="JB1">
            <v>0</v>
          </cell>
        </row>
      </sheetData>
      <sheetData sheetId="5624">
        <row r="1">
          <cell r="JB1">
            <v>0</v>
          </cell>
        </row>
      </sheetData>
      <sheetData sheetId="5625">
        <row r="1">
          <cell r="JB1">
            <v>0</v>
          </cell>
        </row>
      </sheetData>
      <sheetData sheetId="5626">
        <row r="1">
          <cell r="JB1">
            <v>0</v>
          </cell>
        </row>
      </sheetData>
      <sheetData sheetId="5627">
        <row r="1">
          <cell r="JB1">
            <v>0</v>
          </cell>
        </row>
      </sheetData>
      <sheetData sheetId="5628">
        <row r="1">
          <cell r="JB1">
            <v>0</v>
          </cell>
        </row>
      </sheetData>
      <sheetData sheetId="5629">
        <row r="1">
          <cell r="JB1">
            <v>0</v>
          </cell>
        </row>
      </sheetData>
      <sheetData sheetId="5630">
        <row r="1">
          <cell r="JB1">
            <v>0</v>
          </cell>
        </row>
      </sheetData>
      <sheetData sheetId="5631">
        <row r="1">
          <cell r="JB1">
            <v>0</v>
          </cell>
        </row>
      </sheetData>
      <sheetData sheetId="5632">
        <row r="1">
          <cell r="JB1">
            <v>0</v>
          </cell>
        </row>
      </sheetData>
      <sheetData sheetId="5633">
        <row r="1">
          <cell r="JB1">
            <v>0</v>
          </cell>
        </row>
      </sheetData>
      <sheetData sheetId="5634">
        <row r="1">
          <cell r="JB1">
            <v>0</v>
          </cell>
        </row>
      </sheetData>
      <sheetData sheetId="5635">
        <row r="1">
          <cell r="JB1">
            <v>0</v>
          </cell>
        </row>
      </sheetData>
      <sheetData sheetId="5636">
        <row r="1">
          <cell r="JB1">
            <v>0</v>
          </cell>
        </row>
      </sheetData>
      <sheetData sheetId="5637">
        <row r="1">
          <cell r="JB1">
            <v>0</v>
          </cell>
        </row>
      </sheetData>
      <sheetData sheetId="5638">
        <row r="1">
          <cell r="JB1">
            <v>0</v>
          </cell>
        </row>
      </sheetData>
      <sheetData sheetId="5639">
        <row r="1">
          <cell r="JB1">
            <v>0</v>
          </cell>
        </row>
      </sheetData>
      <sheetData sheetId="5640">
        <row r="1">
          <cell r="JB1">
            <v>0</v>
          </cell>
        </row>
      </sheetData>
      <sheetData sheetId="5641">
        <row r="1">
          <cell r="JB1">
            <v>0</v>
          </cell>
        </row>
      </sheetData>
      <sheetData sheetId="5642">
        <row r="1">
          <cell r="JB1">
            <v>0</v>
          </cell>
        </row>
      </sheetData>
      <sheetData sheetId="5643">
        <row r="1">
          <cell r="JB1">
            <v>0</v>
          </cell>
        </row>
      </sheetData>
      <sheetData sheetId="5644">
        <row r="1">
          <cell r="JB1">
            <v>0</v>
          </cell>
        </row>
      </sheetData>
      <sheetData sheetId="5645">
        <row r="1">
          <cell r="JB1">
            <v>0</v>
          </cell>
        </row>
      </sheetData>
      <sheetData sheetId="5646">
        <row r="1">
          <cell r="JB1">
            <v>0</v>
          </cell>
        </row>
      </sheetData>
      <sheetData sheetId="5647">
        <row r="1">
          <cell r="JB1">
            <v>0</v>
          </cell>
        </row>
      </sheetData>
      <sheetData sheetId="5648">
        <row r="1">
          <cell r="JB1">
            <v>0</v>
          </cell>
        </row>
      </sheetData>
      <sheetData sheetId="5649">
        <row r="1">
          <cell r="JB1">
            <v>0</v>
          </cell>
        </row>
      </sheetData>
      <sheetData sheetId="5650">
        <row r="1">
          <cell r="JB1">
            <v>0</v>
          </cell>
        </row>
      </sheetData>
      <sheetData sheetId="5651">
        <row r="1">
          <cell r="JB1">
            <v>0</v>
          </cell>
        </row>
      </sheetData>
      <sheetData sheetId="5652">
        <row r="1">
          <cell r="JB1">
            <v>0</v>
          </cell>
        </row>
      </sheetData>
      <sheetData sheetId="5653">
        <row r="1">
          <cell r="JB1">
            <v>0</v>
          </cell>
        </row>
      </sheetData>
      <sheetData sheetId="5654">
        <row r="1">
          <cell r="JB1">
            <v>0</v>
          </cell>
        </row>
      </sheetData>
      <sheetData sheetId="5655">
        <row r="1">
          <cell r="JB1">
            <v>0</v>
          </cell>
        </row>
      </sheetData>
      <sheetData sheetId="5656">
        <row r="1">
          <cell r="JB1">
            <v>0</v>
          </cell>
        </row>
      </sheetData>
      <sheetData sheetId="5657">
        <row r="1">
          <cell r="JB1">
            <v>0</v>
          </cell>
        </row>
      </sheetData>
      <sheetData sheetId="5658">
        <row r="1">
          <cell r="JB1">
            <v>0</v>
          </cell>
        </row>
      </sheetData>
      <sheetData sheetId="5659">
        <row r="1">
          <cell r="JB1">
            <v>0</v>
          </cell>
        </row>
      </sheetData>
      <sheetData sheetId="5660">
        <row r="1">
          <cell r="JB1">
            <v>0</v>
          </cell>
        </row>
      </sheetData>
      <sheetData sheetId="5661">
        <row r="1">
          <cell r="JB1">
            <v>0</v>
          </cell>
        </row>
      </sheetData>
      <sheetData sheetId="5662">
        <row r="1">
          <cell r="JB1">
            <v>0</v>
          </cell>
        </row>
      </sheetData>
      <sheetData sheetId="5663">
        <row r="1">
          <cell r="JB1">
            <v>0</v>
          </cell>
        </row>
      </sheetData>
      <sheetData sheetId="5664">
        <row r="1">
          <cell r="JB1">
            <v>0</v>
          </cell>
        </row>
      </sheetData>
      <sheetData sheetId="5665">
        <row r="1">
          <cell r="JB1">
            <v>0</v>
          </cell>
        </row>
      </sheetData>
      <sheetData sheetId="5666">
        <row r="1">
          <cell r="JB1">
            <v>0</v>
          </cell>
        </row>
      </sheetData>
      <sheetData sheetId="5667">
        <row r="1">
          <cell r="JB1">
            <v>0</v>
          </cell>
        </row>
      </sheetData>
      <sheetData sheetId="5668">
        <row r="1">
          <cell r="JB1">
            <v>0</v>
          </cell>
        </row>
      </sheetData>
      <sheetData sheetId="5669">
        <row r="1">
          <cell r="JB1">
            <v>0</v>
          </cell>
        </row>
      </sheetData>
      <sheetData sheetId="5670">
        <row r="1">
          <cell r="JB1">
            <v>0</v>
          </cell>
        </row>
      </sheetData>
      <sheetData sheetId="5671">
        <row r="1">
          <cell r="JB1">
            <v>0</v>
          </cell>
        </row>
      </sheetData>
      <sheetData sheetId="5672">
        <row r="1">
          <cell r="JB1">
            <v>0</v>
          </cell>
        </row>
      </sheetData>
      <sheetData sheetId="5673">
        <row r="1">
          <cell r="JB1">
            <v>0</v>
          </cell>
        </row>
      </sheetData>
      <sheetData sheetId="5674">
        <row r="1">
          <cell r="JB1">
            <v>0</v>
          </cell>
        </row>
      </sheetData>
      <sheetData sheetId="5675">
        <row r="1">
          <cell r="JB1">
            <v>0</v>
          </cell>
        </row>
      </sheetData>
      <sheetData sheetId="5676">
        <row r="1">
          <cell r="JB1">
            <v>0</v>
          </cell>
        </row>
      </sheetData>
      <sheetData sheetId="5677">
        <row r="1">
          <cell r="JB1">
            <v>0</v>
          </cell>
        </row>
      </sheetData>
      <sheetData sheetId="5678">
        <row r="1">
          <cell r="JB1">
            <v>0</v>
          </cell>
        </row>
      </sheetData>
      <sheetData sheetId="5679">
        <row r="1">
          <cell r="JB1">
            <v>0</v>
          </cell>
        </row>
      </sheetData>
      <sheetData sheetId="5680">
        <row r="1">
          <cell r="JB1">
            <v>0</v>
          </cell>
        </row>
      </sheetData>
      <sheetData sheetId="5681">
        <row r="1">
          <cell r="JB1">
            <v>0</v>
          </cell>
        </row>
      </sheetData>
      <sheetData sheetId="5682">
        <row r="1">
          <cell r="JB1">
            <v>0</v>
          </cell>
        </row>
      </sheetData>
      <sheetData sheetId="5683">
        <row r="1">
          <cell r="JB1">
            <v>0</v>
          </cell>
        </row>
      </sheetData>
      <sheetData sheetId="5684">
        <row r="1">
          <cell r="JB1">
            <v>0</v>
          </cell>
        </row>
      </sheetData>
      <sheetData sheetId="5685">
        <row r="1">
          <cell r="JB1">
            <v>0</v>
          </cell>
        </row>
      </sheetData>
      <sheetData sheetId="5686">
        <row r="1">
          <cell r="JB1">
            <v>0</v>
          </cell>
        </row>
      </sheetData>
      <sheetData sheetId="5687">
        <row r="1">
          <cell r="JB1">
            <v>0</v>
          </cell>
        </row>
      </sheetData>
      <sheetData sheetId="5688">
        <row r="1">
          <cell r="JB1">
            <v>0</v>
          </cell>
        </row>
      </sheetData>
      <sheetData sheetId="5689">
        <row r="1">
          <cell r="JB1">
            <v>0</v>
          </cell>
        </row>
      </sheetData>
      <sheetData sheetId="5690">
        <row r="1">
          <cell r="JB1">
            <v>0</v>
          </cell>
        </row>
      </sheetData>
      <sheetData sheetId="5691">
        <row r="1">
          <cell r="JB1">
            <v>0</v>
          </cell>
        </row>
      </sheetData>
      <sheetData sheetId="5692">
        <row r="1">
          <cell r="JB1">
            <v>0</v>
          </cell>
        </row>
      </sheetData>
      <sheetData sheetId="5693">
        <row r="1">
          <cell r="JB1">
            <v>0</v>
          </cell>
        </row>
      </sheetData>
      <sheetData sheetId="5694">
        <row r="1">
          <cell r="JB1">
            <v>0</v>
          </cell>
        </row>
      </sheetData>
      <sheetData sheetId="5695">
        <row r="1">
          <cell r="JB1">
            <v>0</v>
          </cell>
        </row>
      </sheetData>
      <sheetData sheetId="5696">
        <row r="1">
          <cell r="JB1">
            <v>0</v>
          </cell>
        </row>
      </sheetData>
      <sheetData sheetId="5697">
        <row r="1">
          <cell r="JB1">
            <v>0</v>
          </cell>
        </row>
      </sheetData>
      <sheetData sheetId="5698">
        <row r="1">
          <cell r="JB1">
            <v>0</v>
          </cell>
        </row>
      </sheetData>
      <sheetData sheetId="5699">
        <row r="1">
          <cell r="JB1">
            <v>0</v>
          </cell>
        </row>
      </sheetData>
      <sheetData sheetId="5700">
        <row r="1">
          <cell r="JB1">
            <v>0</v>
          </cell>
        </row>
      </sheetData>
      <sheetData sheetId="5701">
        <row r="1">
          <cell r="JB1">
            <v>0</v>
          </cell>
        </row>
      </sheetData>
      <sheetData sheetId="5702">
        <row r="1">
          <cell r="JB1">
            <v>0</v>
          </cell>
        </row>
      </sheetData>
      <sheetData sheetId="5703">
        <row r="1">
          <cell r="JB1">
            <v>0</v>
          </cell>
        </row>
      </sheetData>
      <sheetData sheetId="5704">
        <row r="1">
          <cell r="JB1">
            <v>0</v>
          </cell>
        </row>
      </sheetData>
      <sheetData sheetId="5705">
        <row r="1">
          <cell r="JB1">
            <v>0</v>
          </cell>
        </row>
      </sheetData>
      <sheetData sheetId="5706">
        <row r="1">
          <cell r="JB1">
            <v>0</v>
          </cell>
        </row>
      </sheetData>
      <sheetData sheetId="5707">
        <row r="1">
          <cell r="JB1">
            <v>0</v>
          </cell>
        </row>
      </sheetData>
      <sheetData sheetId="5708">
        <row r="1">
          <cell r="JB1">
            <v>0</v>
          </cell>
        </row>
      </sheetData>
      <sheetData sheetId="5709">
        <row r="1">
          <cell r="JB1">
            <v>0</v>
          </cell>
        </row>
      </sheetData>
      <sheetData sheetId="5710">
        <row r="1">
          <cell r="JB1">
            <v>0</v>
          </cell>
        </row>
      </sheetData>
      <sheetData sheetId="5711">
        <row r="1">
          <cell r="JB1">
            <v>0</v>
          </cell>
        </row>
      </sheetData>
      <sheetData sheetId="5712">
        <row r="1">
          <cell r="JB1">
            <v>0</v>
          </cell>
        </row>
      </sheetData>
      <sheetData sheetId="5713">
        <row r="1">
          <cell r="JB1">
            <v>0</v>
          </cell>
        </row>
      </sheetData>
      <sheetData sheetId="5714">
        <row r="1">
          <cell r="JB1">
            <v>0</v>
          </cell>
        </row>
      </sheetData>
      <sheetData sheetId="5715">
        <row r="1">
          <cell r="JB1">
            <v>0</v>
          </cell>
        </row>
      </sheetData>
      <sheetData sheetId="5716">
        <row r="1">
          <cell r="JB1">
            <v>0</v>
          </cell>
        </row>
      </sheetData>
      <sheetData sheetId="5717">
        <row r="1">
          <cell r="JB1">
            <v>0</v>
          </cell>
        </row>
      </sheetData>
      <sheetData sheetId="5718">
        <row r="1">
          <cell r="JB1">
            <v>0</v>
          </cell>
        </row>
      </sheetData>
      <sheetData sheetId="5719">
        <row r="1">
          <cell r="JB1">
            <v>0</v>
          </cell>
        </row>
      </sheetData>
      <sheetData sheetId="5720">
        <row r="1">
          <cell r="JB1">
            <v>0</v>
          </cell>
        </row>
      </sheetData>
      <sheetData sheetId="5721">
        <row r="1">
          <cell r="JB1">
            <v>0</v>
          </cell>
        </row>
      </sheetData>
      <sheetData sheetId="5722">
        <row r="1">
          <cell r="JB1">
            <v>0</v>
          </cell>
        </row>
      </sheetData>
      <sheetData sheetId="5723">
        <row r="1">
          <cell r="JB1">
            <v>0</v>
          </cell>
        </row>
      </sheetData>
      <sheetData sheetId="5724">
        <row r="1">
          <cell r="JB1">
            <v>0</v>
          </cell>
        </row>
      </sheetData>
      <sheetData sheetId="5725">
        <row r="1">
          <cell r="JB1">
            <v>0</v>
          </cell>
        </row>
      </sheetData>
      <sheetData sheetId="5726">
        <row r="1">
          <cell r="JB1">
            <v>0</v>
          </cell>
        </row>
      </sheetData>
      <sheetData sheetId="5727">
        <row r="1">
          <cell r="JB1">
            <v>0</v>
          </cell>
        </row>
      </sheetData>
      <sheetData sheetId="5728">
        <row r="1">
          <cell r="JB1">
            <v>0</v>
          </cell>
        </row>
      </sheetData>
      <sheetData sheetId="5729">
        <row r="1">
          <cell r="JB1">
            <v>0</v>
          </cell>
        </row>
      </sheetData>
      <sheetData sheetId="5730">
        <row r="1">
          <cell r="JB1">
            <v>0</v>
          </cell>
        </row>
      </sheetData>
      <sheetData sheetId="5731">
        <row r="1">
          <cell r="JB1">
            <v>0</v>
          </cell>
        </row>
      </sheetData>
      <sheetData sheetId="5732">
        <row r="1">
          <cell r="JB1">
            <v>0</v>
          </cell>
        </row>
      </sheetData>
      <sheetData sheetId="5733">
        <row r="1">
          <cell r="JB1">
            <v>0</v>
          </cell>
        </row>
      </sheetData>
      <sheetData sheetId="5734">
        <row r="1">
          <cell r="JB1">
            <v>0</v>
          </cell>
        </row>
      </sheetData>
      <sheetData sheetId="5735">
        <row r="1">
          <cell r="JB1">
            <v>0</v>
          </cell>
        </row>
      </sheetData>
      <sheetData sheetId="5736">
        <row r="1">
          <cell r="JB1">
            <v>0</v>
          </cell>
        </row>
      </sheetData>
      <sheetData sheetId="5737">
        <row r="1">
          <cell r="JB1">
            <v>0</v>
          </cell>
        </row>
      </sheetData>
      <sheetData sheetId="5738">
        <row r="1">
          <cell r="JB1">
            <v>0</v>
          </cell>
        </row>
      </sheetData>
      <sheetData sheetId="5739">
        <row r="1">
          <cell r="JB1">
            <v>0</v>
          </cell>
        </row>
      </sheetData>
      <sheetData sheetId="5740">
        <row r="1">
          <cell r="JB1">
            <v>0</v>
          </cell>
        </row>
      </sheetData>
      <sheetData sheetId="5741">
        <row r="1">
          <cell r="JB1">
            <v>0</v>
          </cell>
        </row>
      </sheetData>
      <sheetData sheetId="5742">
        <row r="1">
          <cell r="JB1">
            <v>0</v>
          </cell>
        </row>
      </sheetData>
      <sheetData sheetId="5743">
        <row r="1">
          <cell r="JB1">
            <v>0</v>
          </cell>
        </row>
      </sheetData>
      <sheetData sheetId="5744">
        <row r="1">
          <cell r="JB1">
            <v>0</v>
          </cell>
        </row>
      </sheetData>
      <sheetData sheetId="5745">
        <row r="1">
          <cell r="JB1">
            <v>0</v>
          </cell>
        </row>
      </sheetData>
      <sheetData sheetId="5746">
        <row r="1">
          <cell r="JB1">
            <v>0</v>
          </cell>
        </row>
      </sheetData>
      <sheetData sheetId="5747">
        <row r="1">
          <cell r="JB1">
            <v>0</v>
          </cell>
        </row>
      </sheetData>
      <sheetData sheetId="5748">
        <row r="1">
          <cell r="JB1">
            <v>0</v>
          </cell>
        </row>
      </sheetData>
      <sheetData sheetId="5749">
        <row r="1">
          <cell r="JB1">
            <v>0</v>
          </cell>
        </row>
      </sheetData>
      <sheetData sheetId="5750">
        <row r="1">
          <cell r="JB1">
            <v>0</v>
          </cell>
        </row>
      </sheetData>
      <sheetData sheetId="5751">
        <row r="1">
          <cell r="JB1">
            <v>0</v>
          </cell>
        </row>
      </sheetData>
      <sheetData sheetId="5752">
        <row r="1">
          <cell r="JB1">
            <v>0</v>
          </cell>
        </row>
      </sheetData>
      <sheetData sheetId="5753">
        <row r="1">
          <cell r="JB1">
            <v>0</v>
          </cell>
        </row>
      </sheetData>
      <sheetData sheetId="5754">
        <row r="1">
          <cell r="JB1">
            <v>0</v>
          </cell>
        </row>
      </sheetData>
      <sheetData sheetId="5755">
        <row r="1">
          <cell r="JB1">
            <v>0</v>
          </cell>
        </row>
      </sheetData>
      <sheetData sheetId="5756">
        <row r="1">
          <cell r="JB1">
            <v>0</v>
          </cell>
        </row>
      </sheetData>
      <sheetData sheetId="5757">
        <row r="1">
          <cell r="JB1">
            <v>0</v>
          </cell>
        </row>
      </sheetData>
      <sheetData sheetId="5758">
        <row r="1">
          <cell r="JB1">
            <v>0</v>
          </cell>
        </row>
      </sheetData>
      <sheetData sheetId="5759">
        <row r="1">
          <cell r="JB1">
            <v>0</v>
          </cell>
        </row>
      </sheetData>
      <sheetData sheetId="5760">
        <row r="1">
          <cell r="JB1">
            <v>0</v>
          </cell>
        </row>
      </sheetData>
      <sheetData sheetId="5761">
        <row r="1">
          <cell r="JB1">
            <v>0</v>
          </cell>
        </row>
      </sheetData>
      <sheetData sheetId="5762">
        <row r="1">
          <cell r="JB1">
            <v>0</v>
          </cell>
        </row>
      </sheetData>
      <sheetData sheetId="5763">
        <row r="1">
          <cell r="JB1">
            <v>0</v>
          </cell>
        </row>
      </sheetData>
      <sheetData sheetId="5764">
        <row r="1">
          <cell r="JB1">
            <v>0</v>
          </cell>
        </row>
      </sheetData>
      <sheetData sheetId="5765">
        <row r="1">
          <cell r="JB1">
            <v>0</v>
          </cell>
        </row>
      </sheetData>
      <sheetData sheetId="5766">
        <row r="1">
          <cell r="JB1">
            <v>0</v>
          </cell>
        </row>
      </sheetData>
      <sheetData sheetId="5767">
        <row r="1">
          <cell r="JB1">
            <v>0</v>
          </cell>
        </row>
      </sheetData>
      <sheetData sheetId="5768">
        <row r="1">
          <cell r="JB1">
            <v>0</v>
          </cell>
        </row>
      </sheetData>
      <sheetData sheetId="5769">
        <row r="1">
          <cell r="JB1">
            <v>0</v>
          </cell>
        </row>
      </sheetData>
      <sheetData sheetId="5770">
        <row r="1">
          <cell r="JB1">
            <v>0</v>
          </cell>
        </row>
      </sheetData>
      <sheetData sheetId="5771">
        <row r="1">
          <cell r="JB1">
            <v>0</v>
          </cell>
        </row>
      </sheetData>
      <sheetData sheetId="5772">
        <row r="1">
          <cell r="JB1">
            <v>0</v>
          </cell>
        </row>
      </sheetData>
      <sheetData sheetId="5773">
        <row r="1">
          <cell r="JB1">
            <v>0</v>
          </cell>
        </row>
      </sheetData>
      <sheetData sheetId="5774">
        <row r="1">
          <cell r="JB1">
            <v>0</v>
          </cell>
        </row>
      </sheetData>
      <sheetData sheetId="5775">
        <row r="1">
          <cell r="JB1">
            <v>0</v>
          </cell>
        </row>
      </sheetData>
      <sheetData sheetId="5776">
        <row r="1">
          <cell r="JB1">
            <v>0</v>
          </cell>
        </row>
      </sheetData>
      <sheetData sheetId="5777">
        <row r="1">
          <cell r="JB1">
            <v>0</v>
          </cell>
        </row>
      </sheetData>
      <sheetData sheetId="5778">
        <row r="1">
          <cell r="JB1">
            <v>0</v>
          </cell>
        </row>
      </sheetData>
      <sheetData sheetId="5779">
        <row r="1">
          <cell r="JB1">
            <v>0</v>
          </cell>
        </row>
      </sheetData>
      <sheetData sheetId="5780">
        <row r="1">
          <cell r="JB1">
            <v>0</v>
          </cell>
        </row>
      </sheetData>
      <sheetData sheetId="5781">
        <row r="1">
          <cell r="JB1">
            <v>0</v>
          </cell>
        </row>
      </sheetData>
      <sheetData sheetId="5782">
        <row r="1">
          <cell r="JB1">
            <v>0</v>
          </cell>
        </row>
      </sheetData>
      <sheetData sheetId="5783">
        <row r="1">
          <cell r="JB1">
            <v>0</v>
          </cell>
        </row>
      </sheetData>
      <sheetData sheetId="5784">
        <row r="1">
          <cell r="JB1">
            <v>0</v>
          </cell>
        </row>
      </sheetData>
      <sheetData sheetId="5785">
        <row r="1">
          <cell r="JB1">
            <v>0</v>
          </cell>
        </row>
      </sheetData>
      <sheetData sheetId="5786">
        <row r="1">
          <cell r="JB1">
            <v>0</v>
          </cell>
        </row>
      </sheetData>
      <sheetData sheetId="5787">
        <row r="1">
          <cell r="JB1">
            <v>0</v>
          </cell>
        </row>
      </sheetData>
      <sheetData sheetId="5788">
        <row r="1">
          <cell r="JB1">
            <v>0</v>
          </cell>
        </row>
      </sheetData>
      <sheetData sheetId="5789">
        <row r="1">
          <cell r="JB1">
            <v>0</v>
          </cell>
        </row>
      </sheetData>
      <sheetData sheetId="5790">
        <row r="1">
          <cell r="JB1">
            <v>0</v>
          </cell>
        </row>
      </sheetData>
      <sheetData sheetId="5791">
        <row r="1">
          <cell r="JB1">
            <v>0</v>
          </cell>
        </row>
      </sheetData>
      <sheetData sheetId="5792">
        <row r="1">
          <cell r="JB1">
            <v>0</v>
          </cell>
        </row>
      </sheetData>
      <sheetData sheetId="5793">
        <row r="1">
          <cell r="JB1">
            <v>0</v>
          </cell>
        </row>
      </sheetData>
      <sheetData sheetId="5794">
        <row r="1">
          <cell r="JB1">
            <v>0</v>
          </cell>
        </row>
      </sheetData>
      <sheetData sheetId="5795">
        <row r="1">
          <cell r="JB1">
            <v>0</v>
          </cell>
        </row>
      </sheetData>
      <sheetData sheetId="5796">
        <row r="1">
          <cell r="JB1">
            <v>0</v>
          </cell>
        </row>
      </sheetData>
      <sheetData sheetId="5797">
        <row r="1">
          <cell r="JB1">
            <v>0</v>
          </cell>
        </row>
      </sheetData>
      <sheetData sheetId="5798">
        <row r="1">
          <cell r="JB1">
            <v>0</v>
          </cell>
        </row>
      </sheetData>
      <sheetData sheetId="5799">
        <row r="1">
          <cell r="JB1">
            <v>0</v>
          </cell>
        </row>
      </sheetData>
      <sheetData sheetId="5800">
        <row r="1">
          <cell r="JB1">
            <v>0</v>
          </cell>
        </row>
      </sheetData>
      <sheetData sheetId="5801">
        <row r="1">
          <cell r="JB1">
            <v>0</v>
          </cell>
        </row>
      </sheetData>
      <sheetData sheetId="5802">
        <row r="1">
          <cell r="JB1">
            <v>0</v>
          </cell>
        </row>
      </sheetData>
      <sheetData sheetId="5803">
        <row r="1">
          <cell r="JB1">
            <v>0</v>
          </cell>
        </row>
      </sheetData>
      <sheetData sheetId="5804">
        <row r="1">
          <cell r="JB1">
            <v>0</v>
          </cell>
        </row>
      </sheetData>
      <sheetData sheetId="5805">
        <row r="1">
          <cell r="JB1">
            <v>0</v>
          </cell>
        </row>
      </sheetData>
      <sheetData sheetId="5806">
        <row r="1">
          <cell r="JB1">
            <v>0</v>
          </cell>
        </row>
      </sheetData>
      <sheetData sheetId="5807">
        <row r="1">
          <cell r="JB1">
            <v>0</v>
          </cell>
        </row>
      </sheetData>
      <sheetData sheetId="5808">
        <row r="1">
          <cell r="JB1">
            <v>0</v>
          </cell>
        </row>
      </sheetData>
      <sheetData sheetId="5809">
        <row r="1">
          <cell r="JB1">
            <v>0</v>
          </cell>
        </row>
      </sheetData>
      <sheetData sheetId="5810">
        <row r="1">
          <cell r="JB1">
            <v>0</v>
          </cell>
        </row>
      </sheetData>
      <sheetData sheetId="5811">
        <row r="1">
          <cell r="JB1">
            <v>0</v>
          </cell>
        </row>
      </sheetData>
      <sheetData sheetId="5812">
        <row r="1">
          <cell r="JB1">
            <v>0</v>
          </cell>
        </row>
      </sheetData>
      <sheetData sheetId="5813">
        <row r="1">
          <cell r="JB1">
            <v>0</v>
          </cell>
        </row>
      </sheetData>
      <sheetData sheetId="5814">
        <row r="1">
          <cell r="JB1">
            <v>0</v>
          </cell>
        </row>
      </sheetData>
      <sheetData sheetId="5815">
        <row r="1">
          <cell r="JB1">
            <v>0</v>
          </cell>
        </row>
      </sheetData>
      <sheetData sheetId="5816">
        <row r="1">
          <cell r="JB1">
            <v>0</v>
          </cell>
        </row>
      </sheetData>
      <sheetData sheetId="5817" refreshError="1"/>
      <sheetData sheetId="5818" refreshError="1"/>
      <sheetData sheetId="5819" refreshError="1"/>
      <sheetData sheetId="5820">
        <row r="1">
          <cell r="JB1">
            <v>0</v>
          </cell>
        </row>
      </sheetData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>
        <row r="1">
          <cell r="JB1">
            <v>0</v>
          </cell>
        </row>
      </sheetData>
      <sheetData sheetId="5842">
        <row r="1">
          <cell r="JB1">
            <v>0</v>
          </cell>
        </row>
      </sheetData>
      <sheetData sheetId="5843">
        <row r="1">
          <cell r="JB1">
            <v>0</v>
          </cell>
        </row>
      </sheetData>
      <sheetData sheetId="5844">
        <row r="1">
          <cell r="JB1">
            <v>0</v>
          </cell>
        </row>
      </sheetData>
      <sheetData sheetId="5845">
        <row r="1">
          <cell r="JB1">
            <v>0</v>
          </cell>
        </row>
      </sheetData>
      <sheetData sheetId="5846" refreshError="1"/>
      <sheetData sheetId="5847" refreshError="1"/>
      <sheetData sheetId="5848" refreshError="1"/>
      <sheetData sheetId="5849" refreshError="1"/>
      <sheetData sheetId="5850">
        <row r="1">
          <cell r="JB1">
            <v>0</v>
          </cell>
        </row>
      </sheetData>
      <sheetData sheetId="5851">
        <row r="1">
          <cell r="JB1">
            <v>0</v>
          </cell>
        </row>
      </sheetData>
      <sheetData sheetId="5852">
        <row r="1">
          <cell r="JB1">
            <v>0</v>
          </cell>
        </row>
      </sheetData>
      <sheetData sheetId="5853">
        <row r="1">
          <cell r="JB1">
            <v>0</v>
          </cell>
        </row>
      </sheetData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>
        <row r="7">
          <cell r="P7" t="str">
            <v xml:space="preserve">B U D G E T A R Y </v>
          </cell>
        </row>
      </sheetData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6MONTHS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emtra"/>
      <sheetName val="cover page format"/>
      <sheetName val="PRICE"/>
      <sheetName val="Tk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P95"/>
      <sheetName val="M"/>
      <sheetName val="NC"/>
      <sheetName val="VL"/>
      <sheetName val="Tke"/>
      <sheetName val="THOP95.XLS"/>
      <sheetName val="AUTOMATIC SELECT"/>
      <sheetName val="dg-VTu"/>
      <sheetName val="STMspry"/>
      <sheetName val="PsychroData"/>
      <sheetName val="General"/>
      <sheetName val="Sheet"/>
      <sheetName val="TLG Type"/>
      <sheetName val="dongia _2_"/>
      <sheetName val="MAIN GATE HOUSE"/>
      <sheetName val="Chiet tinh dz22"/>
      <sheetName val="#REF"/>
      <sheetName val="Input Sum"/>
      <sheetName val="6MONTHS"/>
      <sheetName val="dongia__2_"/>
      <sheetName val="MAIN_GATE_HOUSE"/>
      <sheetName val="Chiet_tinh_dz22"/>
      <sheetName val="IBASE"/>
      <sheetName val="M Budget(A2)"/>
      <sheetName val="Working Budget (Total)"/>
      <sheetName val="③赤紙(日文)"/>
      <sheetName val="Budget Code"/>
      <sheetName val="MHH"/>
      <sheetName val="Calculation"/>
      <sheetName val="THOP95_XLS"/>
      <sheetName val="AUTOMATIC_SELECT"/>
      <sheetName val="TLG_Type"/>
      <sheetName val="M_Budget(A2)"/>
      <sheetName val="Working_Budget_(Total)"/>
      <sheetName val="dongia__2_1"/>
      <sheetName val="MAIN_GATE_HOUSE1"/>
      <sheetName val="Chiet_tinh_dz221"/>
      <sheetName val="THOP95_XLS1"/>
      <sheetName val="AUTOMATIC_SELECT1"/>
      <sheetName val="Input_Sum"/>
      <sheetName val="TLG_Type1"/>
      <sheetName val="M_Budget(A2)1"/>
      <sheetName val="Working_Budget_(Total)1"/>
      <sheetName val="Budget_Code"/>
      <sheetName val="dongia__2_2"/>
      <sheetName val="MAIN_GATE_HOUSE2"/>
      <sheetName val="Chiet_tinh_dz222"/>
      <sheetName val="THOP95_XLS2"/>
      <sheetName val="AUTOMATIC_SELECT2"/>
      <sheetName val="Input_Sum1"/>
      <sheetName val="TLG_Type2"/>
      <sheetName val="M_Budget(A2)2"/>
      <sheetName val="Working_Budget_(Total)2"/>
      <sheetName val="Budget_Code1"/>
      <sheetName val="Du lieu TKT"/>
      <sheetName val="TONG HOP"/>
      <sheetName val="THDG"/>
      <sheetName val="cover page format"/>
      <sheetName val="XL4Poppy"/>
      <sheetName val="PRICE"/>
      <sheetName val="Quantity"/>
      <sheetName val="dnc4"/>
      <sheetName val="CHITIET VL-NC-TT1p"/>
      <sheetName val="TONGKE3p"/>
      <sheetName val="DSTP"/>
      <sheetName val="Lux  (Submit with Quotation)"/>
      <sheetName val="Lux  (Submit with design))"/>
      <sheetName val="SUMMARY"/>
      <sheetName val="Lux-Cal"/>
      <sheetName val="00000000"/>
      <sheetName val="10000000"/>
      <sheetName val="20000000"/>
      <sheetName val="QH14-0035-01-KYOCERA DOCUMENT T"/>
      <sheetName val="D. Mechanical BQ "/>
      <sheetName val="Package1"/>
      <sheetName val="Weight Bridge"/>
      <sheetName val="Sheet1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GCL THU"/>
      <sheetName val="PHIEU THU"/>
      <sheetName val="PHIEU CHI"/>
      <sheetName val="GCL CHI"/>
      <sheetName val=" CHUNG TU GHI SO"/>
      <sheetName val="SO TIEN MAT"/>
      <sheetName val="~         "/>
      <sheetName val="XNTN1"/>
      <sheetName val="XNTN2"/>
      <sheetName val="XNTN3"/>
      <sheetName val="XNTN4"/>
      <sheetName val="XNTN5"/>
      <sheetName val="XNTN6"/>
      <sheetName val="TONGHOP"/>
      <sheetName val="Ngay 27-5-2002"/>
      <sheetName val="Ngay 11-6-2002"/>
      <sheetName val="Ngay 20-6-2002"/>
      <sheetName val="Ngay 21-6-2002"/>
      <sheetName val="Ngay 8-9-2002"/>
      <sheetName val="Ngay9-10-02"/>
      <sheetName val="11-10-02"/>
      <sheetName val="DN"/>
      <sheetName val="VP"/>
      <sheetName val="KD"/>
      <sheetName val="DD"/>
      <sheetName val="CT"/>
      <sheetName val="PX"/>
      <sheetName val="GR"/>
      <sheetName val="CUONG 03 CHUA LEN  (1)"/>
      <sheetName val="CUONG 04 LEN GIA (1)"/>
      <sheetName val="CUONG 04 HA XOP (1)"/>
      <sheetName val="MTP"/>
      <sheetName val="PNT-QUOT-#3"/>
      <sheetName val="VP_MM"/>
      <sheetName val="BC Ton Kho New"/>
      <sheetName val="BC Cua GSBH New"/>
      <sheetName val="BBKK-a.Chinh"/>
      <sheetName val="Ngay24-T04"/>
      <sheetName val="BBKK-a.Huong"/>
      <sheetName val="CHECK_RLSED1"/>
      <sheetName val="[THOP95.XLS"/>
      <sheetName val="luong06"/>
      <sheetName val="nhan cong"/>
      <sheetName val="Parem"/>
      <sheetName val="一般赤紙"/>
      <sheetName val="CHITIET VL_NC_TT1p"/>
      <sheetName val="1.2.3-1F Detail"/>
      <sheetName val="PHU LUC2"/>
      <sheetName val="NKC6"/>
      <sheetName val=" "/>
      <sheetName val="Gia"/>
      <sheetName val="Generalofact"/>
      <sheetName val="IN"/>
      <sheetName val="V_x0010_-MM"/>
      <sheetName val="CT01"/>
      <sheetName val="Sheet2"/>
      <sheetName val="BOQ-M"/>
      <sheetName val="NNgung"/>
      <sheetName val="G1 Sheet"/>
      <sheetName val="CHITIET VL-NCHT1 (2)"/>
      <sheetName val="Main_Mech"/>
      <sheetName val="Sub_Mech"/>
      <sheetName val="SUMMARY A"/>
      <sheetName val="計算条件"/>
      <sheetName val="GVL"/>
      <sheetName val="Working Budget(General)"/>
      <sheetName val="P.M(Monitoring Sche)"/>
      <sheetName val="Lab Sche (Summary)."/>
      <sheetName val="Pipe"/>
      <sheetName val="Buy vs. Lease Car"/>
      <sheetName val="_THOP95.XLS"/>
      <sheetName val="3. KC - PODIUM"/>
      <sheetName val="一般住宅具体策"/>
      <sheetName val="Div26 - Elect"/>
      <sheetName val="TH kinh phi"/>
      <sheetName val="KLDT DIEN"/>
      <sheetName val="Earth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  <sheetName val="FAB별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B3A - TOWER A"/>
      <sheetName val="KH tai chinh khoa san"/>
      <sheetName val="Sheet3"/>
      <sheetName val="BG"/>
      <sheetName val="B-B"/>
      <sheetName val="Chenh lech vat tu"/>
      <sheetName val="XL4Poppy"/>
      <sheetName val="kecot"/>
      <sheetName val="6823_PS_1700"/>
      <sheetName val="PU_ITALY_"/>
      <sheetName val="NOTE"/>
      <sheetName val="VL"/>
      <sheetName val="TN"/>
      <sheetName val="ND"/>
      <sheetName val="Canopy,SS5"/>
      <sheetName val="Vat tu"/>
      <sheetName val="Canopy,SS5 (2)"/>
      <sheetName val="Sheet1"/>
      <sheetName val="Rate"/>
      <sheetName val="갑지"/>
      <sheetName val="escon"/>
      <sheetName val="Z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RAB AR&amp;STR"/>
      <sheetName val="6MONTHS"/>
      <sheetName val="실행"/>
      <sheetName val="D+W"/>
      <sheetName val="FitOutConfCentre"/>
      <sheetName val="조명시설"/>
      <sheetName val="入力作成表"/>
      <sheetName val="GIAVLIEU"/>
      <sheetName val="실행철강하도"/>
      <sheetName val="MAIN GATE HOUSE"/>
      <sheetName val="kinh."/>
      <sheetName val="Profile"/>
      <sheetName val="NhanCong"/>
      <sheetName val="QD957"/>
      <sheetName val="THCP Lap dat"/>
      <sheetName val="THCP xay dung"/>
      <sheetName val="Ts"/>
      <sheetName val="D&amp;W def."/>
      <sheetName val="Gioi thieu"/>
      <sheetName val="6823_PS_17001"/>
      <sheetName val="PU_ITALY_1"/>
      <sheetName val="Du Toan"/>
      <sheetName val="6823_PS_17002"/>
      <sheetName val="PU_ITALY_2"/>
      <sheetName val="LKVL-CK-HT-GD1"/>
      <sheetName val="TONGKE-HT"/>
      <sheetName val="V-M(Bdinh)"/>
      <sheetName val="he so"/>
      <sheetName val="TT35"/>
      <sheetName val="heso"/>
      <sheetName val="STRUCTURE.Q'TY"/>
      <sheetName val="REMAIN Q'TY - SUB"/>
      <sheetName val="Total"/>
      <sheetName val="Tien do TV"/>
      <sheetName val="Config"/>
      <sheetName val="CP Du phong"/>
      <sheetName val="Tong hop kinh phi"/>
      <sheetName val="THDT goi thau TB"/>
      <sheetName val="QD79"/>
      <sheetName val="DG-TNHC-85"/>
      <sheetName val="P"/>
      <sheetName val="MTP"/>
      <sheetName val="MTP1"/>
      <sheetName val="SL"/>
      <sheetName val="Data"/>
      <sheetName val="T K"/>
      <sheetName val="Nhan cong"/>
      <sheetName val="DM.ChiPhi"/>
      <sheetName val="May TC"/>
      <sheetName val="Bang KL"/>
      <sheetName val="CHITIET VL-NC"/>
      <sheetName val="DON GIA"/>
      <sheetName val="TNHCHINH"/>
      <sheetName val="Chiet tinh dz35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G"/>
      <sheetName val="dtxl"/>
      <sheetName val="t-h HA THE"/>
      <sheetName val="CHITIET VL-NC-TT -1p"/>
      <sheetName val="TONG HOP VL-NC TT"/>
      <sheetName val="TH XL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노임단가"/>
      <sheetName val="Electrical Breakdown"/>
      <sheetName val="SEX"/>
      <sheetName val="TK SX"/>
      <sheetName val="125x125"/>
      <sheetName val="F4-F7"/>
      <sheetName val="Main"/>
      <sheetName val="tifico"/>
      <sheetName val="UNIT PRICE"/>
      <sheetName val="Ratios"/>
      <sheetName val="마감사양"/>
      <sheetName val="NVL"/>
      <sheetName val="Office Tower"/>
      <sheetName val="Vat_tu"/>
      <sheetName val="Canopy,SS5_(2)"/>
      <sheetName val="RAB_AR&amp;STR"/>
      <sheetName val="THCP_Lap_dat"/>
      <sheetName val="THCP_xay_dung"/>
      <sheetName val="Chi ti?t Goc -AB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NT-QUOT-#3"/>
      <sheetName val="COAT&amp;WRAP-QIOT-#3"/>
      <sheetName val="Phan tich tong hop"/>
      <sheetName val="Sàn T1"/>
      <sheetName val="Lỗ thông gió"/>
      <sheetName val="XD4Poppy"/>
      <sheetName val="cot_xa"/>
      <sheetName val="MTO REV.2(ARMOR)"/>
      <sheetName val="Master"/>
      <sheetName val="SUM-AIR-Submit"/>
      <sheetName val="Earthwork"/>
      <sheetName val="Sheet4"/>
      <sheetName val="proj"/>
      <sheetName val="BTT (CAT COC)"/>
      <sheetName val="??-BLDG"/>
      <sheetName val="KESSAN"/>
      <sheetName val="Cash Flow"/>
      <sheetName val="Yield"/>
      <sheetName val="DM"/>
      <sheetName val="Div26 - Elect"/>
      <sheetName val="Tho lai may"/>
      <sheetName val="Don gia LD"/>
      <sheetName val="Du toan XD"/>
      <sheetName val="Don gia XD"/>
      <sheetName val="6823_PS_17003"/>
      <sheetName val="PU_ITALY_3"/>
      <sheetName val="Vat_tu1"/>
      <sheetName val="Canopy,SS5_(2)1"/>
      <sheetName val="RAB_AR&amp;STR1"/>
      <sheetName val="THCP_Lap_dat1"/>
      <sheetName val="THCP_xay_dung1"/>
      <sheetName val="D&amp;W_def_"/>
      <sheetName val="Gioi_thieu"/>
      <sheetName val="Du_Toan"/>
      <sheetName val="he_so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TONG_HOP_VL-NC"/>
      <sheetName val="TONGKE3p_"/>
      <sheetName val="TH_VL,_NC,_DDHT_Thanhphuoc"/>
      <sheetName val="DON_GIA"/>
      <sheetName val="CHITIET_VL-NC"/>
      <sheetName val="Chenh_lech_vat_tu"/>
      <sheetName val="dongia_(2)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Chi_tiết_Goc_-AB"/>
      <sheetName val="UNIT_PRICE"/>
      <sheetName val="DTCT"/>
      <sheetName val="ThongTinBanDau"/>
      <sheetName val="Gia. vat tu"/>
      <sheetName val="見積書"/>
      <sheetName val="Gia"/>
      <sheetName val="__-BLDG"/>
      <sheetName val="Tra_bang"/>
      <sheetName val="PTDG"/>
      <sheetName val="BID"/>
      <sheetName val="TOSHIBA-Structure"/>
      <sheetName val="Tong hop"/>
      <sheetName val="Tennancy"/>
      <sheetName val="유림골조"/>
      <sheetName val="目次"/>
      <sheetName val="REF"/>
      <sheetName val="SITE-E"/>
      <sheetName val="Tien_do_TV"/>
      <sheetName val="CP_Du_phong"/>
      <sheetName val="Tong_hop_kinh_phi"/>
      <sheetName val="THDT_goi_thau_TB"/>
      <sheetName val="Bia"/>
      <sheetName val="Don gia (khong in)"/>
      <sheetName val="List"/>
      <sheetName val="gVL"/>
      <sheetName val="BM"/>
      <sheetName val="BẢNG ÁP GIÁ (in)"/>
      <sheetName val="NT (KL) IN"/>
      <sheetName val="DOM D2"/>
      <sheetName val="nhà ăn"/>
      <sheetName val="Công nhật"/>
      <sheetName val="btkt cột"/>
      <sheetName val="THÉP"/>
      <sheetName val="PT ksat"/>
      <sheetName val="LUONG KS"/>
      <sheetName val="May"/>
      <sheetName val="THDT"/>
      <sheetName val="VAT LIEU"/>
      <sheetName val="ma-pt"/>
      <sheetName val="M 67"/>
      <sheetName val="TOEC"/>
      <sheetName val="khung ten TD"/>
      <sheetName val="149-2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Input"/>
      <sheetName val="BXLDL"/>
      <sheetName val="Đơn_Giá_"/>
      <sheetName val="1_R18_BF"/>
      <sheetName val="6_External_works-R18"/>
      <sheetName val="Div26_-_Elect"/>
      <sheetName val="MTO_REV_2(ARMOR)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Moäul'1"/>
      <sheetName val="Quotation"/>
      <sheetName val="TINH GIA - SAN XUAT Vertico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NC"/>
      <sheetName val="TTDA"/>
      <sheetName val="CPC"/>
      <sheetName val="General"/>
      <sheetName val="Material"/>
      <sheetName val="Sum material"/>
      <sheetName val="Detail"/>
      <sheetName val="TLg CN&amp;Laixe"/>
      <sheetName val="TLg CN&amp;Laixe (2)"/>
      <sheetName val="TLg Laitau"/>
      <sheetName val="TLg Laitau (2)"/>
      <sheetName val="TH1"/>
      <sheetName val="ranh hong"/>
      <sheetName val="데이타"/>
      <sheetName val="식재인부"/>
      <sheetName val="GiaVL"/>
      <sheetName val="Elec LG"/>
      <sheetName val="luong"/>
      <sheetName val="Chiettinh dz0,4"/>
      <sheetName val="Bill 2.1_BOQ ĐIỆN"/>
      <sheetName val="THEP TAM"/>
      <sheetName val="THEP HÌNH"/>
      <sheetName val="THEP HINH"/>
      <sheetName val="XA GO"/>
      <sheetName val="BANG TRA"/>
      <sheetName val="Chi ti_t Goc -AB"/>
      <sheetName val="BOQ_CAU CAN"/>
      <sheetName val="DGPS"/>
      <sheetName val="Tính toàn đào đất"/>
      <sheetName val="Khối lượng cốt thép"/>
      <sheetName val="Chi tiết chi phí chung"/>
      <sheetName val="CP. SD Điện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Phân tích"/>
      <sheetName val="03 Detailed"/>
      <sheetName val="01 Bid Price summary"/>
      <sheetName val="Breadown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차액보증"/>
      <sheetName val="경비2내역"/>
      <sheetName val="MTC"/>
      <sheetName val=""/>
      <sheetName val="names"/>
      <sheetName val="LaborPY"/>
      <sheetName val="LaborKH"/>
      <sheetName val="Equip "/>
      <sheetName val="A1.CN"/>
      <sheetName val="DLdauvao"/>
      <sheetName val="CaMay"/>
      <sheetName val="BQ"/>
      <sheetName val="BK04"/>
      <sheetName val="Hệ số"/>
      <sheetName val="Động cơ"/>
      <sheetName val="Currency Rate"/>
      <sheetName val="EXTERNAL"/>
      <sheetName val="Cp&gt;10-Ln&lt;10"/>
      <sheetName val="Ln&lt;20"/>
      <sheetName val="EIRR&gt;1&lt;1"/>
      <sheetName val="EIRR&gt; 2"/>
      <sheetName val="EIRR&lt;2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BC Ton Kho New"/>
      <sheetName val="BC Cua GSBH New"/>
      <sheetName val="10000000"/>
      <sheetName val="PTTL"/>
      <sheetName val="Gia_GC_Satthep"/>
      <sheetName val="ESTI."/>
      <sheetName val="DI-ESTI"/>
      <sheetName val="DS CHU Ph_x0001_"/>
      <sheetName val="材労機単価"/>
      <sheetName val="LME"/>
      <sheetName val="CT Thang Mo"/>
      <sheetName val="CT  PL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금융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電気設備表"/>
      <sheetName val="BAG-2"/>
      <sheetName val="TỔNG HỢP KHỐI LƯỢNG"/>
      <sheetName val="NƯƠC CẤP TRỤC + TAY NHÁNH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A1.8 NhIII (1050k)"/>
      <sheetName val="Nhan cong nhom I"/>
      <sheetName val="Luong TT05"/>
      <sheetName val="10_VC đ. ngắn"/>
      <sheetName val="TSCK"/>
      <sheetName val="DMCV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Luong A3"/>
      <sheetName val="Luong TT01"/>
      <sheetName val="DG_TN TB LE (2)"/>
      <sheetName val="E"/>
      <sheetName val="Breadown-Nop"/>
      <sheetName val="MHMay-13"/>
      <sheetName val="装置"/>
      <sheetName val="hrs &amp; prg"/>
      <sheetName val="PT_ksat"/>
      <sheetName val="LUONG_KS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TH thiet bi"/>
      <sheetName val="TH may TC"/>
      <sheetName val="Bang phan tich"/>
      <sheetName val="DM Chi phi"/>
      <sheetName val="luong "/>
      <sheetName val="Bill rekap"/>
      <sheetName val="CFA (ME)"/>
      <sheetName val="CTDZTA(5)"/>
      <sheetName val="THONG SO"/>
      <sheetName val="Đơn giá chi tiết TN 39"/>
      <sheetName val="KLHT"/>
      <sheetName val="GOC-KO IN"/>
      <sheetName val="Solieutinh"/>
      <sheetName val="VTLD"/>
      <sheetName val="Cost Report Sum"/>
      <sheetName val="QLDA"/>
      <sheetName val="Thong tin"/>
      <sheetName val="Danh muc NT cong viec"/>
      <sheetName val="Danh muc NT Giai doan"/>
      <sheetName val="Danh muc NT Vat lieu"/>
      <sheetName val="ND Nhat ky"/>
      <sheetName val="NT cong viec"/>
      <sheetName val="Sheet1 (2)"/>
      <sheetName val="0"/>
      <sheetName val="Dầm 1"/>
      <sheetName val="Cọc nhồi"/>
      <sheetName val="Equipment"/>
      <sheetName val="DT_THAU"/>
      <sheetName val="DGVL"/>
      <sheetName val="NC+MTC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PTVT"/>
      <sheetName val="GIÁ HĐ 30 CĂN"/>
      <sheetName val="Luong GT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ELEC"/>
      <sheetName val="Maker List"/>
      <sheetName val="REQUEST BUILDER"/>
      <sheetName val="DS CHU Ph_x005f_x0001__x0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&amp;W"/>
      <sheetName val="Du toan truc tiep - Bill 2"/>
      <sheetName val="DS CHU Ph_x005f_x005f_x00"/>
      <sheetName val="PL02-NHOM"/>
      <sheetName val="PL02-NHUA"/>
      <sheetName val="??"/>
      <sheetName val="Cong nợ"/>
      <sheetName val="TT05"/>
      <sheetName val="GiaVT"/>
      <sheetName val="Bang cap"/>
      <sheetName val="Chiet tinh"/>
      <sheetName val="Control"/>
      <sheetName val="THVATTU"/>
      <sheetName val="CT -THVLNC"/>
      <sheetName val="san dao"/>
      <sheetName val="Ty le"/>
      <sheetName val="TH"/>
      <sheetName val="DSHD DH"/>
      <sheetName val="Giathanh1m3BT"/>
      <sheetName val="DTXD-DD (2)"/>
      <sheetName val="영동(D)"/>
      <sheetName val="HRG BHN"/>
      <sheetName val="TABLE-A"/>
      <sheetName val="BASE"/>
      <sheetName val="vlieu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Chi_ti_t_Goc_-AB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Tong du toan"/>
      <sheetName val="Breakdown (B)"/>
      <sheetName val="banggia1"/>
      <sheetName val="PIPES"/>
      <sheetName val="MTO REV_0"/>
      <sheetName val="TK_SX"/>
      <sheetName val="TINH_GIA_-_SAN_XUAT_Vertico"/>
      <sheetName val="Provisional Sum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Bang chiet tinh TBA"/>
      <sheetName val="MTL$-INTER"/>
      <sheetName val="Thép phần thô"/>
      <sheetName val="개산공사비"/>
      <sheetName val="Cover"/>
      <sheetName val="HVAC"/>
      <sheetName val="P&amp;S"/>
      <sheetName val="Changelog"/>
      <sheetName val="DGchitiet "/>
      <sheetName val="CP HMC"/>
      <sheetName val="TH_CPTB"/>
      <sheetName val="CP Khac cuoc VC"/>
      <sheetName val="STR"/>
      <sheetName val="THVT"/>
      <sheetName val="Keothep"/>
      <sheetName val="11-MEPF"/>
      <sheetName val="DS CHU Ph_x005f_x0001__x005f_x005f_x0"/>
      <sheetName val="Bảng nhân công"/>
      <sheetName val="MTO REV.0"/>
      <sheetName val="TDTKP (2)"/>
      <sheetName val="TONGKE3p"/>
      <sheetName val="CHITIET VL-NC-DDTT3PHA "/>
      <sheetName val="CHITIET VL-NC-TT1p"/>
      <sheetName val="Tai trong"/>
      <sheetName val="SCOPE OF WORK"/>
      <sheetName val="RecheckBOQ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SP10"/>
      <sheetName val="INFOR-ST"/>
      <sheetName val="KL phat sinh"/>
      <sheetName val="KHỐI LƯỢNG TB - newFormat"/>
      <sheetName val="BOQ"/>
      <sheetName val="PKKK"/>
      <sheetName val="Kính"/>
      <sheetName val="Bảng Phân Tích Chi Phí"/>
      <sheetName val="VTP"/>
      <sheetName val="Div 13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BuilderWorkForME"/>
      <sheetName val="__"/>
      <sheetName val="DS CHU Ph_x0001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조명시설"/>
      <sheetName val="6787CWFASE2CASE2_00"/>
      <sheetName val="Sheet1"/>
      <sheetName val="DG"/>
      <sheetName val="RAB AR&amp;STR"/>
      <sheetName val="Earthwork"/>
      <sheetName val="Input"/>
      <sheetName val="DANHPHAP"/>
      <sheetName val="chi tiet TBA"/>
      <sheetName val="chi tiet C"/>
      <sheetName val="#REF"/>
      <sheetName val="내역서"/>
      <sheetName val="SILICATE"/>
      <sheetName val="공통가설"/>
      <sheetName val="THDZ0,4"/>
      <sheetName val="TH DZ35"/>
      <sheetName val="THTram"/>
      <sheetName val="물량표S"/>
      <sheetName val="Tro giup"/>
      <sheetName val="ptnc"/>
      <sheetName val="ptvl"/>
      <sheetName val="ptm"/>
      <sheetName val="KLHT"/>
      <sheetName val="BG"/>
      <sheetName val="FitOutConfCentre"/>
      <sheetName val="DATA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Don gia"/>
      <sheetName val="Mall"/>
      <sheetName val="VL,NC,MTC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DC"/>
      <sheetName val="NL"/>
      <sheetName val="DON GIA TRAM (3)"/>
      <sheetName val="dongia"/>
      <sheetName val="TONGKE-HT"/>
      <sheetName val="DON GIA CAN THO"/>
      <sheetName val="402"/>
      <sheetName val="7606 DZ"/>
      <sheetName val="CTG"/>
      <sheetName val="BETON"/>
      <sheetName val="24-ACMV"/>
      <sheetName val="DGTH"/>
      <sheetName val="Control"/>
      <sheetName val="THVATTU"/>
      <sheetName val="HĐ ngoài"/>
      <sheetName val="XT_Buoc 3"/>
      <sheetName val="dongia (2)"/>
      <sheetName val="실행철강하도"/>
      <sheetName val="dnc4"/>
      <sheetName val="project management"/>
      <sheetName val="Don gia chi tiet"/>
      <sheetName val="TinhGiaMTC"/>
      <sheetName val="TinhGiaNC"/>
      <sheetName val="침하계"/>
      <sheetName val="갑지"/>
      <sheetName val="chitimc"/>
      <sheetName val="giathanh1"/>
      <sheetName val="Adix A"/>
      <sheetName val="S-curve "/>
      <sheetName val="gvl"/>
      <sheetName val="DONVIBAN"/>
      <sheetName val="NGUON"/>
      <sheetName val="phuluc1"/>
      <sheetName val="THVT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P"/>
      <sheetName val="So doi chieu LC"/>
      <sheetName val="MAIN GATE HOUSE"/>
      <sheetName val="Du_lieu"/>
      <sheetName val="SL"/>
      <sheetName val="CBKC-110"/>
      <sheetName val="Du toan"/>
      <sheetName val="Keothep"/>
      <sheetName val="Re-bar"/>
      <sheetName val="집계표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NC"/>
      <sheetName val="Dulieu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SITE-E"/>
      <sheetName val="chiet tinh"/>
      <sheetName val="dg67-1"/>
      <sheetName val="Ng.hàng xà+bulong"/>
      <sheetName val="DLDTLN"/>
      <sheetName val="차액보증"/>
      <sheetName val="Config"/>
      <sheetName val="DMCP"/>
      <sheetName val="HS_TDT"/>
      <sheetName val="ALLOWANCE"/>
      <sheetName val="MH RATE"/>
      <sheetName val="Bang KL"/>
      <sheetName val="TONG HOP VL-NC"/>
      <sheetName val="lam-moi"/>
      <sheetName val="Sheet3"/>
      <sheetName val="KPTH-T12"/>
      <sheetName val="Thamgia-T10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금융비용"/>
      <sheetName val="WT-LIST"/>
      <sheetName val="May"/>
      <sheetName val="DG-VL"/>
      <sheetName val="PTDGCT"/>
      <sheetName val="입찰안"/>
      <sheetName val="PTDG"/>
      <sheetName val="Ts"/>
      <sheetName val="K95"/>
      <sheetName val="K98"/>
      <sheetName val="PROFILE"/>
      <sheetName val="Đầu vào"/>
      <sheetName val="A1.CN"/>
      <sheetName val="ironmongery"/>
      <sheetName val="LaborPY"/>
      <sheetName val="LaborKH"/>
      <sheetName val="Equip "/>
      <sheetName val="Material"/>
      <sheetName val="DG thep ma kem"/>
      <sheetName val="dm366"/>
      <sheetName val="TBA"/>
      <sheetName val="DM 6061"/>
      <sheetName val="Gia"/>
      <sheetName val="EXTERNAL"/>
      <sheetName val="CT vat lieu"/>
      <sheetName val="vcdngan"/>
      <sheetName val="damgiua"/>
      <sheetName val="dgct"/>
      <sheetName val="366"/>
      <sheetName val="Trạm biến áp"/>
      <sheetName val="Đơn Giá "/>
      <sheetName val="Chi tiet XD TBA"/>
      <sheetName val="Giá"/>
      <sheetName val="DM1776"/>
      <sheetName val="DM228"/>
      <sheetName val="DM4970"/>
      <sheetName val="Camay_DP"/>
      <sheetName val="DM6061"/>
      <sheetName val="Luong2"/>
      <sheetName val="List"/>
      <sheetName val="Equipment list (PAC)"/>
      <sheetName val="DETAIL "/>
      <sheetName val="DATA BASE"/>
      <sheetName val="Mat_Source"/>
      <sheetName val="Chenh lech vat tu"/>
      <sheetName val="Diện tích"/>
      <sheetName val="1_Khái toán"/>
      <sheetName val="TONG HOP T5 1998"/>
      <sheetName val="計算条件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TOAN"/>
      <sheetName val="DM"/>
      <sheetName val="DG DZ"/>
      <sheetName val="DG TBA"/>
      <sheetName val="DGXD"/>
      <sheetName val="CT-35"/>
      <sheetName val="CT-0.4KV"/>
      <sheetName val="rate material"/>
      <sheetName val="負荷集計（断熱不燃）"/>
      <sheetName val="Chi tiet KL"/>
      <sheetName val="Tổng hợp KL"/>
      <sheetName val="KL Chi tiết Xây tô"/>
      <sheetName val="入力作成表"/>
      <sheetName val="LEGEND"/>
      <sheetName val="TINH KHOI LUONG"/>
      <sheetName val="Standardwerte"/>
      <sheetName val="CPA"/>
      <sheetName val="Equipment"/>
      <sheetName val="DT_THAU"/>
      <sheetName val="말뚝지지력산정"/>
      <sheetName val="04 - XUONG DET B"/>
      <sheetName val="CTGX"/>
      <sheetName val="CTG-1"/>
      <sheetName val="Area Cal"/>
      <sheetName val="BM"/>
      <sheetName val="07Base Cost"/>
      <sheetName val="Barrem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GAEYO"/>
      <sheetName val="base"/>
      <sheetName val="DGG"/>
      <sheetName val="INDEX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INFO"/>
      <sheetName val="Summary"/>
      <sheetName val="Loại Vật tư"/>
      <sheetName val="7606-TBA"/>
      <sheetName val="7606-ĐZ"/>
      <sheetName val="DM 67"/>
      <sheetName val="Đầu tư"/>
      <sheetName val="tonghop"/>
      <sheetName val="DATA2"/>
      <sheetName val="DTICH"/>
      <sheetName val="Xay lapduongR3"/>
      <sheetName val="Bill 01 - CTN"/>
      <sheetName val="Bill 2.2 Villa 2 beds"/>
      <sheetName val="gia cong tac"/>
      <sheetName val="D&amp;W"/>
      <sheetName val="Cp&gt;10-Ln&lt;10"/>
      <sheetName val="Ln&lt;20"/>
      <sheetName val="EIRR&gt;1&lt;1"/>
      <sheetName val="EIRR&gt; 2"/>
      <sheetName val="EIRR&lt;2"/>
      <sheetName val="Sheet2"/>
      <sheetName val="Unit_Div6"/>
      <sheetName val="Purchase Order"/>
      <sheetName val="subcon sched"/>
      <sheetName val="SP10"/>
      <sheetName val="갑지1"/>
      <sheetName val="chiettinh"/>
      <sheetName val="Data Input"/>
      <sheetName val="CE(E)"/>
      <sheetName val="CE(M)"/>
      <sheetName val="Project Data"/>
      <sheetName val="Sheet4"/>
      <sheetName val="Supplier"/>
      <sheetName val=" Bill.5-Earthing.2 - Add Works"/>
      <sheetName val="CANDOI"/>
      <sheetName val="MATK"/>
      <sheetName val="NHATKY"/>
      <sheetName val="BKBANRA"/>
      <sheetName val="BKMUAVAO"/>
      <sheetName val="DL"/>
      <sheetName val="6787CWFASE2CASE2_00.xls"/>
      <sheetName val="T&amp;D"/>
      <sheetName val="BIDDING-SUM"/>
      <sheetName val="Duc_bk"/>
      <sheetName val="????"/>
      <sheetName val="4.PTDG"/>
      <sheetName val="A1, May"/>
      <sheetName val="Máy"/>
      <sheetName val="Vat lieu"/>
      <sheetName val="dg tphcm"/>
      <sheetName val="DUCVIETPQ"/>
      <sheetName val="INFOR-ST"/>
      <sheetName val="T.KÊ K.CẤU"/>
      <sheetName val="____"/>
      <sheetName val="???S"/>
      <sheetName val="???"/>
      <sheetName val="??"/>
      <sheetName val="HÐ ngoài"/>
      <sheetName val="??????"/>
      <sheetName val="HÐ_ngoài"/>
      <sheetName val="실행"/>
      <sheetName val="6PILE  (돌출)"/>
      <sheetName val="6MONTHS"/>
      <sheetName val="DTXL"/>
      <sheetName val="Measure 1306"/>
      <sheetName val="0"/>
      <sheetName val="ESTI."/>
      <sheetName val="KL san lap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PEDESB"/>
      <sheetName val="TH Vat tu"/>
      <sheetName val="Cửa"/>
      <sheetName val="Bang trong luong rieng thep"/>
      <sheetName val="Door and Window"/>
      <sheetName val="PRI-LS"/>
      <sheetName val="NKC6"/>
      <sheetName val="Cước VC + ĐM CP Tư vấn"/>
      <sheetName val="Hệ số"/>
      <sheetName val="GV1-D13 (Casement door)"/>
      <sheetName val="MTL$-INTER"/>
      <sheetName val="DK"/>
      <sheetName val="Alat"/>
      <sheetName val="Analisa Gabungan"/>
      <sheetName val="Sub"/>
      <sheetName val="Isolasi Luar Dalam"/>
      <sheetName val="Isolasi Luar"/>
      <sheetName val="NOTE"/>
      <sheetName val="Dia"/>
      <sheetName val="DG-TNHC-85"/>
      <sheetName val="NVL"/>
      <sheetName val="DLdauvao"/>
      <sheetName val="CẤP THOÁT NƯỚC"/>
      <sheetName val="THDT goi thau TB"/>
      <sheetName val="Tien do TV"/>
      <sheetName val="QD957"/>
      <sheetName val="Harga ME "/>
      <sheetName val="토공"/>
      <sheetName val="DTXD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CPDDII"/>
      <sheetName val="TH MTC"/>
      <sheetName val="TH N.Cong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bridge # 1"/>
      <sheetName val="dg7606"/>
      <sheetName val="DGsuyrong"/>
      <sheetName val="PhanTichVua"/>
      <sheetName val="PhanTichVT"/>
      <sheetName val="KhoiluongDT"/>
      <sheetName val="TK-COL"/>
      <sheetName val="02_Dulieu_Cua"/>
      <sheetName val="HMCV"/>
      <sheetName val="CauKien"/>
      <sheetName val="XD"/>
      <sheetName val="Cuongricc"/>
      <sheetName val="VND"/>
      <sheetName val="Buy vs. Lease Car"/>
      <sheetName val="___S"/>
      <sheetName val="___"/>
      <sheetName val="__"/>
      <sheetName val="______"/>
      <sheetName val="新规"/>
      <sheetName val="Code"/>
      <sheetName val="Budget Code"/>
      <sheetName val="Master"/>
      <sheetName val="A1"/>
      <sheetName val="TH_CPTB"/>
      <sheetName val="CP Khac cuoc VC"/>
      <sheetName val="DG7606DZ"/>
      <sheetName val="I-KAMAR"/>
      <sheetName val="GTTBA"/>
      <sheetName val="Hardware"/>
      <sheetName val="HWW"/>
      <sheetName val="RAB_AR&amp;STR2"/>
      <sheetName val="chi_tiet_TBA2"/>
      <sheetName val="chi_tiet_C2"/>
      <sheetName val="Customize_Your_Purchase_Order2"/>
      <sheetName val="CHITIET_VL-NC-TT-3p1"/>
      <sheetName val="Adix_A1"/>
      <sheetName val="S-curve_1"/>
      <sheetName val="HĐ_ngoài1"/>
      <sheetName val="XT_Buoc_31"/>
      <sheetName val="dongia_(2)1"/>
      <sheetName val="So_doi_chieu_LC1"/>
      <sheetName val="Đầu_vào"/>
      <sheetName val="Equip_"/>
      <sheetName val="A1_CN"/>
      <sheetName val="DG_thep_ma_kem"/>
      <sheetName val="CT_vat_lieu"/>
      <sheetName val="Trạm_biến_áp"/>
      <sheetName val="Đơn_Giá_"/>
      <sheetName val="DM_6061"/>
      <sheetName val="TONG_HOP_T5_1998"/>
      <sheetName val="Chenh_lech_vat_tu"/>
      <sheetName val="Diện_tích"/>
      <sheetName val="1_Khái_toán"/>
      <sheetName val="Chi_tiet_XD_TBA"/>
      <sheetName val="DG_DZ"/>
      <sheetName val="DG_TBA"/>
      <sheetName val="Chi tiet"/>
      <sheetName val="PS-Labour_M"/>
      <sheetName val="NHÀ NHẬP LIỆU"/>
      <sheetName val="MÓNG SILO"/>
      <sheetName val="Data_Input"/>
      <sheetName val="DG1426"/>
      <sheetName val="KH-Q1,Q2,01"/>
      <sheetName val="Bang 3_Chi tiet phan Dz"/>
      <sheetName val="KHOI LUONG"/>
      <sheetName val="PRE (E)"/>
      <sheetName val="Z"/>
      <sheetName val="CTKL KTX HT"/>
      <sheetName val="2.Chiet tinh"/>
      <sheetName val="BẢNG KHỐI LƯỢNG TỔNG HỢP"/>
      <sheetName val="daf-3(OK)"/>
      <sheetName val="daf-7(OK)"/>
      <sheetName val="BOQ THAN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1_MV"/>
      <sheetName val="Chi tiet lan can"/>
      <sheetName val="SEX"/>
      <sheetName val="HVAC.BLOCK B4"/>
      <sheetName val="SourceData"/>
      <sheetName val="Tong du toan"/>
      <sheetName val="Bill 2 - ketcau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IBASE"/>
      <sheetName val="DANHMUC"/>
      <sheetName val="CT1"/>
      <sheetName val="13-Cốt thép (10mm&lt;D≤18mm) FO16"/>
      <sheetName val="DonGiaLD"/>
      <sheetName val="du lieu du toan"/>
      <sheetName val="wsLists"/>
      <sheetName val="경비2내역"/>
      <sheetName val="Main"/>
      <sheetName val="dghn"/>
      <sheetName val="Analisa &amp; Upah"/>
      <sheetName val="CTEMCOST"/>
      <sheetName val="7606"/>
      <sheetName val="DL ĐẦU VÀO"/>
      <sheetName val="D &amp; W sizes"/>
      <sheetName val="BOQ건축"/>
      <sheetName val="DongiaVL2"/>
      <sheetName val="Active"/>
      <sheetName val="PMS"/>
      <sheetName val="Du lieu"/>
      <sheetName val="Cash2"/>
      <sheetName val="cash budget"/>
      <sheetName val="Criteria"/>
      <sheetName val="ICGSIP"/>
      <sheetName val="Formwork"/>
      <sheetName val="DETAIL_"/>
      <sheetName val="BocXep"/>
      <sheetName val="VCBo"/>
      <sheetName val="VCThuy"/>
      <sheetName val="SORT"/>
      <sheetName val="Ktmo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Markup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Phan tich"/>
      <sheetName val="DTCTchung"/>
      <sheetName val="INPUT-STR"/>
      <sheetName val="REF"/>
      <sheetName val="CT Thang Mo"/>
      <sheetName val="CT  PL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02. PTDG"/>
      <sheetName val="Don gia (khong in)"/>
      <sheetName val="Dlieu dau vao"/>
      <sheetName val="OT"/>
      <sheetName val="DK1.Don gia"/>
      <sheetName val="1.MONG 1-2"/>
      <sheetName val="BANCO (2)"/>
      <sheetName val="MT DPin (2)"/>
      <sheetName val="外気負荷"/>
      <sheetName val="Chiết tính"/>
      <sheetName val="wk prgs"/>
      <sheetName val="sort2"/>
      <sheetName val="소일위대가코드표"/>
      <sheetName val="DATA1"/>
      <sheetName val="Ma don vi"/>
      <sheetName val="bang cc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Gia_vat_tu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Income Statement"/>
      <sheetName val="Shareholders' Equity"/>
      <sheetName val="Income_Statement1"/>
      <sheetName val="Shareholders'_Equity1"/>
      <sheetName val="Income_Statement"/>
      <sheetName val="Shareholders'_Equity"/>
      <sheetName val="TH TN"/>
      <sheetName val="Du tru CP-Bieu 01"/>
      <sheetName val="TB NẶNG"/>
      <sheetName val="Bill No.3 - Prov. Sum (Ph2&amp;3)"/>
      <sheetName val="CĂN HỘ T16-17 "/>
      <sheetName val="TRỤC ĐỨNG THOÁT BẨN T15-17"/>
      <sheetName val="TRỤC ĐỨNG TM T15-17"/>
      <sheetName val="VC.xd"/>
      <sheetName val="Gia.VLTB"/>
      <sheetName val="B.Luong"/>
      <sheetName val="C.May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Nhap VT oto"/>
      <sheetName val="Dự thầu"/>
      <sheetName val="AG Pipe Qty Analysis"/>
      <sheetName val="Tongke"/>
      <sheetName val="MTL(AG)"/>
      <sheetName val="Hao phí"/>
      <sheetName val="0. Input"/>
      <sheetName val="Bill 2-Road HR2"/>
      <sheetName val="Bill 3 - Softscape HR2"/>
      <sheetName val="Brick"/>
      <sheetName val="CDTK"/>
      <sheetName val="trialth"/>
      <sheetName val="1"/>
      <sheetName val="PCCC"/>
      <sheetName val="Dongiaxd"/>
      <sheetName val="Specs"/>
      <sheetName val="Data.Wall"/>
      <sheetName val="2.1Warehouse 1"/>
      <sheetName val="đọc số"/>
      <sheetName val="TK chi tiet"/>
      <sheetName val="見積書"/>
      <sheetName val="TNHC"/>
      <sheetName val="Ｎｏ.13"/>
      <sheetName val="tra_vat_lieu"/>
      <sheetName val="DGchitiet 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P HMC"/>
      <sheetName val="Structure data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CHI PHI"/>
      <sheetName val="MDA"/>
      <sheetName val="MKH"/>
      <sheetName val="DMNV"/>
      <sheetName val="DMNCC"/>
      <sheetName val="MHH"/>
      <sheetName val="VT190111"/>
      <sheetName val="gui BKCT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1.Requisition(E)"/>
      <sheetName val="nkc"/>
      <sheetName val="Móng, nền 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HATKYC"/>
      <sheetName val="BCX_N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on gia chi tiet DIEN 2"/>
      <sheetName val="NEW-PANEL"/>
      <sheetName val="TONG HOP"/>
      <sheetName val="phan tic chi tiet"/>
      <sheetName val="Thongtin"/>
      <sheetName val="DG 1426"/>
      <sheetName val="Dongia7606new"/>
      <sheetName val="Theo doi Doanh thu 2017"/>
      <sheetName val="물량표"/>
      <sheetName val="Notes"/>
      <sheetName val="1.2 Staff Schedule"/>
      <sheetName val="BẢNG ÁP GIÁ (in)"/>
      <sheetName val="NT (KL) IN"/>
      <sheetName val="DOM D2"/>
      <sheetName val="nhà ăn"/>
      <sheetName val="Công nhật"/>
      <sheetName val="btkt cột"/>
      <sheetName val="THÉP"/>
      <sheetName val="Chi tiet -tong 9 thang"/>
      <sheetName val="BangMa"/>
      <sheetName val="T2-3"/>
      <sheetName val="Gia vat lieu"/>
      <sheetName val="DMTN"/>
      <sheetName val="VatTU"/>
      <sheetName val="CTTN"/>
      <sheetName val="Luong_Cnhan"/>
      <sheetName val="DGiaT"/>
      <sheetName val="DGiaTN"/>
      <sheetName val="7606(TT01)"/>
      <sheetName val="7606TBA(TT01)"/>
      <sheetName val="DG7606TBA"/>
      <sheetName val="lam_moi"/>
      <sheetName val="유림콘도"/>
      <sheetName val="유림골조"/>
      <sheetName val="Btra"/>
      <sheetName val="Door_and_window1"/>
      <sheetName val="Ma_don_vi"/>
      <sheetName val="bang_cc"/>
      <sheetName val="Open"/>
      <sheetName val="Function"/>
      <sheetName val="Noisuy-LLL"/>
      <sheetName val="M1-XL-1c"/>
      <sheetName val="THKL"/>
      <sheetName val="SPEC"/>
      <sheetName val="VO-PS02-XD"/>
      <sheetName val="Precios unitarios AXH"/>
      <sheetName val=""/>
      <sheetName val="So lieu chung"/>
      <sheetName val="NHAP"/>
      <sheetName val="3. CNT"/>
      <sheetName val="unit price list(M)"/>
      <sheetName val="Rate1"/>
      <sheetName val="TH VL, NC, DDHT Thanhphuoc"/>
      <sheetName val="전기"/>
      <sheetName val="DMCT"/>
      <sheetName val="BQ-E20-02(Rp)"/>
      <sheetName val="TLG Type"/>
      <sheetName val="Doi so"/>
      <sheetName val="F4-F7"/>
      <sheetName val="1.Civil (Org)"/>
      <sheetName val="villa"/>
      <sheetName val="Steel"/>
      <sheetName val="Order"/>
      <sheetName val="DuToan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1. Office"/>
      <sheetName val="Cotthep.NPT"/>
      <sheetName val="vl.nc.mtc"/>
      <sheetName val="INF"/>
      <sheetName val="MTO REV.2(ARMOR)"/>
      <sheetName val="ReadFirst"/>
      <sheetName val="TOSHIBA-Structure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DM-VNT ko sd"/>
      <sheetName val="PERSONNELIST"/>
      <sheetName val="125x125"/>
      <sheetName val="Bảng đo bóc KL OLK-09"/>
      <sheetName val="6.3 CHI TIET OLK-09"/>
      <sheetName val="Tong hop vat tu"/>
      <sheetName val="KL THEP  GIAM DO DUNG COUPLER"/>
      <sheetName val="01.KL THÉP NHẬP VỀ"/>
      <sheetName val="BBLMHT"/>
      <sheetName val="2. NT VLDV"/>
      <sheetName val="GHI CHU"/>
      <sheetName val="1.BB LMHT"/>
      <sheetName val="1.San "/>
      <sheetName val="음료실행"/>
      <sheetName val="내역서을지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B3A - TOWER A"/>
      <sheetName val="Annex B"/>
      <sheetName val="Dot 4"/>
      <sheetName val="KHOI LUONG15-4"/>
      <sheetName val="HS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XLR_NoRangeSheet"/>
      <sheetName val="工艺分类库"/>
      <sheetName val="Assumptions"/>
      <sheetName val="Bê tông bảo vệ"/>
      <sheetName val="01. Data"/>
      <sheetName val="Neo, nối cốt thép dầm, cột"/>
      <sheetName val="Uốn móc cốt thép"/>
      <sheetName val="Tiêu chuẩn cốt thép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날개벽수량표"/>
      <sheetName val="DLDT"/>
      <sheetName val="Dgia vat tu"/>
      <sheetName val="Don gia_III"/>
      <sheetName val="D÷ liÖu"/>
      <sheetName val="Pric塅䕃"/>
      <sheetName val="TH các CC"/>
      <sheetName val="dgtn"/>
      <sheetName val="DMSC"/>
      <sheetName val="Heso DZ"/>
      <sheetName val="DGiaDZ"/>
      <sheetName val="gtrinh"/>
      <sheetName val="DM_336cai tao"/>
      <sheetName val="A6,MAY"/>
      <sheetName val="DG_BINH THUAN"/>
      <sheetName val="7.Khau tru "/>
      <sheetName val="4 CĂN"/>
      <sheetName val="2.CDPS"/>
      <sheetName val="#REF!"/>
      <sheetName val="HRG BHN"/>
      <sheetName val="CĂN ĐH"/>
      <sheetName val="Q.A01.2-Sh"/>
      <sheetName val="Div26 - Elect"/>
      <sheetName val="cuocbd"/>
      <sheetName val="CUOC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Danh mục"/>
      <sheetName val="Don gia NC"/>
      <sheetName val="DT hợp đồng"/>
      <sheetName val="Bảng KL đợt 1"/>
      <sheetName val="Duthau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Method_BouyancyFactor"/>
      <sheetName val="Method_PressureArea"/>
      <sheetName val="InputData"/>
      <sheetName val="B-2  (DPP)"/>
      <sheetName val="개산공사비"/>
      <sheetName val="Gld"/>
      <sheetName val="Gxd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Calculation"/>
      <sheetName val="PNT_QUOT__3"/>
      <sheetName val="COAT_WRAP_QIOT__3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Bieu gia HD"/>
      <sheetName val="Financ. Overview"/>
      <sheetName val="Toolbox"/>
      <sheetName val="DGIAgoi1"/>
      <sheetName val="TINH GIA - SAN XUAT Vertico"/>
      <sheetName val="Inputs_Sens"/>
      <sheetName val="IS_Sum_CM"/>
      <sheetName val="gia vt,nc,may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Huong dan"/>
      <sheetName val="DZ 22KV"/>
      <sheetName val="Kyhieuloptratsonba"/>
      <sheetName val="COVER"/>
      <sheetName val="BTK-Dai Hoc Kien Giang"/>
      <sheetName val="PV Graph Data"/>
      <sheetName val="GJ_06"/>
      <sheetName val="doanh thu"/>
      <sheetName val="Dutoan KL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Dinh muc"/>
      <sheetName val="TDTKP"/>
      <sheetName val="DK-KH"/>
      <sheetName val="QUO"/>
      <sheetName val="BANRA"/>
      <sheetName val="5.2.1 Đo bóc KL OLK-06"/>
      <sheetName val="Annual_CFs_Asset"/>
      <sheetName val="Tổng hợp KPHM"/>
      <sheetName val="MB.DT.02"/>
      <sheetName val="01-&gt;12"/>
      <sheetName val="Article"/>
      <sheetName val="Cong"/>
      <sheetName val="Hệ_qố2"/>
      <sheetName val="BT3"/>
      <sheetName val="Classification"/>
      <sheetName val="DT"/>
      <sheetName val="Giathau"/>
      <sheetName val="KS tuyen"/>
      <sheetName val="THTL"/>
      <sheetName val="CP(dz)"/>
      <sheetName val="THCT"/>
      <sheetName val="Bang chiet tinh TBA"/>
      <sheetName val="PTVT"/>
      <sheetName val="GIÁ DỰ THẦU 30 CĂN"/>
      <sheetName val="datatt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EQUIP LIST"/>
      <sheetName val="영동(D)"/>
      <sheetName val="electrical"/>
      <sheetName val="So sanh"/>
      <sheetName val="CTDZTA(5)"/>
      <sheetName val="THONG SO"/>
      <sheetName val="Đơn giá chi tiết TN 39"/>
      <sheetName val="DT. NHA XUONG"/>
      <sheetName val="Electrical Works"/>
      <sheetName val="H_T_ INCOMING SYSTEM"/>
      <sheetName val="Painting"/>
      <sheetName val="DI_ESTI"/>
      <sheetName val="4.2.1 Đo bóc KL OLK-06"/>
      <sheetName val="4.1.1 CHI TIET OLK-06"/>
      <sheetName val="SUMDETAIL"/>
      <sheetName val="Factory"/>
      <sheetName val="Matchung"/>
      <sheetName val="BU LONG"/>
      <sheetName val="ĐNVT"/>
      <sheetName val="ĐNBL"/>
      <sheetName val="CTLK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Thuyết minh"/>
      <sheetName val="Đơn giá máy"/>
      <sheetName val="Tính giá NC"/>
      <sheetName val="SL cước"/>
      <sheetName val="Items"/>
      <sheetName val="Detail"/>
      <sheetName val="¥ "/>
      <sheetName val="KLall"/>
      <sheetName val="EQT-ESTN"/>
      <sheetName val="Gia VT-TB"/>
      <sheetName val="noi suy xa"/>
      <sheetName val="noi suy xa thu hoi"/>
      <sheetName val="Cash Flow"/>
      <sheetName val="Yield"/>
      <sheetName val="ABUT수량-A1"/>
      <sheetName val="THKP957"/>
      <sheetName val="Tiên lượng"/>
      <sheetName val="Bill No.1.6"/>
      <sheetName val="Bill No.1.10"/>
      <sheetName val="Bill No.3.3"/>
      <sheetName val="Bill No.1.4"/>
      <sheetName val="Bill No.1.7"/>
      <sheetName val="Summary Bill No. 3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CAUDIT"/>
      <sheetName val="係数"/>
      <sheetName val="8521"/>
      <sheetName val="Package1"/>
      <sheetName val="dulieumong"/>
      <sheetName val="DCQ"/>
      <sheetName val="DCS"/>
      <sheetName val="DD"/>
      <sheetName val="Tong DT"/>
      <sheetName val="phan tich don gia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현장별"/>
      <sheetName val="BID"/>
      <sheetName val="112016"/>
      <sheetName val="Bán đợt 1 trang"/>
      <sheetName val="說明"/>
      <sheetName val="DI-ESTI"/>
      <sheetName val="3. KC - PODIUM"/>
      <sheetName val="Chiet tinh dz35"/>
      <sheetName val="DG3285"/>
      <sheetName val="Breakdown (B)"/>
      <sheetName val="U.P_Breakdown"/>
      <sheetName val="기안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Tien Luong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Unit price(Updateting)"/>
      <sheetName val="Cau tao gia xay to"/>
      <sheetName val="갑지(추정)"/>
      <sheetName val="基本"/>
      <sheetName val="149-2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Bù giá CM"/>
      <sheetName val="LX -TT05"/>
      <sheetName val="NC Moi TT05"/>
      <sheetName val="tuong"/>
      <sheetName val="IMF Code"/>
      <sheetName val="Main_Mech"/>
      <sheetName val="Sub_Mech"/>
      <sheetName val="dats"/>
      <sheetName val="CHITIET VL-NCHT1 (2)"/>
      <sheetName val="tifico"/>
      <sheetName val="Links"/>
      <sheetName val="Lead"/>
      <sheetName val="SGC RATE"/>
      <sheetName val="COAT&amp;WRAP-QIOT-#3"/>
      <sheetName val="주식"/>
      <sheetName val="CashFlows"/>
      <sheetName val="COST_ACC"/>
      <sheetName val="Probbl - Production"/>
      <sheetName val="Bangia"/>
      <sheetName val="D+W"/>
      <sheetName val="DSNV"/>
      <sheetName val="inputcua"/>
      <sheetName val="Phu Bai Bridge"/>
      <sheetName val="toyota"/>
      <sheetName val="Subsidiary Calculation"/>
      <sheetName val="5.2.1 Đo bóc KL OLK-10"/>
      <sheetName val="Chu dau tu"/>
      <sheetName val="Abutment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beam"/>
      <sheetName val="Bia lot"/>
      <sheetName val="DSKH"/>
      <sheetName val="DT san XD-So lieu cu"/>
      <sheetName val="don gia 1426"/>
      <sheetName val="ERECI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CTGS"/>
      <sheetName val="chitiet"/>
      <sheetName val="kl3p"/>
      <sheetName val="kl3pct"/>
      <sheetName val="kl3pcto"/>
      <sheetName val="ThongtinDN"/>
      <sheetName val="DM DU AN"/>
      <sheetName val="DM TP."/>
      <sheetName val="File Chi tiet"/>
      <sheetName val="Takeoff"/>
      <sheetName val="변경내역"/>
      <sheetName val="TABLE-A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7606_DZ8"/>
      <sheetName val="Don_gia_chi_tiet8"/>
      <sheetName val="project_management7"/>
      <sheetName val="Adix_A7"/>
      <sheetName val="S-curve_7"/>
      <sheetName val="REINF_7"/>
      <sheetName val="Rates_20097"/>
      <sheetName val="Du_toan7"/>
      <sheetName val="So_doi_chieu_LC7"/>
      <sheetName val="MAIN_GATE_HOUSE7"/>
      <sheetName val="Commercial_value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chiet_tinh7"/>
      <sheetName val="Ng_hàng_xà+bulong7"/>
      <sheetName val="TONG_HOP_VL-NC7"/>
      <sheetName val="Bang_KL7"/>
      <sheetName val="MH_RATE7"/>
      <sheetName val="Lcau_-_Lxuc7"/>
      <sheetName val="Đầu_vào6"/>
      <sheetName val="CT_vat_lieu7"/>
      <sheetName val="Equip_6"/>
      <sheetName val="A1_CN6"/>
      <sheetName val="DG_thep_ma_kem7"/>
      <sheetName val="DM_60617"/>
      <sheetName val="Trạm_biến_áp6"/>
      <sheetName val="Đơn_Giá_6"/>
      <sheetName val="Chenh_lech_vat_tu6"/>
      <sheetName val="Diện_tích6"/>
      <sheetName val="1_Khái_toán6"/>
      <sheetName val="TONG_HOP_T5_19986"/>
      <sheetName val="Chi_tiet_XD_TBA6"/>
      <sheetName val="CT-0_4KV6"/>
      <sheetName val="DG_DZ7"/>
      <sheetName val="DG_TBA7"/>
      <sheetName val="Chi_tiet_KL6"/>
      <sheetName val="Tổng_hợp_KL6"/>
      <sheetName val="rate_material6"/>
      <sheetName val="KL_Chi_tiết_Xây_tô6"/>
      <sheetName val="07Base_Cost6"/>
      <sheetName val="04_-_XUONG_DET_B6"/>
      <sheetName val="Bill_1_Quy_dinh_chung6"/>
      <sheetName val="1_R18_BF6"/>
      <sheetName val="6_External_works-R186"/>
      <sheetName val="Phan_khai_KLuong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6787CWFASE2CASE2_00_xls6"/>
      <sheetName val="Area_Cal6"/>
      <sheetName val="_036"/>
      <sheetName val="chieu_day_san6"/>
      <sheetName val="Podium_Concrete_Works6"/>
      <sheetName val="KLCT-_TOWER6"/>
      <sheetName val="KLCT-_PODIUM6"/>
      <sheetName val="Xay_lapduongR36"/>
      <sheetName val="Gia_thanh_chuoi_su6"/>
      <sheetName val="Tiep_dia6"/>
      <sheetName val="Don_gia_vung_III-Can_Tho6"/>
      <sheetName val="DM_676"/>
      <sheetName val="Project_Data6"/>
      <sheetName val="Loại_Vật_tư6"/>
      <sheetName val="Đầu_tư6"/>
      <sheetName val="EIRR&gt;_2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Vat_tu_XD6"/>
      <sheetName val="Tower_-_Concrete_Works6"/>
      <sheetName val="Bill-04_ket_cau_thap-_UNI6"/>
      <sheetName val="dg_tphcm6"/>
      <sheetName val="T_KÊ_K_CẤU6"/>
      <sheetName val="4_PTDG6"/>
      <sheetName val="A1,_May6"/>
      <sheetName val="Vat_lieu6"/>
      <sheetName val="Data_Input7"/>
      <sheetName val="Measure_13066"/>
      <sheetName val="gia_cong_tac6"/>
      <sheetName val="HÐ_ngoài7"/>
      <sheetName val="6PILE__(돌출)6"/>
      <sheetName val="Door_and_window3"/>
      <sheetName val="Bill_01_-_CTN6"/>
      <sheetName val="Bill_2_2_Villa_2_beds6"/>
      <sheetName val="Harga_ME_6"/>
      <sheetName val="Analisa_Gabungan6"/>
      <sheetName val="GV1-D13_(Casement_door)6"/>
      <sheetName val="DETAIL_6"/>
      <sheetName val="TH_Vat_tu6"/>
      <sheetName val="Bang_trong_luong_rieng_thep6"/>
      <sheetName val="_Bill_5-Earthing_2_-_Add_Works6"/>
      <sheetName val="CẤP_THOÁT_NƯỚC6"/>
      <sheetName val="Cước_VC_+_ĐM_CP_Tư_vấn6"/>
      <sheetName val="Hệ_số6"/>
      <sheetName val="bridge_#_16"/>
      <sheetName val="LV_data6"/>
      <sheetName val="Isolasi_Luar_Dalam6"/>
      <sheetName val="Isolasi_Luar6"/>
      <sheetName val="ESTI_6"/>
      <sheetName val="Gia_vat_tu6"/>
      <sheetName val="THDT_goi_thau_TB6"/>
      <sheetName val="Tien_do_TV6"/>
      <sheetName val="Chenh_lech_ca_may6"/>
      <sheetName val="TLg_CN&amp;Laixe6"/>
      <sheetName val="TLg_CN&amp;Laixe_(2)6"/>
      <sheetName val="TLg_Laitau6"/>
      <sheetName val="TLg_Laitau_(2)6"/>
      <sheetName val="Bang_3_Chi_tiet_phan_Dz6"/>
      <sheetName val="KHOI_LUONG6"/>
      <sheetName val="TH_MTC6"/>
      <sheetName val="TH_N_Cong6"/>
      <sheetName val="KL_san_lap6"/>
      <sheetName val="Chi_tiet6"/>
      <sheetName val="DATA_BASE6"/>
      <sheetName val="Equipment_list_(PAC)6"/>
      <sheetName val="Buy_vs__Lease_Car6"/>
      <sheetName val="TINH_KHOI_LUONG6"/>
      <sheetName val="subcon_sched6"/>
      <sheetName val="NHÀ_NHẬP_LIỆU5"/>
      <sheetName val="MÓNG_SILO5"/>
      <sheetName val="PRE_(E)6"/>
      <sheetName val="CTKL_KTX_HT5"/>
      <sheetName val="HVAC_BLOCK_B46"/>
      <sheetName val="2_Chiet_tinh5"/>
      <sheetName val="BẢNG_KHỐI_LƯỢNG_TỔNG_HỢP5"/>
      <sheetName val="CP_Khac_cuoc_VC5"/>
      <sheetName val="Budget_Code5"/>
      <sheetName val="Chi_tiet_lan_can5"/>
      <sheetName val="Tong_du_toan5"/>
      <sheetName val="Bill_2_-_ketcau5"/>
      <sheetName val="D_&amp;_W_sizes5"/>
      <sheetName val="Purchase_Order5"/>
      <sheetName val="13-Cốt_thép_(10mm&lt;D≤18mm)_FO165"/>
      <sheetName val="du_lieu_du_toan5"/>
      <sheetName val="BOQ_THAN5"/>
      <sheetName val="DL_ĐẦU_VÀO5"/>
      <sheetName val="Analisa_&amp;_Upah5"/>
      <sheetName val="Luong_NII5"/>
      <sheetName val="DINH_MUC_THI_NGHIEM5"/>
      <sheetName val="Luong_NI5"/>
      <sheetName val="Ma_don_vi3"/>
      <sheetName val="bang_cc3"/>
      <sheetName val="DK1_Don_gia5"/>
      <sheetName val="Du_lieu6"/>
      <sheetName val="wk_prgs3"/>
      <sheetName val="cash_budget5"/>
      <sheetName val="Phan_tich5"/>
      <sheetName val="GOC-KO_IN5"/>
      <sheetName val="Don_gia_(khong_in)5"/>
      <sheetName val="dm_3663"/>
      <sheetName val="DM_60603"/>
      <sheetName val="Chiết_tính5"/>
      <sheetName val="CT_Thang_Mo5"/>
      <sheetName val="CT__PL5"/>
      <sheetName val="dongia__2_5"/>
      <sheetName val="Thép_CK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Dlieu_dau_vao5"/>
      <sheetName val="BANCO_(2)5"/>
      <sheetName val="MT_DPin_(2)5"/>
      <sheetName val="TB_NẶNG3"/>
      <sheetName val="Du_tru_CP-Bieu_013"/>
      <sheetName val="1_MONG_1-25"/>
      <sheetName val="02__PTDG5"/>
      <sheetName val="Income_Statement5"/>
      <sheetName val="Shareholders'_Equity5"/>
      <sheetName val="TH_TN3"/>
      <sheetName val="Bill_No_3_-_Prov__Sum_(Ph2&amp;3)3"/>
      <sheetName val="CĂN_HỘ_T16-17_3"/>
      <sheetName val="TRỤC_ĐỨNG_THOÁT_BẨN_T15-173"/>
      <sheetName val="TRỤC_ĐỨNG_TM_T15-173"/>
      <sheetName val="VC_xd3"/>
      <sheetName val="Gia_VLTB3"/>
      <sheetName val="B_Luong3"/>
      <sheetName val="C_May3"/>
      <sheetName val="Nhap_VT_oto3"/>
      <sheetName val="Dự_thầu3"/>
      <sheetName val="AG_Pipe_Qty_Analysis3"/>
      <sheetName val="Hao_phí3"/>
      <sheetName val="0__Input2"/>
      <sheetName val="Bill_2-Road_HR23"/>
      <sheetName val="Bill_3_-_Softscape_HR23"/>
      <sheetName val="TK_chi_tiet3"/>
      <sheetName val="Ｎｏ_133"/>
      <sheetName val="DGchitiet_3"/>
      <sheetName val="Data_Wall3"/>
      <sheetName val="2_1Warehouse_13"/>
      <sheetName val="đọc_số3"/>
      <sheetName val="THEP_TAM3"/>
      <sheetName val="THEP_HÌNH3"/>
      <sheetName val="THEP_HINH3"/>
      <sheetName val="XA_GO3"/>
      <sheetName val="BANG_TRA3"/>
      <sheetName val="CP_HMC3"/>
      <sheetName val="Structure_data3"/>
      <sheetName val="CP_Du_phong3"/>
      <sheetName val="THCP_Lap_dat3"/>
      <sheetName val="THCP_xay_dung3"/>
      <sheetName val="Tong_hop_kinh_phi3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CHI_PHI3"/>
      <sheetName val="DG_14262"/>
      <sheetName val="1_2_Staff_Schedule2"/>
      <sheetName val="Chi_tiet_-tong_9_thang2"/>
      <sheetName val="Don_gia_chi_tiet_DIEN_22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gui_BKCT2"/>
      <sheetName val="Theo_doi_Doanh_thu_20172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TONG_HOP3"/>
      <sheetName val="phan_tic_chi_tiet3"/>
      <sheetName val="BẢNG_ÁP_GIÁ_(in)2"/>
      <sheetName val="NT_(KL)_IN2"/>
      <sheetName val="DOM_D22"/>
      <sheetName val="nhà_ăn2"/>
      <sheetName val="Công_nhật2"/>
      <sheetName val="btkt_cột2"/>
      <sheetName val="Gia_vat_lieu2"/>
      <sheetName val="B3A_-_TOWER_A2"/>
      <sheetName val="Annex_B2"/>
      <sheetName val="Doi_so2"/>
      <sheetName val="1_Civil_(Org)2"/>
      <sheetName val="Precios_unitarios_AXH2"/>
      <sheetName val="3__CNT2"/>
      <sheetName val="unit_price_list(M)2"/>
      <sheetName val="TH_VL,_NC,_DDHT_Thanhphuoc2"/>
      <sheetName val="So_lieu_chung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1__Office2"/>
      <sheetName val="Bill_Prelim-CDT2"/>
      <sheetName val="Bill_BPTC-CDT2"/>
      <sheetName val="Chi_tiết_BPTC2"/>
      <sheetName val="Bill_BPTC-CDT_(PA_MCT_CDT)2"/>
      <sheetName val="Chi_tiết_BPTC_(PA_MCT_CDT)2"/>
      <sheetName val="KHOI_LUONG15-4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DM-VNT_ko_sd2"/>
      <sheetName val="Dgia_vat_tu2"/>
      <sheetName val="Don_gia_III2"/>
      <sheetName val="D÷_liÖu2"/>
      <sheetName val="Bảng_đo_bóc_KL_OLK-092"/>
      <sheetName val="6_3_CHI_TIET_OLK-092"/>
      <sheetName val="TLG_Type2"/>
      <sheetName val="Dot_42"/>
      <sheetName val="1_San_2"/>
      <sheetName val="Tong_hop_vat_tu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KL_thep_lam_sat2"/>
      <sheetName val="Tien_Thuong2"/>
      <sheetName val="NC_XL_6T_cuoi_01_CTy2"/>
      <sheetName val="Data_-6T_dau2"/>
      <sheetName val="Cong_6T2"/>
      <sheetName val="Chi_phi_van_chuyen2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2_CDPS2"/>
      <sheetName val="TH_các_CC2"/>
      <sheetName val="Div26_-_Elect2"/>
      <sheetName val="DT_hợp_đồng1"/>
      <sheetName val="Bảng_KL_đợt_11"/>
      <sheetName val="Q_A01_2-Sh2"/>
      <sheetName val="DM_336cai_tao2"/>
      <sheetName val="Don_gia_NC2"/>
      <sheetName val="Heso_DZ2"/>
      <sheetName val="DG_BINH_THUAN2"/>
      <sheetName val="7_Khau_tru_2"/>
      <sheetName val="4_CĂN2"/>
      <sheetName val="HRG_BHN2"/>
      <sheetName val="CĂN_ĐH2"/>
      <sheetName val="B-2__(DPP)2"/>
      <sheetName val="Danh_mục1"/>
      <sheetName val="Huong_dan1"/>
      <sheetName val="Bieu_gia_HD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Financ__Overview1"/>
      <sheetName val="TINH_GIA_-_SAN_XUAT_Vertico1"/>
      <sheetName val="gia_vt,nc,may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GIÁ_DỰ_THẦU_30_CĂN1"/>
      <sheetName val="PV_Graph_Data1"/>
      <sheetName val="Dutoan_KL1"/>
      <sheetName val="doanh_thu1"/>
      <sheetName val="BTK-Dai_Hoc_Kien_Giang1"/>
      <sheetName val="THONG_SO1"/>
      <sheetName val="Đơn_giá_chi_tiết_TN_391"/>
      <sheetName val="So_sanh1"/>
      <sheetName val="Dinh_muc1"/>
      <sheetName val="DZ_22KV1"/>
      <sheetName val="BU_LONG1"/>
      <sheetName val="5_2_1_Đo_bóc_KL_OLK-061"/>
      <sheetName val="Tổng_hợp_KPHM1"/>
      <sheetName val="KS_tuyen1"/>
      <sheetName val="Bang_chiet_tinh_TBA1"/>
      <sheetName val="MB_DT_021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EQUIP_LIST1"/>
      <sheetName val="DG_Chi_tiet1"/>
      <sheetName val="_1710_HOINGHINLD1"/>
      <sheetName val="99_(2)1"/>
      <sheetName val="134_1"/>
      <sheetName val="DG_49701"/>
      <sheetName val="Electrical_Works1"/>
      <sheetName val="H_T__INCOMING_SYSTEM1"/>
      <sheetName val="DT__NHA_XUONG1"/>
      <sheetName val="4_2_1_Đo_bóc_KL_OLK-061"/>
      <sheetName val="4_1_1_CHI_TIET_OLK-061"/>
      <sheetName val="Gia_VT-TB1"/>
      <sheetName val="noi_suy_xa1"/>
      <sheetName val="noi_suy_xa_thu_hoi1"/>
      <sheetName val="Thuyết_minh1"/>
      <sheetName val="Đơn_giá_máy1"/>
      <sheetName val="Tính_giá_NC1"/>
      <sheetName val="SL_cước1"/>
      <sheetName val="Cost_List"/>
      <sheetName val="Detail_Cost"/>
      <sheetName val="IC_Price_New"/>
      <sheetName val="Summary_Table"/>
      <sheetName val="Sales_Person"/>
      <sheetName val="Bidding_Entity"/>
      <sheetName val="Cash_Flow1"/>
      <sheetName val="¥_1"/>
      <sheetName val="CHITIET_VL-NCHT1_(2)"/>
      <sheetName val="Tong_DT"/>
      <sheetName val="phan_tich_don_gia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Bán_đợt_1_trang"/>
      <sheetName val="Tien_Luong"/>
      <sheetName val="Chiet_tinh_dz35"/>
      <sheetName val="Bù_giá_CM"/>
      <sheetName val="Dinh Muc Vat Tu"/>
      <sheetName val="mã "/>
      <sheetName val="Solieu"/>
      <sheetName val="THPDMoi  (2)"/>
      <sheetName val="thao-go"/>
      <sheetName val="t-h HA THE"/>
      <sheetName val="TH XL"/>
      <sheetName val="Tiepdia"/>
      <sheetName val="CHITIET VL-NC"/>
      <sheetName val="NTCV1"/>
      <sheetName val="THÔNG TIN"/>
      <sheetName val="w't table"/>
      <sheetName val="Dashboard - BQL - VHL"/>
      <sheetName val="DG05new"/>
      <sheetName val="CauHinh"/>
      <sheetName val="DLTA"/>
      <sheetName val="BẢNG DIỄN GIẢI KL (7)"/>
      <sheetName val="Backup"/>
      <sheetName val="Tcd"/>
      <sheetName val="Currency Rate"/>
      <sheetName val="BQ"/>
      <sheetName val="KEILA TP 2020-07"/>
      <sheetName val="내역"/>
      <sheetName val="CHI PHÍ NHÔM"/>
      <sheetName val="lookups"/>
      <sheetName val="Danh mục khối"/>
      <sheetName val="Danh mục đơn vị -phòng chức năn"/>
      <sheetName val="BILL 34Āᐁë"/>
      <sheetName val="BILL 34Āᐁë_x0000__x0000__x0001__x0000__x0000__x0000_ HẦM"/>
      <sheetName val="Cot"/>
      <sheetName val="Door_and_window4"/>
      <sheetName val="CFA (ME)"/>
      <sheetName val="MEP Building"/>
      <sheetName val="BANGTRA"/>
      <sheetName val="CHITIET VL-NC-TT1p"/>
      <sheetName val="2. BBNT KLHT"/>
      <sheetName val="Menu"/>
      <sheetName val="Bordereau"/>
      <sheetName val="SucChiuTaiCuaCoc"/>
      <sheetName val="Breakdown"/>
      <sheetName val="DTCT"/>
      <sheetName val="TKXM"/>
      <sheetName val="BOM-13.11-Other(PS1+PS2)"/>
      <sheetName val="Tra_thep"/>
      <sheetName val="PAINT_SPEC"/>
      <sheetName val="g-vl"/>
      <sheetName val="재료비단가(VALVE)"/>
      <sheetName val="SCHEDULE"/>
      <sheetName val="B3A-APARTMENT"/>
      <sheetName val="AASHTO92"/>
      <sheetName val="QSUM"/>
      <sheetName val="CFA"/>
      <sheetName val="TKLD"/>
      <sheetName val="NHOM KINH"/>
      <sheetName val="CFS3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SLabs"/>
      <sheetName val="MSB-DB"/>
      <sheetName val="Don gia XD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hare Price 2002"/>
      <sheetName val="Case"/>
      <sheetName val="SumVal"/>
      <sheetName val="LUONG SCL"/>
      <sheetName val="Auto Monthly Inputs "/>
      <sheetName val="Currency"/>
      <sheetName val="tra-vat-lieu"/>
      <sheetName val="Luong_BN"/>
      <sheetName val="Luong_TB"/>
      <sheetName val="Ca_may_TB"/>
      <sheetName val="Ca_máy_BN"/>
      <sheetName val="Vật_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P"/>
      <sheetName val="DEF"/>
      <sheetName val="Bech_Lab"/>
      <sheetName val="TienLuong"/>
      <sheetName val="Para"/>
      <sheetName val="PNTEXT"/>
      <sheetName val="DFA"/>
      <sheetName val="datta"/>
      <sheetName val="Gia NC theo TT05"/>
      <sheetName val="기본DATA"/>
      <sheetName val="Chênh lệch máy thi công"/>
      <sheetName val="Chênh lệch nhân công"/>
      <sheetName val="Chênh lệch vật liệu"/>
      <sheetName val="Chao gia T12_RE"/>
      <sheetName val="Tabela1"/>
      <sheetName val="CTtr"/>
      <sheetName val="caocot"/>
      <sheetName val="GIAVLIEU"/>
      <sheetName val="Nhập liệu"/>
      <sheetName val="KUNGDEVI"/>
      <sheetName val="PL02"/>
      <sheetName val="Gia-VL"/>
      <sheetName val="chitietCS"/>
      <sheetName val="chitietTD"/>
      <sheetName val="Bia1"/>
      <sheetName val="sortÔ"/>
      <sheetName val="ChiTietDZ"/>
      <sheetName val="VuaBT"/>
      <sheetName val="Land Dev't. Ph-1"/>
      <sheetName val="Hac.Lots"/>
      <sheetName val="4-Lane bridge"/>
      <sheetName val="Res.Lots"/>
      <sheetName val="Spine Road"/>
      <sheetName val="DSV6 Summ"/>
      <sheetName val="NTKL"/>
      <sheetName val="Luong (TP Việt Trì)"/>
      <sheetName val="DG "/>
      <sheetName val="DS_GioiTinh"/>
      <sheetName val="DS_LoaiNhanVien"/>
      <sheetName val="DS_QuocTich"/>
      <sheetName val="DS_TinhTrangGiaDinh"/>
      <sheetName val="DS_TonGiao"/>
      <sheetName val="BAG-2"/>
      <sheetName val="COPING"/>
      <sheetName val="BangQuiDoi"/>
      <sheetName val="5.2.1 Đo bóc KL OLK-07"/>
      <sheetName val="Boc KL DAT+CAT+BT"/>
      <sheetName val="Boc KL thép"/>
      <sheetName val="Bieu do nhan luc"/>
      <sheetName val="B1_HT"/>
      <sheetName val="GGBC"/>
      <sheetName val="DGKL_TRỤC NGOAI NHA"/>
      <sheetName val="CaiDat"/>
      <sheetName val="CPK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Elemental Breakdown+20%"/>
      <sheetName val="DoanhNghiệp"/>
      <sheetName val="ThôngTin"/>
      <sheetName val="WEIGHT"/>
      <sheetName val="Aging Sept"/>
      <sheetName val="Invoice"/>
      <sheetName val="Aging_Sept"/>
      <sheetName val="DT_san_XD-So_lieu_cu"/>
      <sheetName val="Overview"/>
      <sheetName val="調整項目マスタ"/>
      <sheetName val="0.Data"/>
      <sheetName val="0.Data_new"/>
      <sheetName val="CONSOIDATE 4"/>
      <sheetName val="CONSOIDATE 2"/>
      <sheetName val="1CT-CAUTHANG-TT-T13(TRIU)&lt;16&gt;16"/>
      <sheetName val="3,CT-CAUTHANG-T23-24&gt;50"/>
      <sheetName val="공사개요-C"/>
      <sheetName val="PHẦN KIẾN TRÚC"/>
      <sheetName val="Khoi luong kenh dan"/>
      <sheetName val="Thep_Be TN(tai_C10)"/>
      <sheetName val="CTG-PRECHEx1_4ꀋ"/>
      <sheetName val="BTH"/>
      <sheetName val="264"/>
      <sheetName val="표지"/>
      <sheetName val="직종인원"/>
      <sheetName val="총원dB"/>
      <sheetName val="Bank Rev"/>
      <sheetName val="dlvoid"/>
      <sheetName val="STAX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RAB_AR&amp;STR9"/>
      <sheetName val="chi_tiet_TBA9"/>
      <sheetName val="chi_tiet_C9"/>
      <sheetName val="TH_DZ3511"/>
      <sheetName val="Customize_Your_Purchase_Order9"/>
      <sheetName val="Don_gia9"/>
      <sheetName val="DON_GIA_TRAM_(3)9"/>
      <sheetName val="DON_GIA_CAN_THO11"/>
      <sheetName val="7606_DZ9"/>
      <sheetName val="CHITIET_VL-NC-TT_-1p9"/>
      <sheetName val="CHITIET_VL-NC-TT-3p8"/>
      <sheetName val="TONG_HOP_VL-NC_TT9"/>
      <sheetName val="KPVC-BD_9"/>
      <sheetName val="Don_gia_chi_tiet9"/>
      <sheetName val="HĐ_ngoài8"/>
      <sheetName val="XT_Buoc_38"/>
      <sheetName val="dongia_(2)8"/>
      <sheetName val="S-curve_8"/>
      <sheetName val="So_doi_chieu_LC8"/>
      <sheetName val="Adix_A8"/>
      <sheetName val="project_management8"/>
      <sheetName val="MAIN_GATE_HOUSE8"/>
      <sheetName val="REINF_8"/>
      <sheetName val="Rates_20098"/>
      <sheetName val="Commercial_value8"/>
      <sheetName val="MH_RAT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TONG_HOP_VL-NC8"/>
      <sheetName val="Du_toan8"/>
      <sheetName val="chiet_tinh8"/>
      <sheetName val="Ng_hàng_xà+bulong8"/>
      <sheetName val="CT_vat_lieu8"/>
      <sheetName val="Bang_KL8"/>
      <sheetName val="Lcau_-_Lxuc8"/>
      <sheetName val="Đầu_vào7"/>
      <sheetName val="Equip_7"/>
      <sheetName val="A1_CN7"/>
      <sheetName val="DG_thep_ma_kem8"/>
      <sheetName val="DM_60618"/>
      <sheetName val="Trạm_biến_áp7"/>
      <sheetName val="Đơn_Giá_7"/>
      <sheetName val="Chenh_lech_vat_tu7"/>
      <sheetName val="Diện_tích7"/>
      <sheetName val="1_Khái_toán7"/>
      <sheetName val="TONG_HOP_T5_19987"/>
      <sheetName val="Chi_tiet_XD_TBA7"/>
      <sheetName val="DG_DZ8"/>
      <sheetName val="DG_TBA8"/>
      <sheetName val="CT-0_4KV7"/>
      <sheetName val="Data_Input8"/>
      <sheetName val="KL_Chi_tiết_Xây_tô7"/>
      <sheetName val="rate_material7"/>
      <sheetName val="04_-_XUONG_DET_B7"/>
      <sheetName val="Chi_tiet_KL7"/>
      <sheetName val="Tổng_hợp_KL7"/>
      <sheetName val="Bill_1_Quy_dinh_chung7"/>
      <sheetName val="1_R18_BF7"/>
      <sheetName val="6_External_works-R187"/>
      <sheetName val="07Base_Cost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HÐ_ngoài8"/>
      <sheetName val="6PILE__(돌출)7"/>
      <sheetName val="DETAIL_7"/>
      <sheetName val="EIRR&gt;_27"/>
      <sheetName val="Phan_khai_KLuong7"/>
      <sheetName val="Project_Data7"/>
      <sheetName val="Area_Cal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Xay_lapduongR37"/>
      <sheetName val="Đầu_tư7"/>
      <sheetName val="6787CWFASE2CASE2_00_xls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Loại_Vật_tư7"/>
      <sheetName val="TH_Vat_tu7"/>
      <sheetName val="dg_tphcm7"/>
      <sheetName val="T_KÊ_K_CẤU7"/>
      <sheetName val="Bill_01_-_CTN7"/>
      <sheetName val="Bill_2_2_Villa_2_beds7"/>
      <sheetName val="4_PTDG7"/>
      <sheetName val="A1,_May7"/>
      <sheetName val="Vat_lieu7"/>
      <sheetName val="Bang_trong_luong_rieng_thep7"/>
      <sheetName val="gia_cong_tac7"/>
      <sheetName val="Measure_13067"/>
      <sheetName val="CẤP_THOÁT_NƯỚC7"/>
      <sheetName val="Cước_VC_+_ĐM_CP_Tư_vấn7"/>
      <sheetName val="Hệ_số7"/>
      <sheetName val="THDT_goi_thau_TB7"/>
      <sheetName val="Tien_do_TV7"/>
      <sheetName val="Harga_ME_7"/>
      <sheetName val="Analisa_Gabungan7"/>
      <sheetName val="ESTI_7"/>
      <sheetName val="KL_san_lap7"/>
      <sheetName val="GV1-D13_(Casement_door)7"/>
      <sheetName val="Isolasi_Luar_Dalam7"/>
      <sheetName val="Isolasi_Luar7"/>
      <sheetName val="bridge_#_17"/>
      <sheetName val="DATA_BASE7"/>
      <sheetName val="Equipment_list_(PAC)7"/>
      <sheetName val="TH_MTC7"/>
      <sheetName val="TH_N_Cong7"/>
      <sheetName val="_Bill_5-Earthing_2_-_Add_Works7"/>
      <sheetName val="LV_data7"/>
      <sheetName val="Gia_vat_tu7"/>
      <sheetName val="Buy_vs__Lease_Car7"/>
      <sheetName val="TINH_KHOI_LUONG7"/>
      <sheetName val="Chenh_lech_ca_may7"/>
      <sheetName val="TLg_CN&amp;Laixe7"/>
      <sheetName val="TLg_CN&amp;Laixe_(2)7"/>
      <sheetName val="TLg_Laitau7"/>
      <sheetName val="TLg_Laitau_(2)7"/>
      <sheetName val="Chi_tiet7"/>
      <sheetName val="NHÀ_NHẬP_LIỆU6"/>
      <sheetName val="MÓNG_SILO6"/>
      <sheetName val="CTKL_KTX_HT6"/>
      <sheetName val="HVAC_BLOCK_B47"/>
      <sheetName val="KHOI_LUONG7"/>
      <sheetName val="13-Cốt_thép_(10mm&lt;D≤18mm)_FO166"/>
      <sheetName val="du_lieu_du_toan6"/>
      <sheetName val="Bang_3_Chi_tiet_phan_Dz7"/>
      <sheetName val="BẢNG_KHỐI_LƯỢNG_TỔNG_HỢP6"/>
      <sheetName val="CP_Khac_cuoc_VC6"/>
      <sheetName val="Budget_Code6"/>
      <sheetName val="2_Chiet_tinh6"/>
      <sheetName val="subcon_sched7"/>
      <sheetName val="PRE_(E)7"/>
      <sheetName val="D_&amp;_W_sizes6"/>
      <sheetName val="Purchase_Order6"/>
      <sheetName val="Tong_du_toan6"/>
      <sheetName val="Bill_2_-_ketcau6"/>
      <sheetName val="Chi_tiet_lan_can6"/>
      <sheetName val="BOQ_THAN6"/>
      <sheetName val="DL_ĐẦU_VÀO6"/>
      <sheetName val="Analisa_&amp;_Upah6"/>
      <sheetName val="Du_lieu7"/>
      <sheetName val="Phan_tich6"/>
      <sheetName val="Luong_NII6"/>
      <sheetName val="DINH_MUC_THI_NGHIEM6"/>
      <sheetName val="Luong_NI6"/>
      <sheetName val="CT_Thang_Mo6"/>
      <sheetName val="CT__PL6"/>
      <sheetName val="dongia__2_6"/>
      <sheetName val="Thép_CKN6"/>
      <sheetName val="GOC-KO_IN6"/>
      <sheetName val="wk_prgs4"/>
      <sheetName val="cash_budget6"/>
      <sheetName val="Don_gia_(khong_in)6"/>
      <sheetName val="DK1_Don_gia6"/>
      <sheetName val="Ma_don_vi4"/>
      <sheetName val="bang_cc4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lieu_dau_vao6"/>
      <sheetName val="Nhap_VT_oto4"/>
      <sheetName val="dm_3664"/>
      <sheetName val="DM_60604"/>
      <sheetName val="TB_NẶNG4"/>
      <sheetName val="Du_tru_CP-Bieu_014"/>
      <sheetName val="Dự_thầu4"/>
      <sheetName val="BANCO_(2)6"/>
      <sheetName val="MT_DPin_(2)6"/>
      <sheetName val="02__PTDG6"/>
      <sheetName val="Chiết_tính6"/>
      <sheetName val="Income_Statement6"/>
      <sheetName val="Shareholders'_Equity6"/>
      <sheetName val="VC_xd4"/>
      <sheetName val="Gia_VLTB4"/>
      <sheetName val="B_Luong4"/>
      <sheetName val="C_May4"/>
      <sheetName val="1_MONG_1-26"/>
      <sheetName val="Hao_phí4"/>
      <sheetName val="AG_Pipe_Qty_Analysis4"/>
      <sheetName val="Chi_tiet_-tong_9_thang3"/>
      <sheetName val="Don_gia_chi_tiet_DIEN_23"/>
      <sheetName val="TH_TN4"/>
      <sheetName val="Bill_No_3_-_Prov__Sum_(Ph2&amp;3)4"/>
      <sheetName val="TK_chi_tiet4"/>
      <sheetName val="Bill_2-Road_HR24"/>
      <sheetName val="Bill_3_-_Softscape_HR24"/>
      <sheetName val="Ｎｏ_134"/>
      <sheetName val="DGchitiet_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THEP_TAM4"/>
      <sheetName val="THEP_HÌNH4"/>
      <sheetName val="THEP_HINH4"/>
      <sheetName val="XA_GO4"/>
      <sheetName val="BANG_TRA4"/>
      <sheetName val="2_1Warehouse_14"/>
      <sheetName val="đọc_số4"/>
      <sheetName val="Data_Wall4"/>
      <sheetName val="CĂN_HỘ_T16-17_4"/>
      <sheetName val="TRỤC_ĐỨNG_THOÁT_BẨN_T15-174"/>
      <sheetName val="TRỤC_ĐỨNG_TM_T15-174"/>
      <sheetName val="CP_HMC4"/>
      <sheetName val="Structure_data4"/>
      <sheetName val="CP_Du_phong4"/>
      <sheetName val="THCP_Lap_dat4"/>
      <sheetName val="THCP_xay_dung4"/>
      <sheetName val="Tong_hop_kinh_phi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CHI_PHI4"/>
      <sheetName val="DG_14263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Móng,_nền_4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1_Requisition(E)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gui_BKCT3"/>
      <sheetName val="1_2_Staff_Schedule3"/>
      <sheetName val="TONG_HOP4"/>
      <sheetName val="phan_tic_chi_tiet4"/>
      <sheetName val="BẢNG_ÁP_GIÁ_(in)3"/>
      <sheetName val="NT_(KL)_IN3"/>
      <sheetName val="DOM_D23"/>
      <sheetName val="nhà_ăn3"/>
      <sheetName val="Công_nhật3"/>
      <sheetName val="btkt_cột3"/>
      <sheetName val="Precios_unitarios_AXH3"/>
      <sheetName val="0__Input3"/>
      <sheetName val="Theo_doi_Doanh_thu_20173"/>
      <sheetName val="3__CNT3"/>
      <sheetName val="unit_price_list(M)3"/>
      <sheetName val="TLG_Type3"/>
      <sheetName val="TH_VL,_NC,_DDHT_Thanhphuoc3"/>
      <sheetName val="Gia_vat_lieu3"/>
      <sheetName val="Bê_tông_bảo_vệ3"/>
      <sheetName val="01__Data3"/>
      <sheetName val="Neo,_nối_cốt_thép_dầm,_cột3"/>
      <sheetName val="Uốn_móc_cốt_thép3"/>
      <sheetName val="Tiêu_chuẩn_cốt_thép3"/>
      <sheetName val="KL_THEP__GIAM_DO_DUNG_COUPLER3"/>
      <sheetName val="01_KL_THÉP_NHẬP_VỀ3"/>
      <sheetName val="2__NT_VLDV3"/>
      <sheetName val="GHI_CHU3"/>
      <sheetName val="1_BB_LMHT3"/>
      <sheetName val="So_lieu_chung3"/>
      <sheetName val="Bill_Prelim-CDT3"/>
      <sheetName val="Bill_BPTC-CDT3"/>
      <sheetName val="Chi_tiết_BPTC3"/>
      <sheetName val="Bill_BPTC-CDT_(PA_MCT_CDT)3"/>
      <sheetName val="Chi_tiết_BPTC_(PA_MCT_CDT)3"/>
      <sheetName val="1__Office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KHOI_LUONG15-43"/>
      <sheetName val="DM-VNT_ko_sd3"/>
      <sheetName val="Dgia_vat_tu3"/>
      <sheetName val="Don_gia_III3"/>
      <sheetName val="D÷_liÖu3"/>
      <sheetName val="B3A_-_TOWER_A3"/>
      <sheetName val="Annex_B3"/>
      <sheetName val="1_Civil_(Org)3"/>
      <sheetName val="Cotthep_NPT3"/>
      <sheetName val="vl_nc_mtc3"/>
      <sheetName val="Bảng_đo_bóc_KL_OLK-093"/>
      <sheetName val="6_3_CHI_TIET_OLK-093"/>
      <sheetName val="KL_thep_lam_sat3"/>
      <sheetName val="HRG_BHN3"/>
      <sheetName val="CĂN_ĐH3"/>
      <sheetName val="Tien_Thuong3"/>
      <sheetName val="NC_XL_6T_cuoi_01_CTy3"/>
      <sheetName val="Data_-6T_dau3"/>
      <sheetName val="Cong_6T3"/>
      <sheetName val="1_San_3"/>
      <sheetName val="Tong_hop_vat_tu3"/>
      <sheetName val="Dot_43"/>
      <sheetName val="Q_A01_2-Sh3"/>
      <sheetName val="DM_336cai_tao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TH_các_CC3"/>
      <sheetName val="Chi_phi_van_chuyen3"/>
      <sheetName val="Dinh_muc2"/>
      <sheetName val="2_CDPS3"/>
      <sheetName val="B-2__(DPP)3"/>
      <sheetName val="Div26_-_Elect3"/>
      <sheetName val="Heso_DZ3"/>
      <sheetName val="DG_BINH_THUAN3"/>
      <sheetName val="7_Khau_tru_3"/>
      <sheetName val="4_CĂN3"/>
      <sheetName val="DT_hợp_đồng2"/>
      <sheetName val="Bảng_KL_đợt_12"/>
      <sheetName val="Bieu_gia_HD2"/>
      <sheetName val="So_sanh2"/>
      <sheetName val="Huong_dan2"/>
      <sheetName val="Danh_mục2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Financ__Overview2"/>
      <sheetName val="Don_gia_NC3"/>
      <sheetName val="gia_vt,nc,may2"/>
      <sheetName val="TINH_GIA_-_SAN_XUAT_Vertico2"/>
      <sheetName val="EQUIP_LIST2"/>
      <sheetName val="DZ_22KV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BTK-Dai_Hoc_Kien_Giang2"/>
      <sheetName val="PV_Graph_Data2"/>
      <sheetName val="doanh_thu2"/>
      <sheetName val="Dutoan_KL2"/>
      <sheetName val="BU_LONG2"/>
      <sheetName val="5_2_1_Đo_bóc_KL_OLK-062"/>
      <sheetName val="Tổng_hợp_KPHM2"/>
      <sheetName val="GIÁ_DỰ_THẦU_30_CĂN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MB_DT_02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THONG_SO2"/>
      <sheetName val="Đơn_giá_chi_tiết_TN_392"/>
      <sheetName val="DT__NHA_XUONG2"/>
      <sheetName val="4_2_1_Đo_bóc_KL_OLK-062"/>
      <sheetName val="4_1_1_CHI_TIET_OLK-062"/>
      <sheetName val="Gia_VT-TB2"/>
      <sheetName val="noi_suy_xa2"/>
      <sheetName val="noi_suy_xa_thu_hoi2"/>
      <sheetName val="Cash_Flow2"/>
      <sheetName val="Thuyết_minh2"/>
      <sheetName val="Đơn_giá_máy2"/>
      <sheetName val="Tính_giá_NC2"/>
      <sheetName val="SL_cước2"/>
      <sheetName val="¥_2"/>
      <sheetName val="Tong_DT1"/>
      <sheetName val="phan_tich_don_gia1"/>
      <sheetName val="Bán_đợt_1_trang1"/>
      <sheetName val="Tien_Luong1"/>
      <sheetName val="Bill_No_1_62"/>
      <sheetName val="Bill_No_1_102"/>
      <sheetName val="Bill_No_3_32"/>
      <sheetName val="Bill_No_1_42"/>
      <sheetName val="Bill_No_1_72"/>
      <sheetName val="Summary_Bill_No__32"/>
      <sheetName val="Unit_price1"/>
      <sheetName val="3__KC_-_PODIUM1"/>
      <sheetName val="Chiet_tinh_dz35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CHITIET_VL-NCHT1_(2)1"/>
      <sheetName val="LX_-TT05"/>
      <sheetName val="NC_Moi_TT05"/>
      <sheetName val="SGC_RATE"/>
      <sheetName val="Cau_tao_gia_xay_to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don_gia_1426"/>
      <sheetName val="5_2_1_Đo_bóc_KL_OLK-10"/>
      <sheetName val="Chu_dau_tu"/>
      <sheetName val="Phu_Bai_Bridge"/>
      <sheetName val="DM_DU_AN"/>
      <sheetName val="DM_TP_"/>
      <sheetName val="File_Chi_tiet"/>
      <sheetName val="Bia_lot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Danh_mục_khối"/>
      <sheetName val="Danh_mục_đơn_vị_-phòng_chức_năn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HPDMoi__(2)"/>
      <sheetName val="t-h_HA_THE"/>
      <sheetName val="TH_XL"/>
      <sheetName val="CHITIET_VL-NC"/>
      <sheetName val="w't_table"/>
      <sheetName val="Currency_Rate"/>
      <sheetName val="THÔNG_TIN"/>
      <sheetName val="Dashboard_-_BQL_-_VHL"/>
      <sheetName val="Probbl_-_Production"/>
      <sheetName val="BẢNG_DIỄN_GIẢI_KL_(7)"/>
      <sheetName val="Dinh_Muc_Vat_Tu"/>
      <sheetName val="mã_"/>
      <sheetName val="CHI_PHÍ_NHÔM"/>
      <sheetName val="BILL_34Āᐁë"/>
      <sheetName val="BILL_34Āᐁë_HẦM"/>
      <sheetName val="2__BBNT_KLHT"/>
      <sheetName val="KEILA_TP_2020-07"/>
      <sheetName val="CFA_(ME)"/>
      <sheetName val="MEP_Building"/>
      <sheetName val="CHITIET_VL-NC-TT1p"/>
      <sheetName val="LUONG_SCL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BOM-13_11-Other(PS1+PS2)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iên_lượng2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Unit_price(Updateting)1"/>
      <sheetName val="Breakdown_(B)1"/>
      <sheetName val="U_P_Breakdown1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IMF_Code1"/>
      <sheetName val="Subsidiary_Calculation1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NHOM_KINH"/>
      <sheetName val="Share_Price_2002"/>
      <sheetName val="Don_gia_XD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 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Committed Items"/>
      <sheetName val="Bill 4_1a___"/>
      <sheetName val="DNDN"/>
      <sheetName val="DO AM D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行动跟踪"/>
      <sheetName val="sales current month"/>
      <sheetName val="View Variance"/>
      <sheetName val="Gia giao VL den HT"/>
      <sheetName val="he so dong thoi"/>
      <sheetName val="Define finishing"/>
      <sheetName val="Cuoc "/>
      <sheetName val="gia chao"/>
      <sheetName val="Vat lieu BTN"/>
      <sheetName val="rc"/>
      <sheetName val="L-Mechanical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MTO REV.0"/>
      <sheetName val="NPCPP-70-DS-017"/>
      <sheetName val="Input - Facilities"/>
      <sheetName val="Norms"/>
      <sheetName val="BP CAPEX MoD-100% Area 4 USD"/>
      <sheetName val="XL4Poppy (2)"/>
      <sheetName val="XL4Poppy_(2)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THDT_goi_thauџTB2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PTdam"/>
      <sheetName val="CAU"/>
      <sheetName val="Luong 2622EVN"/>
      <sheetName val="MD"/>
      <sheetName val="THONG SO KICH THUOC"/>
      <sheetName val="Hs_TMDT"/>
      <sheetName val="TMDT"/>
      <sheetName val="pt10Èn"/>
      <sheetName val="02. PHAN TICH"/>
      <sheetName val="03. NGAN SACH"/>
      <sheetName val="DMKH"/>
      <sheetName val="So sanh gia"/>
      <sheetName val="01. Nha xuong"/>
      <sheetName val="CT -THVLNC"/>
      <sheetName val="ADJ 2011"/>
      <sheetName val="NOVA MEDIC"/>
      <sheetName val="DGKL MEDIC"/>
      <sheetName val="cable, lighting, switch"/>
      <sheetName val="ĐỢT 1"/>
      <sheetName val="BCC_4054-05"/>
      <sheetName val="Tra1"/>
      <sheetName val="SLTh.ke"/>
      <sheetName val="DS Cty"/>
      <sheetName val="Bldg Brkdown"/>
      <sheetName val="mahang"/>
      <sheetName val="MAHANG BHLD"/>
      <sheetName val="LUONGKHOAN"/>
      <sheetName val="CHITIETHOADON.TT"/>
      <sheetName val="mahang chinh sua moi nhat"/>
      <sheetName val="Request"/>
      <sheetName val="INNOVA"/>
      <sheetName val="토목주소"/>
      <sheetName val="프랜트면허"/>
      <sheetName val="Price"/>
      <sheetName val="4)유동표"/>
      <sheetName val="begin"/>
      <sheetName val="比率"/>
      <sheetName val="数据库"/>
      <sheetName val="0,SO LIEU DAU VAO"/>
      <sheetName val="Da xay dung"/>
      <sheetName val="data-ma2"/>
      <sheetName val="TCVN 1651-2008"/>
      <sheetName val="QMCT"/>
      <sheetName val="Technal"/>
      <sheetName val="DNTT"/>
      <sheetName val="DG VL KS"/>
      <sheetName val="KL T16 BÀN GIAO 19.4"/>
      <sheetName val="proj"/>
      <sheetName val="ca_máy6"/>
      <sheetName val="DTXL( 270)"/>
      <sheetName val="Thang 01"/>
      <sheetName val="Thống kê"/>
      <sheetName val="BAN IN"/>
      <sheetName val="TONGKE3p "/>
      <sheetName val="TNHCHINH"/>
      <sheetName val="VCV-BE-TONG"/>
      <sheetName val="NKCT"/>
      <sheetName val="Data (2)"/>
      <sheetName val="Char"/>
      <sheetName val="Book 1 Summary"/>
      <sheetName val="OVER VIEW"/>
      <sheetName val="SCOPE OF WORK"/>
      <sheetName val="THÁNG 05"/>
      <sheetName val="Noise insl"/>
      <sheetName val="Hot-Piping"/>
      <sheetName val="Dynamic Ranges"/>
      <sheetName val="Cal"/>
      <sheetName val="Civil"/>
      <sheetName val="1-Backfilling"/>
      <sheetName val="공문"/>
      <sheetName val="ThiNghiemDZ04"/>
      <sheetName val="struktur"/>
      <sheetName val="List of Staff"/>
      <sheetName val="_ QUOTATION.xlsx"/>
      <sheetName val="DIEN TICH"/>
      <sheetName val="CF -Update 31Jul06"/>
      <sheetName val="Executive Summary"/>
      <sheetName val="U0030S03"/>
      <sheetName val="EQFRM2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chi tiet TS theo so lieu ktoan"/>
      <sheetName val="LinerWt"/>
      <sheetName val="도로경계단위"/>
      <sheetName val="Beam reinfocement schedule"/>
      <sheetName val="Thong so dam"/>
      <sheetName val="Wall Block C"/>
      <sheetName val="General Schedule"/>
      <sheetName val="DSCTEMP"/>
      <sheetName val="금액내역서"/>
      <sheetName val="Factor F Data"/>
      <sheetName val="Dgia_vat_tŵ7"/>
      <sheetName val="Link HG"/>
      <sheetName val="2. Tổng hợp"/>
      <sheetName val="List Equip"/>
      <sheetName val="LabCost"/>
      <sheetName val="MatCost"/>
      <sheetName val="Concrete"/>
      <sheetName val="Process C (1-166)"/>
      <sheetName val="2.5.Ducts (2)"/>
      <sheetName val="S N"/>
      <sheetName val="dsnt"/>
      <sheetName val="dat"/>
      <sheetName val="TonDau"/>
      <sheetName val="DG_"/>
      <sheetName val="DG_1"/>
      <sheetName val="Ca may"/>
      <sheetName val="Product"/>
      <sheetName val="MTP"/>
      <sheetName val="SPS"/>
      <sheetName val="02. THONG_TIN_CHUNG"/>
      <sheetName val="07. DINH_MUC HBC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Shape"/>
      <sheetName val="H.Satuan"/>
      <sheetName val="4.3 Scope of work "/>
      <sheetName val="3.공통공사대비"/>
      <sheetName val="Rate Analysis"/>
      <sheetName val="Eq. Mobilization"/>
      <sheetName val="DINH_MUCџTHI_NGHIEM3"/>
      <sheetName val="입찰내역 발주처 양식"/>
      <sheetName val="Tabel_Berat"/>
      <sheetName val="Real_Cost"/>
      <sheetName val="bill_qty"/>
      <sheetName val="REKAP_ARSITEKTUR_"/>
      <sheetName val="RAB_ADMINISTRASI_PUSAT_(1)"/>
      <sheetName val="Data_Umum_Penawaran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DETAIL PROGRESS CLAIM"/>
      <sheetName val="BILL 34Āᐁë_x0001_ HẦM"/>
      <sheetName val="THCP thiet bi"/>
      <sheetName val="Vendor"/>
      <sheetName val="BXLDL"/>
      <sheetName val="Bill rekap"/>
      <sheetName val="Cash Flow bulanan"/>
      <sheetName val="CẤP_THO_x0000__x0000__x0000__x0000__x0000__x0000__x0000_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CDSPS"/>
      <sheetName val="NH-KY"/>
      <sheetName val="Piano Montaggio PO-02 bozza2"/>
      <sheetName val="Work-Condition"/>
      <sheetName val="PNT-QUOT-#3"/>
      <sheetName val="Tonghop theo Vendor"/>
      <sheetName val="PTcphoi"/>
      <sheetName val="Giahientruong"/>
      <sheetName val="Ten"/>
      <sheetName val="GIA NC, CM"/>
      <sheetName val="GIA VL"/>
      <sheetName val="13.Luong"/>
      <sheetName val="Loại cọc P2"/>
      <sheetName val="TT04"/>
      <sheetName val="TK SX"/>
      <sheetName val="ma-pt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HidePriceList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Dot_1"/>
      <sheetName val="Dot_2"/>
      <sheetName val="Dot_3"/>
      <sheetName val="KL_Tke"/>
      <sheetName val="Dot_1&gt;4"/>
      <sheetName val="PTDG-CL"/>
      <sheetName val="GVL-tuyến"/>
      <sheetName val="GVL-BTN"/>
      <sheetName val="PhaDoMong"/>
      <sheetName val="bdkdt"/>
      <sheetName val="CươcVC tinh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KL CHI TIẾT (2)"/>
      <sheetName val="ALL"/>
      <sheetName val="5.Gia"/>
      <sheetName val="CP NC-MTC XD"/>
      <sheetName val="Danh sach KV2"/>
      <sheetName val="Danh sach doan KT"/>
      <sheetName val="TTTram"/>
      <sheetName val="Giacuoc"/>
      <sheetName val="TTPTai"/>
      <sheetName val="CẤP_THO"/>
      <sheetName val="Don gia vung III"/>
      <sheetName val="Don gia III"/>
      <sheetName val="Don gia CT"/>
      <sheetName val="Tra_bang"/>
      <sheetName val="TLR"/>
      <sheetName val="Be tong"/>
      <sheetName val="BILL 34Āᐁë_x0000__x0000__x0001_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GOC"/>
      <sheetName val="SDDK"/>
      <sheetName val="BILL 34Āᐁë_x0001_"/>
      <sheetName val="TinhToan"/>
      <sheetName val="물량표(신)"/>
      <sheetName val="FORM-16"/>
      <sheetName val="6.9 DM CTP"/>
      <sheetName val="DanhSach11"/>
      <sheetName val="Danhsach 12"/>
      <sheetName val="KL Chi tiết BV dự thầu"/>
      <sheetName val="KL chi tiết BV thi công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共機計算"/>
      <sheetName val="共機J"/>
      <sheetName val="Assignment Schedule"/>
      <sheetName val="VINYL"/>
      <sheetName val="Total"/>
      <sheetName val="CDPS SAU KC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Khaibao"/>
      <sheetName val="ADJ - RATE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DIV INC"/>
      <sheetName val="DropZone"/>
      <sheetName val="A1 - Income Statement"/>
      <sheetName val="SCB - Annexure A"/>
      <sheetName val="PL6-Revenue Bridge"/>
      <sheetName val="APR-MAR-03-04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Scraps"/>
      <sheetName val="Mth-Vana"/>
      <sheetName val="DUMP"/>
      <sheetName val="AN 2000"/>
      <sheetName val="Utilization"/>
      <sheetName val="PREV_RICAVI"/>
      <sheetName val="MTL__INTER"/>
      <sheetName val="TTL"/>
      <sheetName val="DMTL"/>
      <sheetName val="3.NGAN_SACH"/>
      <sheetName val="2.PHAN_TICH"/>
      <sheetName val="CTG (GIAM)"/>
      <sheetName val="CBR"/>
      <sheetName val="Du thau dau noi"/>
      <sheetName val="Du Thau"/>
      <sheetName val="Du thau PSBS"/>
      <sheetName val="DG theo HD PSBS"/>
      <sheetName val="Du thau TC11"/>
      <sheetName val="TongHopKL"/>
      <sheetName val="SPL4"/>
      <sheetName val="Kien truc"/>
      <sheetName val="Luong TT05"/>
      <sheetName val="Bearing Capacity"/>
      <sheetName val="Bảng dung trọng"/>
      <sheetName val="Du lieu TKT"/>
      <sheetName val="Norm"/>
      <sheetName val="Bang khoi luong"/>
      <sheetName val="M"/>
      <sheetName val="NC HY"/>
      <sheetName val="NC HN"/>
      <sheetName val="TÍNH TOÁN KHỐI LƯỢNG P6"/>
      <sheetName val="Gia "/>
      <sheetName val="DLC DIEN AP"/>
      <sheetName val="SL dau tien"/>
      <sheetName val="HSKVUC"/>
      <sheetName val="FINANCIAL (FLR)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ong Luong Thep"/>
      <sheetName val="BASE GRAPHE"/>
      <sheetName val="Chiet tinh dz22"/>
      <sheetName val="Phan tich don gia de xuat - cau"/>
      <sheetName val="토공분석표"/>
      <sheetName val="Vat lieu cat song rac"/>
      <sheetName val="1.INPUT"/>
      <sheetName val="Phan tich vat tu"/>
      <sheetName val="TAIKHOAN"/>
      <sheetName val="merger"/>
      <sheetName val="27850"/>
      <sheetName val="DM_1781"/>
      <sheetName val="DM_228"/>
      <sheetName val="GIA THEP"/>
      <sheetName val="Hoi gia"/>
      <sheetName val="BUSPLAN"/>
      <sheetName val="EQ_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List Danh mục nghiệm thu"/>
      <sheetName val="Summary - Budget"/>
      <sheetName val="2. Summary-cash"/>
      <sheetName val="DB FEE"/>
      <sheetName val="BHYT Tự Nguyện - Vinschool-Mau "/>
      <sheetName val="Tu dien"/>
      <sheetName val="T.kê"/>
      <sheetName val="sat"/>
      <sheetName val="dulieu cot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ssoi_dieutra"/>
      <sheetName val="DG4970"/>
      <sheetName val="DVao"/>
      <sheetName val="DG-VLIEU"/>
      <sheetName val="model"/>
      <sheetName val="Gia HĐ"/>
      <sheetName val="TT35"/>
      <sheetName val="Temp"/>
      <sheetName val="Chuong I"/>
      <sheetName val="unit weight"/>
      <sheetName val="VL-NC-M"/>
      <sheetName val="May Goc (QD2436)"/>
      <sheetName val="VC theo cuoc tinh"/>
      <sheetName val="BCVC ."/>
      <sheetName val="PTCT"/>
      <sheetName val="luong"/>
      <sheetName val="DP TRUOT GIA"/>
      <sheetName val="VL-NC-M."/>
      <sheetName val="VH"/>
      <sheetName val="bang 1 NCXD"/>
      <sheetName val="bang 1 NCXD (V.I)"/>
      <sheetName val="dg_tonghop"/>
      <sheetName val="DG THIET BI"/>
      <sheetName val="DG vat lieu"/>
      <sheetName val="Loại 2"/>
      <sheetName val="dm7606tba"/>
      <sheetName val="Chi tiet VL-NC-MTC"/>
      <sheetName val="Du thau 03xd"/>
      <sheetName val="Đơn trọng"/>
      <sheetName val="DTCT -XL.4"/>
      <sheetName val="간접비 총괄표"/>
      <sheetName val="FD"/>
      <sheetName val="EE (3)"/>
      <sheetName val="PAVEMENT"/>
      <sheetName val="TRAFFIC"/>
      <sheetName val="D"/>
      <sheetName val="Beam _2_"/>
      <sheetName val="TS_Rep"/>
      <sheetName val="mep"/>
      <sheetName val="VL+NC+M"/>
      <sheetName val="TOT"/>
      <sheetName val="COG"/>
      <sheetName val="D.Trong"/>
      <sheetName val="PPT"/>
      <sheetName val="PTCM"/>
      <sheetName val="1651-2008"/>
      <sheetName val="DZ 35"/>
      <sheetName val="Cto"/>
      <sheetName val="VL.NC.M"/>
      <sheetName val="BK04"/>
      <sheetName val="BQD"/>
      <sheetName val="Tra Cứu"/>
      <sheetName val="Ban Qua do"/>
      <sheetName val="Dự kiến SL-NT 2013"/>
      <sheetName val="SL.HM-T1.2014"/>
      <sheetName val="A1.8"/>
      <sheetName val="Ntt_Form"/>
      <sheetName val="DGChung"/>
      <sheetName val="TT 16-2019"/>
      <sheetName val="Window Door schedule"/>
      <sheetName val="을"/>
      <sheetName val="bang tien luong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9">
          <cell r="A9" t="str">
            <v>A</v>
          </cell>
        </row>
      </sheetData>
      <sheetData sheetId="156">
        <row r="9">
          <cell r="A9" t="str">
            <v>A</v>
          </cell>
        </row>
      </sheetData>
      <sheetData sheetId="157">
        <row r="9">
          <cell r="A9" t="str">
            <v>A</v>
          </cell>
        </row>
      </sheetData>
      <sheetData sheetId="158">
        <row r="9">
          <cell r="A9" t="str">
            <v>A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9">
          <cell r="A9" t="str">
            <v>A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>
        <row r="9">
          <cell r="A9" t="str">
            <v>A</v>
          </cell>
        </row>
      </sheetData>
      <sheetData sheetId="499">
        <row r="9">
          <cell r="A9" t="str">
            <v>A</v>
          </cell>
        </row>
      </sheetData>
      <sheetData sheetId="500">
        <row r="9">
          <cell r="A9" t="str">
            <v>A</v>
          </cell>
        </row>
      </sheetData>
      <sheetData sheetId="501">
        <row r="9">
          <cell r="A9" t="str">
            <v>A</v>
          </cell>
        </row>
      </sheetData>
      <sheetData sheetId="502">
        <row r="9">
          <cell r="A9" t="str">
            <v>A</v>
          </cell>
        </row>
      </sheetData>
      <sheetData sheetId="503">
        <row r="9">
          <cell r="A9" t="str">
            <v>A</v>
          </cell>
        </row>
      </sheetData>
      <sheetData sheetId="504">
        <row r="9">
          <cell r="A9" t="str">
            <v>A</v>
          </cell>
        </row>
      </sheetData>
      <sheetData sheetId="505">
        <row r="9">
          <cell r="A9" t="str">
            <v>A</v>
          </cell>
        </row>
      </sheetData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>
        <row r="9">
          <cell r="A9" t="str">
            <v>A</v>
          </cell>
        </row>
      </sheetData>
      <sheetData sheetId="510" refreshError="1"/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9">
          <cell r="A9" t="str">
            <v>A</v>
          </cell>
        </row>
      </sheetData>
      <sheetData sheetId="663" refreshError="1"/>
      <sheetData sheetId="664" refreshError="1"/>
      <sheetData sheetId="665">
        <row r="9">
          <cell r="A9" t="str">
            <v>A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9">
          <cell r="A9" t="str">
            <v>A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>
        <row r="9">
          <cell r="A9" t="str">
            <v>A</v>
          </cell>
        </row>
      </sheetData>
      <sheetData sheetId="1313" refreshError="1"/>
      <sheetData sheetId="1314" refreshError="1"/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/>
      <sheetData sheetId="1345"/>
      <sheetData sheetId="1346">
        <row r="9">
          <cell r="A9" t="str">
            <v>A</v>
          </cell>
        </row>
      </sheetData>
      <sheetData sheetId="1347" refreshError="1"/>
      <sheetData sheetId="1348" refreshError="1"/>
      <sheetData sheetId="1349">
        <row r="9">
          <cell r="A9" t="str">
            <v>A</v>
          </cell>
        </row>
      </sheetData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9">
          <cell r="A9" t="str">
            <v>A</v>
          </cell>
        </row>
      </sheetData>
      <sheetData sheetId="1361" refreshError="1"/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/>
      <sheetData sheetId="1366" refreshError="1"/>
      <sheetData sheetId="1367" refreshError="1"/>
      <sheetData sheetId="1368" refreshError="1"/>
      <sheetData sheetId="1369" refreshError="1"/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9">
          <cell r="A9" t="str">
            <v>A</v>
          </cell>
        </row>
      </sheetData>
      <sheetData sheetId="1421" refreshError="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/>
      <sheetData sheetId="1494" refreshError="1"/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9">
          <cell r="A9" t="str">
            <v>A</v>
          </cell>
        </row>
      </sheetData>
      <sheetData sheetId="1829" refreshError="1"/>
      <sheetData sheetId="1830" refreshError="1"/>
      <sheetData sheetId="1831" refreshError="1"/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 refreshError="1"/>
      <sheetData sheetId="2394" refreshError="1"/>
      <sheetData sheetId="2395" refreshError="1"/>
      <sheetData sheetId="2396" refreshError="1"/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>
        <row r="9">
          <cell r="A9" t="str">
            <v>A</v>
          </cell>
        </row>
      </sheetData>
      <sheetData sheetId="2497" refreshError="1"/>
      <sheetData sheetId="2498" refreshError="1"/>
      <sheetData sheetId="2499" refreshError="1"/>
      <sheetData sheetId="2500" refreshError="1"/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 refreshError="1"/>
      <sheetData sheetId="2518"/>
      <sheetData sheetId="2519" refreshError="1"/>
      <sheetData sheetId="2520" refreshError="1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/>
      <sheetData sheetId="3195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>
        <row r="9">
          <cell r="A9" t="str">
            <v>A</v>
          </cell>
        </row>
      </sheetData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>
        <row r="9">
          <cell r="A9" t="str">
            <v>A</v>
          </cell>
        </row>
      </sheetData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>
        <row r="9">
          <cell r="A9" t="str">
            <v>A</v>
          </cell>
        </row>
      </sheetData>
      <sheetData sheetId="3997">
        <row r="9">
          <cell r="A9" t="str">
            <v>A</v>
          </cell>
        </row>
      </sheetData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>
        <row r="9">
          <cell r="A9" t="str">
            <v>A</v>
          </cell>
        </row>
      </sheetData>
      <sheetData sheetId="4006">
        <row r="9">
          <cell r="A9" t="str">
            <v>A</v>
          </cell>
        </row>
      </sheetData>
      <sheetData sheetId="4007" refreshError="1"/>
      <sheetData sheetId="4008" refreshError="1"/>
      <sheetData sheetId="4009" refreshError="1"/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 refreshError="1"/>
      <sheetData sheetId="4018" refreshError="1"/>
      <sheetData sheetId="4019" refreshError="1"/>
      <sheetData sheetId="4020"/>
      <sheetData sheetId="4021" refreshError="1"/>
      <sheetData sheetId="4022" refreshError="1"/>
      <sheetData sheetId="4023" refreshError="1"/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>
        <row r="9">
          <cell r="A9" t="str">
            <v>A</v>
          </cell>
        </row>
      </sheetData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>
        <row r="9">
          <cell r="A9" t="str">
            <v>A</v>
          </cell>
        </row>
      </sheetData>
      <sheetData sheetId="4102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>
        <row r="9">
          <cell r="A9" t="str">
            <v>A</v>
          </cell>
        </row>
      </sheetData>
      <sheetData sheetId="4140" refreshError="1"/>
      <sheetData sheetId="4141" refreshError="1"/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4">
          <cell r="A4" t="str">
            <v>BẢNG TÍNH TOÁN, ĐO BÓC KHỐI LƯỢNG HOÀN THÀNH ĐƯA VÀO QUYẾT TOÁN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9">
          <cell r="A9" t="str">
            <v>A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9">
          <cell r="A9" t="str">
            <v>A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9">
          <cell r="A9" t="str">
            <v>A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 refreshError="1"/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9">
          <cell r="A9" t="str">
            <v>A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>
        <row r="4">
          <cell r="A4" t="str">
            <v>BẢNG TÍNH TOÁN, ĐO BÓC KHỐI LƯỢNG HOÀN THÀNH ĐƯA VÀO QUYẾT TOÁN</v>
          </cell>
        </row>
      </sheetData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>
        <row r="4">
          <cell r="A4" t="str">
            <v>BẢNG TÍNH TOÁN, ĐO BÓC KHỐI LƯỢNG HOÀN THÀNH ĐƯA VÀO QUYẾT TOÁN</v>
          </cell>
        </row>
      </sheetData>
      <sheetData sheetId="8105">
        <row r="4">
          <cell r="A4" t="str">
            <v>BẢNG TÍNH TOÁN, ĐO BÓC KHỐI LƯỢNG HOÀN THÀNH ĐƯA VÀO QUYẾT TOÁN</v>
          </cell>
        </row>
      </sheetData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/>
      <sheetData sheetId="8114">
        <row r="9">
          <cell r="A9" t="str">
            <v>A</v>
          </cell>
        </row>
      </sheetData>
      <sheetData sheetId="8115"/>
      <sheetData sheetId="8116"/>
      <sheetData sheetId="8117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/>
      <sheetData sheetId="8130" refreshError="1"/>
      <sheetData sheetId="813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>
        <row r="4">
          <cell r="A4" t="str">
            <v>BẢNG TÍNH TOÁN, ĐO BÓC KHỐI LƯỢNG HOÀN THÀNH ĐƯA VÀO QUYẾT TOÁN</v>
          </cell>
        </row>
      </sheetData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/>
      <sheetData sheetId="8153"/>
      <sheetData sheetId="8154" refreshError="1"/>
      <sheetData sheetId="8155" refreshError="1"/>
      <sheetData sheetId="8156" refreshError="1"/>
      <sheetData sheetId="8157" refreshError="1"/>
      <sheetData sheetId="8158">
        <row r="9">
          <cell r="A9" t="str">
            <v>A</v>
          </cell>
        </row>
      </sheetData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9">
          <cell r="A9" t="str">
            <v>A</v>
          </cell>
        </row>
      </sheetData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/>
      <sheetData sheetId="8203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/>
      <sheetData sheetId="8214"/>
      <sheetData sheetId="8215">
        <row r="9">
          <cell r="A9" t="str">
            <v>A</v>
          </cell>
        </row>
      </sheetData>
      <sheetData sheetId="8216"/>
      <sheetData sheetId="8217"/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/>
      <sheetData sheetId="8224">
        <row r="9">
          <cell r="A9" t="str">
            <v>A</v>
          </cell>
        </row>
      </sheetData>
      <sheetData sheetId="8225"/>
      <sheetData sheetId="8226"/>
      <sheetData sheetId="8227"/>
      <sheetData sheetId="8228">
        <row r="9">
          <cell r="A9" t="str">
            <v>A</v>
          </cell>
        </row>
      </sheetData>
      <sheetData sheetId="8229"/>
      <sheetData sheetId="8230"/>
      <sheetData sheetId="8231"/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/>
      <sheetData sheetId="8235"/>
      <sheetData sheetId="8236">
        <row r="9">
          <cell r="A9" t="str">
            <v>A</v>
          </cell>
        </row>
      </sheetData>
      <sheetData sheetId="8237"/>
      <sheetData sheetId="8238">
        <row r="9">
          <cell r="A9" t="str">
            <v>A</v>
          </cell>
        </row>
      </sheetData>
      <sheetData sheetId="8239"/>
      <sheetData sheetId="8240"/>
      <sheetData sheetId="8241"/>
      <sheetData sheetId="8242"/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/>
      <sheetData sheetId="8247">
        <row r="9">
          <cell r="A9" t="str">
            <v>A</v>
          </cell>
        </row>
      </sheetData>
      <sheetData sheetId="8248">
        <row r="4">
          <cell r="A4" t="str">
            <v>BẢNG TÍNH TOÁN, ĐO BÓC KHỐI LƯỢNG HOÀN THÀNH ĐƯA VÀO QUYẾT TOÁN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/>
      <sheetData sheetId="8253"/>
      <sheetData sheetId="8254"/>
      <sheetData sheetId="8255"/>
      <sheetData sheetId="8256"/>
      <sheetData sheetId="8257"/>
      <sheetData sheetId="8258">
        <row r="9">
          <cell r="A9" t="str">
            <v>A</v>
          </cell>
        </row>
      </sheetData>
      <sheetData sheetId="8259"/>
      <sheetData sheetId="8260"/>
      <sheetData sheetId="8261">
        <row r="9">
          <cell r="A9" t="str">
            <v>A</v>
          </cell>
        </row>
      </sheetData>
      <sheetData sheetId="8262"/>
      <sheetData sheetId="8263">
        <row r="9">
          <cell r="A9" t="str">
            <v>A</v>
          </cell>
        </row>
      </sheetData>
      <sheetData sheetId="8264"/>
      <sheetData sheetId="8265"/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/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/>
      <sheetData sheetId="8301">
        <row r="9">
          <cell r="A9" t="str">
            <v>A</v>
          </cell>
        </row>
      </sheetData>
      <sheetData sheetId="8302"/>
      <sheetData sheetId="8303"/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/>
      <sheetData sheetId="8310"/>
      <sheetData sheetId="8311"/>
      <sheetData sheetId="8312"/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/>
      <sheetData sheetId="8325"/>
      <sheetData sheetId="8326">
        <row r="9">
          <cell r="A9" t="str">
            <v>A</v>
          </cell>
        </row>
      </sheetData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/>
      <sheetData sheetId="8340">
        <row r="9">
          <cell r="A9" t="str">
            <v>A</v>
          </cell>
        </row>
      </sheetData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>
        <row r="9">
          <cell r="A9" t="str">
            <v>A</v>
          </cell>
        </row>
      </sheetData>
      <sheetData sheetId="8374"/>
      <sheetData sheetId="8375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>
        <row r="9">
          <cell r="A9" t="str">
            <v>A</v>
          </cell>
        </row>
      </sheetData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/>
      <sheetData sheetId="8981"/>
      <sheetData sheetId="8982" refreshError="1"/>
      <sheetData sheetId="8983" refreshError="1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/>
      <sheetData sheetId="9034"/>
      <sheetData sheetId="9035"/>
      <sheetData sheetId="9036" refreshError="1"/>
      <sheetData sheetId="9037" refreshError="1"/>
      <sheetData sheetId="9038" refreshError="1"/>
      <sheetData sheetId="9039" refreshError="1"/>
      <sheetData sheetId="9040"/>
      <sheetData sheetId="9041" refreshError="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>
        <row r="9">
          <cell r="A9" t="str">
            <v>A</v>
          </cell>
        </row>
      </sheetData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/>
      <sheetData sheetId="9068"/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/>
      <sheetData sheetId="9220"/>
      <sheetData sheetId="9221"/>
      <sheetData sheetId="9222"/>
      <sheetData sheetId="9223"/>
      <sheetData sheetId="9224"/>
      <sheetData sheetId="9225" refreshError="1"/>
      <sheetData sheetId="9226" refreshError="1"/>
      <sheetData sheetId="9227" refreshError="1"/>
      <sheetData sheetId="9228" refreshError="1"/>
      <sheetData sheetId="9229"/>
      <sheetData sheetId="9230"/>
      <sheetData sheetId="9231"/>
      <sheetData sheetId="9232" refreshError="1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/>
      <sheetData sheetId="9304"/>
      <sheetData sheetId="9305"/>
      <sheetData sheetId="9306"/>
      <sheetData sheetId="9307"/>
      <sheetData sheetId="9308" refreshError="1"/>
      <sheetData sheetId="9309" refreshError="1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 refreshError="1"/>
      <sheetData sheetId="9346" refreshError="1"/>
      <sheetData sheetId="9347" refreshError="1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 refreshError="1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 refreshError="1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/>
      <sheetData sheetId="9525"/>
      <sheetData sheetId="9526"/>
      <sheetData sheetId="9527"/>
      <sheetData sheetId="9528"/>
      <sheetData sheetId="9529"/>
      <sheetData sheetId="9530"/>
      <sheetData sheetId="9531" refreshError="1"/>
      <sheetData sheetId="9532" refreshError="1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/>
      <sheetData sheetId="9598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 refreshError="1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/>
      <sheetData sheetId="9731"/>
      <sheetData sheetId="9732" refreshError="1"/>
      <sheetData sheetId="9733" refreshError="1"/>
      <sheetData sheetId="9734" refreshError="1"/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/>
      <sheetData sheetId="9738"/>
      <sheetData sheetId="9739">
        <row r="9">
          <cell r="A9" t="str">
            <v>A</v>
          </cell>
        </row>
      </sheetData>
      <sheetData sheetId="9740"/>
      <sheetData sheetId="9741"/>
      <sheetData sheetId="9742"/>
      <sheetData sheetId="9743"/>
      <sheetData sheetId="9744"/>
      <sheetData sheetId="9745">
        <row r="9">
          <cell r="A9" t="str">
            <v>A</v>
          </cell>
        </row>
      </sheetData>
      <sheetData sheetId="9746"/>
      <sheetData sheetId="9747"/>
      <sheetData sheetId="9748"/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 refreshError="1"/>
      <sheetData sheetId="9752" refreshError="1"/>
      <sheetData sheetId="9753" refreshError="1"/>
      <sheetData sheetId="9754" refreshError="1"/>
      <sheetData sheetId="9755"/>
      <sheetData sheetId="9756"/>
      <sheetData sheetId="9757"/>
      <sheetData sheetId="9758"/>
      <sheetData sheetId="9759"/>
      <sheetData sheetId="9760" refreshError="1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t Pkg-Eden"/>
      <sheetName val="Quantity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  <sheetName val="Cst Pkg-Eden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실행철강하도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산공사비"/>
      <sheetName val="기안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현장관리비"/>
      <sheetName val="샤워실위생"/>
      <sheetName val="갑지1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DATE"/>
      <sheetName val="중기사용료"/>
      <sheetName val="일위대가표"/>
      <sheetName val="시멘트"/>
      <sheetName val="일위대가"/>
      <sheetName val="작성"/>
      <sheetName val="실행예산-변경분"/>
      <sheetName val="견적의뢰"/>
      <sheetName val="노임이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 갑  지 "/>
      <sheetName val="수량집계"/>
      <sheetName val="요율"/>
      <sheetName val="협력업체"/>
      <sheetName val="프랜트면허"/>
      <sheetName val="토목주소"/>
      <sheetName val="소비자가"/>
      <sheetName val="내역서(1)"/>
      <sheetName val="건축직영"/>
      <sheetName val="음료실행"/>
      <sheetName val="계DATA"/>
      <sheetName val="실DATA "/>
      <sheetName val="노임단가"/>
      <sheetName val="산업"/>
      <sheetName val="지수980731이후"/>
      <sheetName val="내역표지"/>
      <sheetName val="설계서(7)"/>
      <sheetName val="개요"/>
      <sheetName val="현장관리"/>
      <sheetName val="총괄"/>
      <sheetName val="예가표"/>
      <sheetName val="조직도"/>
      <sheetName val="공정표"/>
      <sheetName val="조내역"/>
      <sheetName val="코스모공장 (어음)"/>
      <sheetName val="조건"/>
      <sheetName val="인제내역"/>
      <sheetName val="공구"/>
      <sheetName val="총괄내역서"/>
      <sheetName val="건축내역서"/>
      <sheetName val="갑지"/>
      <sheetName val="실DATA_"/>
      <sheetName val="실행"/>
      <sheetName val="주식"/>
      <sheetName val="값"/>
      <sheetName val="건축공사실행"/>
      <sheetName val="공사개요"/>
      <sheetName val="을"/>
      <sheetName val="내역"/>
      <sheetName val="A 견적"/>
      <sheetName val="GAEYO"/>
      <sheetName val="공문"/>
      <sheetName val="내역서"/>
      <sheetName val="참조"/>
      <sheetName val="경산"/>
      <sheetName val="설계명세서"/>
      <sheetName val="목차"/>
      <sheetName val="변수값"/>
      <sheetName val="중기상차"/>
      <sheetName val="재료"/>
      <sheetName val="AS복구"/>
      <sheetName val="중기터파기"/>
      <sheetName val="원가계산서(거목)"/>
      <sheetName val="원가계산서(다숲)"/>
      <sheetName val="원가계산서(법정외주)"/>
      <sheetName val="계약내역(2)"/>
      <sheetName val="일위대가목록"/>
      <sheetName val="수량산출"/>
      <sheetName val="실행(ALT1)"/>
      <sheetName val="환경기계공정표 (3)"/>
      <sheetName val="_갑__지_"/>
      <sheetName val="FAB별"/>
      <sheetName val="시설물일위"/>
      <sheetName val="가설공사"/>
      <sheetName val="단가결정"/>
      <sheetName val="내역아"/>
      <sheetName val="울타리"/>
      <sheetName val="내역서2안"/>
      <sheetName val="관접합및부설"/>
      <sheetName val="단가"/>
      <sheetName val="사급자재"/>
      <sheetName val="납부서"/>
      <sheetName val="SPEC"/>
      <sheetName val="원가계산서"/>
      <sheetName val="SAM"/>
      <sheetName val="인사자료총집계"/>
      <sheetName val="기초단가"/>
      <sheetName val="Sheet5"/>
      <sheetName val="금액내역서"/>
      <sheetName val="투찰내역서"/>
      <sheetName val="Sheet1"/>
      <sheetName val="원가계산"/>
      <sheetName val="아파트"/>
      <sheetName val="COVER"/>
      <sheetName val="전등설비"/>
      <sheetName val="조명시설"/>
      <sheetName val="Y-WORK"/>
      <sheetName val="기계경비(시간당)"/>
      <sheetName val="램머"/>
      <sheetName val="01"/>
      <sheetName val="견적"/>
      <sheetName val="수량-양식"/>
      <sheetName val="개산공사비"/>
      <sheetName val="실행대비"/>
      <sheetName val="연돌일위집계"/>
      <sheetName val="전기"/>
      <sheetName val="본실행경비"/>
      <sheetName val="증감내역서"/>
      <sheetName val="노무비"/>
      <sheetName val="총괄갑 "/>
      <sheetName val="일위"/>
      <sheetName val="건축"/>
      <sheetName val="Sheet1 (2)"/>
      <sheetName val="총 원가계산"/>
      <sheetName val="기안"/>
      <sheetName val="EQT-ESTN"/>
      <sheetName val="단가 (2)"/>
      <sheetName val="6PILE  (돌출)"/>
      <sheetName val="입력데이타"/>
      <sheetName val="원가data"/>
      <sheetName val="CTEMCOST"/>
      <sheetName val="단중표"/>
      <sheetName val="정보"/>
      <sheetName val="상호참고자료"/>
      <sheetName val="발주처자료입력"/>
      <sheetName val="회사기본자료"/>
      <sheetName val="하자보증자료"/>
      <sheetName val="기술자관련자료"/>
      <sheetName val="제경비율"/>
      <sheetName val="수리결과"/>
      <sheetName val="pier(각형)"/>
      <sheetName val="BID"/>
      <sheetName val="입찰안"/>
      <sheetName val="용역비내역-진짜"/>
      <sheetName val="물가대비표"/>
      <sheetName val="시중노임단가"/>
      <sheetName val="화전내"/>
      <sheetName val="카펫타일"/>
      <sheetName val="식재수량표"/>
      <sheetName val="일위목록"/>
      <sheetName val="구성비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DATA1"/>
      <sheetName val="SG"/>
      <sheetName val="내역서1999.8최종"/>
      <sheetName val="6호기"/>
      <sheetName val="노무"/>
      <sheetName val="진주방향"/>
      <sheetName val="추정_최근현장"/>
      <sheetName val="리스트_최근현장"/>
      <sheetName val="팩스리스트"/>
      <sheetName val="Sheet2"/>
      <sheetName val="참고사항"/>
      <sheetName val="근로자자료입력"/>
      <sheetName val="실행철강하도"/>
      <sheetName val="건축집계표"/>
      <sheetName val="TYPE-A"/>
      <sheetName val="노임"/>
      <sheetName val="일위산출"/>
      <sheetName val="5사남"/>
      <sheetName val="날개벽수량표"/>
      <sheetName val="원가계산하도"/>
      <sheetName val=" 견적서"/>
      <sheetName val="물량표"/>
      <sheetName val="국내조달(통합-1)"/>
      <sheetName val="수배전반"/>
      <sheetName val="차액보증"/>
      <sheetName val="공통가설"/>
      <sheetName val="기초입력 DATA"/>
      <sheetName val="총투입계"/>
      <sheetName val="factor(건축)"/>
      <sheetName val="산근"/>
      <sheetName val="세금자료"/>
      <sheetName val="당정동경상이수"/>
      <sheetName val="당정동공통이수"/>
      <sheetName val="총괄집계표"/>
      <sheetName val="ilch"/>
      <sheetName val="1차 내역서"/>
      <sheetName val="파일의이용"/>
      <sheetName val="공종목록표"/>
      <sheetName val="자재가격조사표"/>
      <sheetName val="합천내역"/>
      <sheetName val="출입자명단"/>
      <sheetName val="노임단가 (2)"/>
      <sheetName val="자단"/>
      <sheetName val="inter"/>
      <sheetName val="TEST1"/>
      <sheetName val="계산서(곡선부)"/>
      <sheetName val="포장재료집계표"/>
      <sheetName val="날개벽(시점좌측)"/>
      <sheetName val="사진대지"/>
      <sheetName val="Option"/>
      <sheetName val="을지"/>
      <sheetName val="인건비 "/>
      <sheetName val="교통대책내역"/>
      <sheetName val="직재"/>
      <sheetName val="견적조건"/>
      <sheetName val="001"/>
      <sheetName val="자재단가"/>
      <sheetName val="장비경비"/>
      <sheetName val="실행내역"/>
      <sheetName val="결재판"/>
      <sheetName val="직접경비"/>
      <sheetName val="직접인건비"/>
      <sheetName val="차수"/>
      <sheetName val="경비"/>
      <sheetName val="플랜트 설치"/>
      <sheetName val="해평견적"/>
      <sheetName val="CON'C"/>
      <sheetName val="토목공사"/>
      <sheetName val="토공연장"/>
      <sheetName val="자재"/>
      <sheetName val="공사_산출"/>
      <sheetName val="철거산출근거"/>
      <sheetName val="FOB발"/>
      <sheetName val="견적갑지"/>
      <sheetName val="물량내역"/>
      <sheetName val="건축공사집계"/>
      <sheetName val="C3"/>
      <sheetName val="배명(단가)"/>
      <sheetName val="청천내"/>
      <sheetName val="0"/>
      <sheetName val="수목단가"/>
      <sheetName val="시설수량표"/>
      <sheetName val="예산서"/>
      <sheetName val="BSD (2)"/>
      <sheetName val="건축내역"/>
      <sheetName val="05-원가계산"/>
      <sheetName val="설계서"/>
      <sheetName val="설명서 "/>
      <sheetName val="토목"/>
      <sheetName val="역T형교대(말뚝기초)"/>
      <sheetName val="설계서(본관)"/>
      <sheetName val="현장별"/>
      <sheetName val="동별집계(비디오폰흑백-&gt;칼라)"/>
      <sheetName val="동별집계"/>
      <sheetName val="세부내역서"/>
      <sheetName val="가설공사내역"/>
      <sheetName val="유림골조"/>
      <sheetName val="골조시행"/>
      <sheetName val="집계"/>
      <sheetName val="중기조종사 단위단가"/>
      <sheetName val="FORM-0"/>
      <sheetName val="실행_ALT1_"/>
      <sheetName val="건축실행"/>
      <sheetName val="업무분장"/>
      <sheetName val="설계내역"/>
      <sheetName val="2공구산출내역"/>
      <sheetName val="입력"/>
      <sheetName val="공사통보서"/>
      <sheetName val="CONCRETE"/>
      <sheetName val="배수내역"/>
      <sheetName val="내역서01"/>
      <sheetName val="2-1. 경관조명 내역총괄표"/>
      <sheetName val="일위대가 "/>
      <sheetName val="PAINT"/>
      <sheetName val="2000년1차"/>
      <sheetName val="배관배선내역"/>
      <sheetName val="기성"/>
      <sheetName val="1"/>
      <sheetName val="2"/>
      <sheetName val="3"/>
      <sheetName val="4"/>
      <sheetName val="5"/>
      <sheetName val="6"/>
      <sheetName val="철콘"/>
      <sheetName val="기초일위"/>
      <sheetName val="시설일위"/>
      <sheetName val="조명일위"/>
      <sheetName val="정부노임단가"/>
      <sheetName val="COST"/>
      <sheetName val="계목분류"/>
      <sheetName val="3월팀계 "/>
      <sheetName val="수량명세서"/>
      <sheetName val="용수량(생활용수)"/>
      <sheetName val="적격심사표"/>
      <sheetName val="산출"/>
      <sheetName val="wall"/>
      <sheetName val="예정공정표"/>
      <sheetName val="초기화면"/>
      <sheetName val="관급자재"/>
      <sheetName val="소요자재"/>
      <sheetName val="설비공사"/>
      <sheetName val="신.분"/>
      <sheetName val="토공집계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참조M"/>
      <sheetName val="말뚝지지력산정"/>
      <sheetName val="한강운반비"/>
      <sheetName val="퍼스트"/>
      <sheetName val="장비집계"/>
      <sheetName val="Sheet3"/>
      <sheetName val="설비내역서"/>
      <sheetName val="전기내역서"/>
      <sheetName val="단기차입금"/>
      <sheetName val="Sheet4"/>
      <sheetName val="새공통"/>
      <sheetName val="입력시트"/>
      <sheetName val="구분자"/>
      <sheetName val="단가및재료비"/>
      <sheetName val="견적율"/>
      <sheetName val="Customer Databas"/>
      <sheetName val="980731"/>
      <sheetName val="토목내역"/>
      <sheetName val="전선 및 전선관-자유로"/>
      <sheetName val="관로터파기-자유로"/>
      <sheetName val="설계명세서-2"/>
      <sheetName val="경쟁실분"/>
      <sheetName val="고유코드_설계"/>
      <sheetName val="터널조도"/>
      <sheetName val="설계예산서"/>
      <sheetName val="예산내역서"/>
      <sheetName val="총계"/>
      <sheetName val="측량요율"/>
      <sheetName val="자재대"/>
      <sheetName val="Quantity"/>
      <sheetName val="De bai"/>
      <sheetName val="계정"/>
      <sheetName val="1-최종안"/>
      <sheetName val="사업분석-분양가결정"/>
      <sheetName val="삭제금지단가"/>
      <sheetName val="단가대비표"/>
      <sheetName val="연도별노무비(신)"/>
      <sheetName val="산출서"/>
      <sheetName val="백암비스타내역"/>
      <sheetName val="토공사"/>
      <sheetName val="C1.공사개요"/>
      <sheetName val="실행(1)"/>
      <sheetName val="A1.스케쥴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ateCodesTimeCodesOverrideShor"/>
      <sheetName val="공사내역서"/>
      <sheetName val="APT"/>
      <sheetName val="간지"/>
      <sheetName val="공사요율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코드"/>
      <sheetName val="내역서 제출"/>
      <sheetName val="연부97-1"/>
      <sheetName val="#3_일위대가목록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본선토량운반계산서(1)0"/>
      <sheetName val="99년신청"/>
      <sheetName val="포장복구집계"/>
      <sheetName val="부표총괄"/>
      <sheetName val="AS포장복구 "/>
      <sheetName val="MAT_N048"/>
      <sheetName val="Apt내역"/>
      <sheetName val="보증종류"/>
      <sheetName val="아파트 "/>
      <sheetName val="DATA 입력란"/>
      <sheetName val="수목표준대가"/>
      <sheetName val="횡배수관"/>
      <sheetName val="8.설치품셈"/>
      <sheetName val="아파트기별"/>
      <sheetName val="공리일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工완성공사율"/>
      <sheetName val="G.R300경비"/>
      <sheetName val="표준건축비"/>
      <sheetName val="BTL시설예산 기준표"/>
      <sheetName val="5.학교신설예산 집행(01~08)"/>
      <sheetName val="점검결과(08년 100교 지원)"/>
      <sheetName val="최적단면"/>
      <sheetName val="00000"/>
      <sheetName val="FD"/>
      <sheetName val="LD"/>
      <sheetName val="대비"/>
      <sheetName val="5-1신설물량"/>
      <sheetName val="사업총괄"/>
      <sheetName val="경율산정.XLS"/>
      <sheetName val="[내역서(ͭͭ_x001c__x001c_가표"/>
      <sheetName val="2003상반기노임기준"/>
      <sheetName val="BLOCK(1)"/>
      <sheetName val="투입비분석표"/>
      <sheetName val="주공 갑지"/>
      <sheetName val="D"/>
      <sheetName val="목표세부명세"/>
      <sheetName val="[내역서(ͭ?ͭ?_x001c_?_x001c_?가표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총괄표"/>
      <sheetName val="공사내역"/>
      <sheetName val="-치수표(곡선부)"/>
      <sheetName val="일위_파일"/>
      <sheetName val="기계경비"/>
      <sheetName val="수정시산표"/>
      <sheetName val="매출현황"/>
      <sheetName val="등록자료"/>
      <sheetName val="입력정보"/>
      <sheetName val="견적1"/>
      <sheetName val="울산시산표"/>
      <sheetName val="1안98Billing"/>
      <sheetName val="친환경주택"/>
      <sheetName val="신_분"/>
      <sheetName val="제경비"/>
      <sheetName val="실적공사비"/>
      <sheetName val="입력(K0)"/>
      <sheetName val="장비기준"/>
      <sheetName val="재료비"/>
      <sheetName val="환율"/>
      <sheetName val="내역1"/>
      <sheetName val="회사정보"/>
      <sheetName val="현금및현금등가물"/>
      <sheetName val="계정code"/>
      <sheetName val="회선별대책안(한전)"/>
      <sheetName val="database"/>
      <sheetName val="ateCodes"/>
      <sheetName val="월별수입"/>
      <sheetName val="소업1교"/>
      <sheetName val="전익자재"/>
      <sheetName val="매입세율"/>
      <sheetName val="DATA"/>
      <sheetName val="빙장비사양"/>
      <sheetName val="노무비단가"/>
      <sheetName val="전차선로 물량표"/>
      <sheetName val="CC16-내역서"/>
      <sheetName val="자판실행"/>
      <sheetName val="2.고용보험료산출근거"/>
      <sheetName val="출력"/>
      <sheetName val="4동급수"/>
      <sheetName val="도급"/>
      <sheetName val="COVER-P"/>
      <sheetName val="우배수"/>
      <sheetName val="계산식"/>
      <sheetName val="품셈표"/>
      <sheetName val="6동"/>
      <sheetName val="제안서입력"/>
      <sheetName val="거래처등록"/>
      <sheetName val="참고자료"/>
      <sheetName val="은행코드"/>
      <sheetName val="분석대장"/>
      <sheetName val="base"/>
      <sheetName val="경영상태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9811"/>
      <sheetName val="용역비내역_진짜"/>
      <sheetName val="패널"/>
      <sheetName val="ateCodes?TimeCodes?OverrideShor"/>
      <sheetName val="21301동"/>
      <sheetName val="VST재료산출"/>
      <sheetName val="노임단가표"/>
      <sheetName val="손익집계(공장별)"/>
      <sheetName val="물류최종8월7"/>
      <sheetName val="인수공"/>
      <sheetName val="EQUIP LIST"/>
      <sheetName val="문학간접"/>
      <sheetName val="부하(성남)"/>
      <sheetName val="관람석제출"/>
      <sheetName val="조도계산서 (도서)"/>
      <sheetName val="금회지출"/>
      <sheetName val="품셈 "/>
      <sheetName val="방화도료"/>
      <sheetName val="XL4Poppy"/>
      <sheetName val="b_balju_cho"/>
      <sheetName val="9-1차이내역"/>
      <sheetName val="설계조건"/>
      <sheetName val="S0"/>
      <sheetName val="노임(1차)"/>
      <sheetName val="금융비용"/>
      <sheetName val="관련부서"/>
      <sheetName val="산출근거-배전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1안"/>
      <sheetName val="교각1"/>
      <sheetName val="자재단가비교표"/>
      <sheetName val="Macro(전선)"/>
      <sheetName val="장문교(대전)"/>
      <sheetName val="손익분석"/>
      <sheetName val="수지표"/>
      <sheetName val="셀명"/>
      <sheetName val="물가시세"/>
      <sheetName val="페이지"/>
      <sheetName val="XREF"/>
      <sheetName val="절감계산"/>
      <sheetName val="5.직원투입현황"/>
      <sheetName val="판가반영"/>
      <sheetName val="방배동내역(리라)"/>
      <sheetName val="부대공사총괄"/>
      <sheetName val="건축공사집계표"/>
      <sheetName val="HISTORICAL"/>
      <sheetName val="FORECASTING"/>
      <sheetName val="고정자산"/>
      <sheetName val="매출원가추정"/>
      <sheetName val="매출추정"/>
      <sheetName val="매출"/>
      <sheetName val="양식3"/>
      <sheetName val="영동(D)"/>
      <sheetName val="실행내역서 "/>
      <sheetName val="6-1. 관개량조서"/>
      <sheetName val="각형맨홀"/>
      <sheetName val="내역- CCTV"/>
      <sheetName val="단가산출2"/>
      <sheetName val="단가산출1"/>
      <sheetName val="참고"/>
      <sheetName val="낙찰표"/>
      <sheetName val="수량3"/>
      <sheetName val="간선계산"/>
      <sheetName val="사통"/>
      <sheetName val="중동공구"/>
      <sheetName val="INDEX"/>
      <sheetName val="FB25JN"/>
      <sheetName val="물량내역서"/>
      <sheetName val="&quot;"/>
      <sheetName val="1.동력공사"/>
      <sheetName val="신축(단위)"/>
      <sheetName val="설계가"/>
      <sheetName val="수량산출(음암)"/>
      <sheetName val="_내역서(ͭ"/>
      <sheetName val="125x125"/>
      <sheetName val="2.대외공문"/>
      <sheetName val="일일작업현황"/>
      <sheetName val="견적단가"/>
      <sheetName val="수안보-MBR1"/>
      <sheetName val="_내역서(ͭ_ͭ__x001c___x001c__가표"/>
      <sheetName val="7.기-검-보.100"/>
      <sheetName val="입력자료"/>
      <sheetName val="원본"/>
      <sheetName val="BQ(실행)"/>
      <sheetName val="설비(제출)"/>
      <sheetName val="전체내역 (2)"/>
      <sheetName val="단가_및_재료비"/>
      <sheetName val="주공_갑지"/>
      <sheetName val="AS포장복구_"/>
      <sheetName val="G_R300경비"/>
      <sheetName val="[내역서(ͭͭ가표"/>
      <sheetName val="DATA_입력란"/>
      <sheetName val="ateCodes_TimeCodes_OverrideShor"/>
      <sheetName val="ANX3A11"/>
      <sheetName val="시행후면적"/>
      <sheetName val="수지예산"/>
      <sheetName val="1.설계조건"/>
      <sheetName val="산출내역서집계표"/>
      <sheetName val="EP0618"/>
      <sheetName val="Area Cal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부하계산서"/>
      <sheetName val="찍기"/>
      <sheetName val="수선비MATRIX"/>
      <sheetName val="차량소요량-년간주행거리"/>
      <sheetName val="예정공정표 "/>
      <sheetName val="우각부보강"/>
      <sheetName val="안정계산"/>
      <sheetName val="단면검토"/>
      <sheetName val="당초"/>
      <sheetName val="본부소개"/>
      <sheetName val="기본단가표"/>
      <sheetName val="교각계산"/>
      <sheetName val="금전출납"/>
      <sheetName val="직영명부"/>
      <sheetName val="증감대비"/>
      <sheetName val="일위대가(계측기설치)"/>
      <sheetName val="Raw Data"/>
      <sheetName val="한일양산"/>
      <sheetName val="ABUT수량-A1"/>
      <sheetName val="부대경비산출서"/>
      <sheetName val="양촌면도평리"/>
      <sheetName val="골조(1)"/>
      <sheetName val="골조(3)"/>
      <sheetName val="마감(1)"/>
      <sheetName val="03전반노무비"/>
      <sheetName val="경비2내역"/>
      <sheetName val="업무량"/>
      <sheetName val="45,46"/>
      <sheetName val="연결임시"/>
      <sheetName val="계정과목"/>
      <sheetName val="하수급견적대비"/>
      <sheetName val="관급자재대"/>
      <sheetName val="설계기준"/>
      <sheetName val="_내역서(ͭ_x005f_x0000_ͭ_x005f_x0000__x005f_x001c__x0"/>
      <sheetName val="_내역서(ͭ_ͭ__x005f_x001c___x005f_x001c__가표"/>
      <sheetName val="ateCodes_x005f_x0000_TimeCodes_x005f_x0000_"/>
      <sheetName val="[내역서(ͭ_x005f_x0000_ͭ_x005f_x0000__x005f_x001c__x0"/>
      <sheetName val="[내역서(ͭ?ͭ?_x005f_x001c_?_x005f_x001c_?가표"/>
      <sheetName val="gvl"/>
      <sheetName val="공사비대비"/>
      <sheetName val="AHU집계"/>
      <sheetName val="공조기휀"/>
      <sheetName val="공조기"/>
      <sheetName val="가도공"/>
      <sheetName val="설계예시"/>
      <sheetName val="nys"/>
      <sheetName val="연령별자료"/>
      <sheetName val="수목데이타"/>
      <sheetName val="200"/>
      <sheetName val="데리네이타현황"/>
      <sheetName val="현장청취복명서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수로BOX"/>
      <sheetName val="Bang chiet tinh TBA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정비손익"/>
      <sheetName val="산출근거"/>
      <sheetName val="옹벽수량집계표"/>
      <sheetName val="예산대비"/>
      <sheetName val="성명순"/>
      <sheetName val="총괄변경내역서"/>
      <sheetName val="공종단가"/>
      <sheetName val="Tcd"/>
      <sheetName val="DTCT"/>
      <sheetName val="Cash2"/>
      <sheetName val="Z"/>
      <sheetName val="인건비"/>
      <sheetName val="COPING"/>
      <sheetName val="기본항목 입력"/>
      <sheetName val="야장종합"/>
      <sheetName val="공사요율산출표"/>
      <sheetName val="_내역서(ͭͭ_x001c__x0"/>
      <sheetName val="ateCodesTimeCodes"/>
      <sheetName val="98수문일위"/>
      <sheetName val="부대내역"/>
      <sheetName val="도장면"/>
      <sheetName val="MOTOR"/>
      <sheetName val="각사별공사비분개 "/>
      <sheetName val="신천교(음성)"/>
      <sheetName val="식재"/>
      <sheetName val="시설물"/>
      <sheetName val="식재출력용"/>
      <sheetName val="유지관리"/>
      <sheetName val="신표지1"/>
      <sheetName val="단가산출서(기계)"/>
      <sheetName val="견적내역서"/>
      <sheetName val="GT 1050x650"/>
      <sheetName val="용수지선토적"/>
      <sheetName val="도로토적"/>
      <sheetName val="투자비"/>
      <sheetName val="조성원가DATA"/>
      <sheetName val="사업비"/>
      <sheetName val="토목검측서"/>
      <sheetName val="기초자료입력"/>
      <sheetName val="원"/>
      <sheetName val="소방"/>
      <sheetName val="공사원가계산서 "/>
      <sheetName val="단가산출서"/>
      <sheetName val="총괄BOQ"/>
      <sheetName val="고가수조"/>
      <sheetName val="연동내역"/>
      <sheetName val="세부내역"/>
      <sheetName val="일정계획"/>
      <sheetName val="MTO REV.0"/>
      <sheetName val="HS"/>
      <sheetName val="인부노임"/>
      <sheetName val="3희질산"/>
      <sheetName val="96.12"/>
      <sheetName val="소상 &quot;1&quot;"/>
      <sheetName val="울산자동제어"/>
      <sheetName val="단가_및_밀⪙Ѐ"/>
      <sheetName val="단가_및_렀풫ԯ"/>
      <sheetName val="건축설비"/>
      <sheetName val="검토"/>
      <sheetName val="단가_및_렀侫ԯ"/>
      <sheetName val="단가_및_가ᦘ"/>
      <sheetName val="단가_및_䰀ẗ鐀"/>
      <sheetName val="단가_및_렀纫ԯ"/>
      <sheetName val="설비원가"/>
      <sheetName val="산출집계"/>
      <sheetName val="1. 조명내역서(조명설치)"/>
      <sheetName val="2. 조명내역서(조명자재)"/>
      <sheetName val="일위대가집계표"/>
      <sheetName val="일위대가목차"/>
      <sheetName val="VXXXXX"/>
      <sheetName val="산출1"/>
      <sheetName val="1차물량(ABOUT)"/>
      <sheetName val="8.PILE  (돌출)"/>
      <sheetName val="참고)BTL시설예산 기준표"/>
      <sheetName val="경기"/>
      <sheetName val="예총"/>
      <sheetName val="입찰보고"/>
      <sheetName val="2000전체분"/>
      <sheetName val="설계변경총괄표(계산식)"/>
      <sheetName val="우수"/>
      <sheetName val="비탈면보호공수량산출"/>
      <sheetName val="G_R300경푀"/>
      <sheetName val="본사인상전"/>
      <sheetName val="수량산출서"/>
      <sheetName val="공통부대"/>
      <sheetName val="자료입력"/>
      <sheetName val="마스터"/>
      <sheetName val="개별직종노임단가(2005.1)"/>
      <sheetName val="Macro1"/>
      <sheetName val="99노임단가"/>
      <sheetName val="CHECKLIST"/>
      <sheetName val="결재갑지"/>
      <sheetName val="BOJUNGGM"/>
      <sheetName val="총괄 내역서"/>
      <sheetName val="공사비"/>
      <sheetName val="4.고용보험"/>
      <sheetName val="3.고용보험료산출근거"/>
      <sheetName val="입력단가"/>
      <sheetName val="골막이(야매)"/>
      <sheetName val="드롭다운목록"/>
      <sheetName val="PIPE"/>
      <sheetName val="SCHEDULE"/>
      <sheetName val="식재일위대가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고시단가"/>
      <sheetName val="TOTAL_BOQ"/>
      <sheetName val="자재코드"/>
      <sheetName val="Table"/>
      <sheetName val="기초입력"/>
      <sheetName val="2.토목공사"/>
      <sheetName val="동해title"/>
      <sheetName val="전체공내역서"/>
      <sheetName val="98지급계획"/>
      <sheetName val="연습장소"/>
      <sheetName val="내역(영일)"/>
      <sheetName val="계수시트"/>
      <sheetName val="원형1호맨홀토공수량"/>
      <sheetName val="철골,판넬"/>
      <sheetName val="일위-1"/>
      <sheetName val="일위-2"/>
      <sheetName val="일위-3"/>
      <sheetName val="일위-4"/>
      <sheetName val="일위-5"/>
      <sheetName val="VIN_Index"/>
      <sheetName val="Khoi luong"/>
      <sheetName val="VCV-BE-TONG"/>
      <sheetName val="동문건설"/>
      <sheetName val="고객사 관리 코드"/>
      <sheetName val="LEGEND"/>
      <sheetName val="[내역서(ͭͭ_x001c__x0"/>
      <sheetName val="Customer_Databa袸"/>
      <sheetName val="공사비산출내역"/>
      <sheetName val="기술자자료입력"/>
      <sheetName val="사  업  비  수  지  예  산  서"/>
      <sheetName val="장비"/>
      <sheetName val="220 (2)"/>
      <sheetName val="단가비교표(전기)"/>
      <sheetName val="품셈"/>
      <sheetName val="FACTOR"/>
      <sheetName val="DD_raw"/>
      <sheetName val="NW_raw"/>
      <sheetName val="당월 인력"/>
      <sheetName val="Section"/>
      <sheetName val="Sum"/>
      <sheetName val="Gia vat tu"/>
      <sheetName val="KL"/>
      <sheetName val="TTDZ22"/>
      <sheetName val="ateCodes_x0000_TimeCodes_x0000_OverrideShor"/>
      <sheetName val="ateCodes_x0000_TimeCodes_x0000_"/>
      <sheetName val="1차배부(JB포함)"/>
      <sheetName val="0.0ControlSheet"/>
      <sheetName val="04년부품"/>
      <sheetName val="신청서"/>
      <sheetName val="사업성분석"/>
      <sheetName val="07기준"/>
      <sheetName val="단가(1)"/>
      <sheetName val="단면가정"/>
      <sheetName val="집계표_정리_"/>
      <sheetName val="노임,재료비"/>
      <sheetName val="개인별조서"/>
      <sheetName val="단가일람 (2)"/>
      <sheetName val="관부설공집계표"/>
      <sheetName val="A2"/>
      <sheetName val="건축개요"/>
      <sheetName val="1단지구내"/>
      <sheetName val="1단지주차장전등"/>
      <sheetName val="Man Hole"/>
      <sheetName val="Tool"/>
      <sheetName val="그림"/>
      <sheetName val="스케즐"/>
      <sheetName val="PI"/>
      <sheetName val="양수장(기계)"/>
      <sheetName val="본공사"/>
      <sheetName val="JUCKEYK"/>
      <sheetName val="J형측구단위수량"/>
      <sheetName val="건축원가"/>
      <sheetName val="도실집(내역)-전기외주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대로근거"/>
      <sheetName val="중로근거"/>
      <sheetName val="설산1.나"/>
      <sheetName val="본사S"/>
      <sheetName val="약품공급2"/>
      <sheetName val="물량표S"/>
      <sheetName val="대전-교대(A1-A2)"/>
      <sheetName val="입력란"/>
      <sheetName val="97노임단가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단가적용"/>
      <sheetName val="L형옹벽"/>
      <sheetName val="영동(D젅"/>
      <sheetName val="건축내역(동해조인)"/>
      <sheetName val="단가산출"/>
      <sheetName val="사업ﾈƩ"/>
      <sheetName val="2.원가및인원현황집계"/>
      <sheetName val="AILC004"/>
      <sheetName val="손익"/>
      <sheetName val="본사공가현황"/>
      <sheetName val="기자재비"/>
      <sheetName val="5.학교신설예산 쎸⬅/_x0000_瀀þ_x0000__x0000_밀"/>
      <sheetName val="5.학교신설예산 Ⴘ_x0000_퀀诋쌆蠅/_x0000_᠀"/>
      <sheetName val="1차_내역서1"/>
      <sheetName val="_견적서1"/>
      <sheetName val="플랜트_설치1"/>
      <sheetName val="기초입력_DATA1"/>
      <sheetName val="노임단가_(2)1"/>
      <sheetName val="설명서_1"/>
      <sheetName val="BSD_(2)1"/>
      <sheetName val="2-1__경관조명_내역총괄표1"/>
      <sheetName val="중기조종사_단위단가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아파트_내역1"/>
      <sheetName val="1_동력공사"/>
      <sheetName val="내역-_CCTV"/>
      <sheetName val="조도계산서_(도서)"/>
      <sheetName val="품셈_"/>
      <sheetName val="실행내역서_"/>
      <sheetName val="6-1__관개량조서"/>
      <sheetName val="5_직원투입현황"/>
      <sheetName val="재집"/>
      <sheetName val="DHEQSUPT"/>
      <sheetName val="BATCH"/>
      <sheetName val="건축집계합계"/>
      <sheetName val="건축집계표이수"/>
      <sheetName val="_내역서(ͭ?ͭ?_x001c__x0"/>
      <sheetName val="ateCodes?TimeCodes?"/>
      <sheetName val="_내역서(ͭͭ가표"/>
      <sheetName val="_내역서(ͭ_ͭ___가표"/>
      <sheetName val="_내역서(ͭ_x005f_x0000_ͭ_x000"/>
      <sheetName val="_내역서(ͭ_ͭ__x005f_x001c___x"/>
      <sheetName val="ateCodes_x005f_x0000_TimeCodes_"/>
      <sheetName val="Don gia chi tiet"/>
      <sheetName val="phuluc1"/>
      <sheetName val="KH-Q1,Q2,01"/>
      <sheetName val="ESTI."/>
      <sheetName val="DI-ESTI"/>
      <sheetName val="5.학교신설예산 쎸⬅/"/>
      <sheetName val="5.학교신설예산 Ⴘ"/>
      <sheetName val="chiettinh"/>
      <sheetName val="예산서 "/>
      <sheetName val="안전장치"/>
      <sheetName val="BM"/>
      <sheetName val="6.1.일위대가"/>
      <sheetName val="효성CB 1P기초"/>
      <sheetName val="은행"/>
      <sheetName val="Breakdown (B)"/>
      <sheetName val="D_MUC"/>
      <sheetName val="tong du toan"/>
      <sheetName val="Scheme B Estimate "/>
      <sheetName val="사업총렀"/>
      <sheetName val="단가_및_렀랫ԯ"/>
      <sheetName val="사렀趫ԯ"/>
      <sheetName val="사렀㾫ԯ"/>
      <sheetName val="사렀஫԰"/>
      <sheetName val="사가⺘"/>
      <sheetName val="관련자료입력"/>
      <sheetName val="갑"/>
      <sheetName val="경영"/>
      <sheetName val="98년"/>
      <sheetName val="실적"/>
      <sheetName val="실DATA_3"/>
      <sheetName val="_갑__지_3"/>
      <sheetName val="코스모공장_(어음)2"/>
      <sheetName val="A_견적2"/>
      <sheetName val="환경기계공정표_(3)2"/>
      <sheetName val="Sheet1_(2)2"/>
      <sheetName val="총_원가계산2"/>
      <sheetName val="단가_(2)2"/>
      <sheetName val="내역서1999_8최종2"/>
      <sheetName val="6PILE__(돌출)2"/>
      <sheetName val="총괄갑_2"/>
      <sheetName val="11-2_아파트내역2"/>
      <sheetName val="전선_및_전선관-자유로1"/>
      <sheetName val="일위대가_1"/>
      <sheetName val="3월팀계_1"/>
      <sheetName val="신_분2"/>
      <sheetName val="Customer_Databas1"/>
      <sheetName val="C1_공사개요1"/>
      <sheetName val="A1_스케쥴1"/>
      <sheetName val="AS포장복구_1"/>
      <sheetName val="주공_갑지1"/>
      <sheetName val="단가_및_재료비1"/>
      <sheetName val="DATA_입력란1"/>
      <sheetName val="G_R300경비1"/>
      <sheetName val="경율산정_XLS1"/>
      <sheetName val="8_설치품셈1"/>
      <sheetName val="2_고용보험료산출근거1"/>
      <sheetName val="아파트_1"/>
      <sheetName val="전차선로_물량표1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내역서_제출1"/>
      <sheetName val="BTL시설예산_기준표1"/>
      <sheetName val="5_학교신설예산_집행(01~08)1"/>
      <sheetName val="점검결과(08년_100교_지원)1"/>
      <sheetName val="EQUIP_LIST"/>
      <sheetName val="예정공정표_"/>
      <sheetName val="1_설계조건"/>
      <sheetName val="Raw_Data"/>
      <sheetName val="전체내역_(2)"/>
      <sheetName val="7_기-검-보_100"/>
      <sheetName val="2_대외공문"/>
      <sheetName val="기본사양입력"/>
      <sheetName val="設計条件"/>
      <sheetName val="재료비집계표"/>
      <sheetName val="Summary"/>
      <sheetName val="NKC6"/>
      <sheetName val="Summary - Budget"/>
      <sheetName val="SITE-E"/>
      <sheetName val="수Å_x0000_"/>
      <sheetName val="수뢹_xdd4d_"/>
      <sheetName val="예가대비"/>
      <sheetName val="임시정보시트"/>
      <sheetName val="(A)내역서"/>
      <sheetName val="JUCK"/>
      <sheetName val="물가자료"/>
      <sheetName val="수로교총재료집계"/>
      <sheetName val="토목내역서 (도급단가)"/>
      <sheetName val="덤프트럭계수"/>
      <sheetName val="건축공사"/>
      <sheetName val="요약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기계내역서"/>
      <sheetName val="원보"/>
      <sheetName val="목록"/>
      <sheetName val="전력구구조물산근"/>
      <sheetName val="2000노임기준"/>
      <sheetName val="노임단가(2010.상)"/>
      <sheetName val="기초자료"/>
      <sheetName val="원가계산서 "/>
      <sheetName val="수_x0000_"/>
      <sheetName val="기계경비일람"/>
      <sheetName val="의왕실행"/>
      <sheetName val="Sch9"/>
      <sheetName val="99선급비용"/>
      <sheetName val="정의"/>
      <sheetName val="현장관리비 산출내역"/>
      <sheetName val="일산실행내역"/>
      <sheetName val="공사"/>
      <sheetName val="공통가설내역서  (당사)"/>
      <sheetName val="선급금有(현금지출)"/>
      <sheetName val="업무처리전"/>
      <sheetName val="INSTR"/>
      <sheetName val="화순 대리-다지리실행내역"/>
      <sheetName val="1,2공구원가계산서"/>
      <sheetName val="1공구산출내역서"/>
      <sheetName val="노임자재단가"/>
      <sheetName val="회계코드"/>
      <sheetName val="공사코드"/>
      <sheetName val="관리부"/>
      <sheetName val="정산"/>
      <sheetName val="청구분"/>
      <sheetName val="총무부"/>
      <sheetName val="PL단가산정"/>
      <sheetName val="그림2"/>
      <sheetName val="토적계산서"/>
      <sheetName val="_내역서(ͭ_x005f_x005f_x005f_x0000_ͭ_x005f_x005f_x000"/>
      <sheetName val="ateCodes_x005f_x005f_x005f_x0000_TimeCodes_"/>
      <sheetName val="_내역서(ͭ_ͭ__x005f_x005f_x005f_x001c___x005f_x005f_x"/>
      <sheetName val="PMC"/>
      <sheetName val="상세"/>
      <sheetName val="공내역"/>
      <sheetName val="골조"/>
      <sheetName val="조경내역"/>
      <sheetName val="문10"/>
      <sheetName val="주요항목별"/>
      <sheetName val="뚝토공"/>
      <sheetName val="케이블트레이"/>
      <sheetName val="Front"/>
      <sheetName val="암센터"/>
      <sheetName val="HD 1-4 세부공종별,업체별 내역(L4)"/>
      <sheetName val="2F 회의실견적(5_14 일대)"/>
      <sheetName val="cable-data"/>
      <sheetName val="노무비 근거"/>
      <sheetName val="공사명입력"/>
      <sheetName val="A__x0010__x0000_"/>
      <sheetName val="견蒸8蓼"/>
      <sheetName val="시행결의을"/>
      <sheetName val="EXPENSE"/>
      <sheetName val="계정과목분류"/>
      <sheetName val="11-2_아파_x0000__x0000_Ԁ_x0000_"/>
      <sheetName val="환경기계공정표_(3)"/>
      <sheetName val="품셈총괄표"/>
      <sheetName val="환경기계공정표_(3)´"/>
      <sheetName val="문2공10일위대가"/>
      <sheetName val="Macro(전기)"/>
      <sheetName val="단가_및_재료_xdab0_"/>
      <sheetName val="단가_및_재료讀"/>
      <sheetName val="심사공종"/>
      <sheetName val="간접비"/>
      <sheetName val="ประมาณการประตูหน้าต่าง "/>
      <sheetName val="schedule "/>
      <sheetName val="SITE OFFICE"/>
      <sheetName val="BUR"/>
      <sheetName val="Finishes code"/>
      <sheetName val="ironmongery"/>
      <sheetName val="CC-Breakdown"/>
      <sheetName val="THU T6"/>
      <sheetName val="Thu chi T04"/>
      <sheetName val="SLTH"/>
      <sheetName val="BIDDING-SUM"/>
      <sheetName val="CTG"/>
      <sheetName val="BOQ-VN"/>
      <sheetName val="KLDT DIEN"/>
      <sheetName val="Dinh muc CP KTCB khac"/>
      <sheetName val="TinhGiaMTC"/>
      <sheetName val="TH MTC"/>
      <sheetName val="TH N.Cong"/>
      <sheetName val="TinhGiaNC"/>
      <sheetName val="DMCP"/>
      <sheetName val="A__x0010_"/>
      <sheetName val="11-2_아파"/>
      <sheetName val="사䀀啣1"/>
      <sheetName val="[내역서(1).xls]5.학교신설예산 쎸⬅/_x0000_瀀þ_x0000__x0000_밀"/>
      <sheetName val="30집계표"/>
      <sheetName val="[내역서(1).xls]5.학교신설예산 쎸⬅/"/>
      <sheetName val="THVT"/>
      <sheetName val="KHỐI LƯỢNG THANH TOÁN"/>
      <sheetName val="Cst Pkg-Eden"/>
      <sheetName val="우수받이"/>
      <sheetName val="일위대가(가설)"/>
      <sheetName val="토목내역서"/>
      <sheetName val="HX"/>
      <sheetName val="실DATA_4"/>
      <sheetName val="총괄갑_3"/>
      <sheetName val="_갑__지_4"/>
      <sheetName val="코스모공장_(어음)3"/>
      <sheetName val="A_견적3"/>
      <sheetName val="환경기계공정표_(3)3"/>
      <sheetName val="Sheet1_(2)3"/>
      <sheetName val="총_원가계산3"/>
      <sheetName val="단가_(2)3"/>
      <sheetName val="내역서1999_8최종3"/>
      <sheetName val="6PILE__(돌출)3"/>
      <sheetName val="11-2_아파트내역3"/>
      <sheetName val="_견적서2"/>
      <sheetName val="1차_내역서2"/>
      <sheetName val="기초입력_DATA2"/>
      <sheetName val="노임단가_(2)2"/>
      <sheetName val="인건비_2"/>
      <sheetName val="플랜트_설치2"/>
      <sheetName val="BSD_(2)2"/>
      <sheetName val="2-1__경관조명_내역총괄표2"/>
      <sheetName val="일위대가_2"/>
      <sheetName val="중기조종사_단위단가2"/>
      <sheetName val="설명서_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전선_및_전선관-자유로2"/>
      <sheetName val="3월팀계_2"/>
      <sheetName val="단가_및_재료비2"/>
      <sheetName val="C1_공사개요2"/>
      <sheetName val="A1_스케쥴2"/>
      <sheetName val="AS포장복구_2"/>
      <sheetName val="G_R300경비2"/>
      <sheetName val="주공_갑지2"/>
      <sheetName val="아파트_내역2"/>
      <sheetName val="Customer_Databas2"/>
      <sheetName val="DATA_입력란2"/>
      <sheetName val="조도계산서_(도서)1"/>
      <sheetName val="내역-_CCTV1"/>
      <sheetName val="기본항목_입력"/>
      <sheetName val="8_PILE__(돌출)"/>
      <sheetName val="공사원가계산서_"/>
      <sheetName val="표지_(3)"/>
      <sheetName val="원가계산서_(2)"/>
      <sheetName val="산출_근거1"/>
      <sheetName val="총괄_내역서"/>
      <sheetName val="1__조명내역서(조명설치)"/>
      <sheetName val="2__조명내역서(조명자재)"/>
      <sheetName val="GT_1050x650"/>
      <sheetName val="참고)BTL시설예산_기준표"/>
      <sheetName val="개별직종노임단가(2005_1)"/>
      <sheetName val="2_토목공사"/>
      <sheetName val="각사별공사비분개_"/>
      <sheetName val="4_고용보험"/>
      <sheetName val="3_고용보험료산출근거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단가일람_(2)"/>
      <sheetName val="사__업__비__수__지__예__산__서"/>
      <sheetName val="Man_Hole"/>
      <sheetName val="220_(2)"/>
      <sheetName val="96_12"/>
      <sheetName val="당월_인력"/>
      <sheetName val="소상_&quot;1&quot;"/>
      <sheetName val="설산1_나"/>
      <sheetName val="표지_"/>
      <sheetName val="지번별_묘묙소요내역"/>
      <sheetName val="총괄_설계내역서"/>
      <sheetName val="0_0ControlSheet"/>
      <sheetName val="[내역서(ͭͭ_x0"/>
      <sheetName val="De_bai"/>
      <sheetName val="2_원가및인원현황집계"/>
      <sheetName val="수뢹"/>
      <sheetName val="예산서_"/>
      <sheetName val="노임단가(2010_상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화순_대리-다지리실행내역"/>
      <sheetName val="6_1_일위대가"/>
      <sheetName val="효성CB_1P기초"/>
      <sheetName val="토목내역서_(도급단가)"/>
      <sheetName val="5_학교신설예산_쎸⬅/瀀þ밀"/>
      <sheetName val="공통가설내역서__(당사)"/>
      <sheetName val="Setup"/>
      <sheetName val="기초"/>
      <sheetName val="원가계산서_"/>
      <sheetName val="96보완계획7.12"/>
      <sheetName val="방배동내역 (총괄)"/>
      <sheetName val="마감사양"/>
      <sheetName val="신축(_x0000__x0000__x0005_"/>
      <sheetName val="중동볨ᇭ"/>
      <sheetName val="직접경비산출근거"/>
      <sheetName val="특수선일위대가"/>
      <sheetName val="T13(P68~72,78)"/>
      <sheetName val="충주"/>
      <sheetName val="노면표시1"/>
      <sheetName val="DB_ET200(R. A)"/>
      <sheetName val="TKCK"/>
      <sheetName val="PL Vua"/>
      <sheetName val="IBASE"/>
      <sheetName val="Formula"/>
      <sheetName val="신축("/>
      <sheetName val="Tiepdia"/>
      <sheetName val="ma-pt"/>
      <sheetName val="SEX"/>
      <sheetName val="General2"/>
      <sheetName val="Phu cap"/>
      <sheetName val="Parem"/>
      <sheetName val="5.학교신설예산 쎸⬅_"/>
      <sheetName val="_내역서(ͭ_ͭ__x001c__x0"/>
      <sheetName val="ateCodes_TimeCodes_"/>
      <sheetName val="경제지표"/>
      <sheetName val="영업소실적"/>
      <sheetName val="공사비 내역 (가)"/>
      <sheetName val="DIV2"/>
      <sheetName val="제경비산출서"/>
      <sheetName val="부가세별도"/>
      <sheetName val="분수장비시설수량"/>
      <sheetName val="계측-Tray"/>
      <sheetName val="CCTV 수량(배관-송수가압장)"/>
      <sheetName val=""/>
      <sheetName val="인건비(10)"/>
      <sheetName val="화성태안9공구내역(실행)"/>
      <sheetName val="6공구(당초)"/>
      <sheetName val="업체자료"/>
      <sheetName val="1승인신청서"/>
      <sheetName val="Config"/>
      <sheetName val="Du toan"/>
      <sheetName val="Keothep"/>
      <sheetName val="Re-bar"/>
      <sheetName val="c &amp; g rhs"/>
      <sheetName val="HVAC"/>
      <sheetName val="수Å"/>
      <sheetName val="수"/>
      <sheetName val="Earthwork"/>
      <sheetName val="사_x0000__x0000_Ԁ"/>
      <sheetName val="현장"/>
      <sheetName val="내역서중"/>
      <sheetName val="점수계산1-2"/>
      <sheetName val="2000년 공정표"/>
      <sheetName val="전체"/>
      <sheetName val="조명율표"/>
      <sheetName val="정렬"/>
      <sheetName val="종합표"/>
      <sheetName val="차수공개요"/>
      <sheetName val="상시"/>
      <sheetName val="주beam"/>
      <sheetName val="부안일위"/>
      <sheetName val="N賃率-職"/>
      <sheetName val="단가조사표"/>
      <sheetName val="11.산출(전열)"/>
      <sheetName val="6.산출(동력)"/>
      <sheetName val="7.산출(TRAY)"/>
      <sheetName val="추가예산"/>
      <sheetName val="PEDESB"/>
      <sheetName val="HSNV"/>
      <sheetName val="Bill2-TTTM&amp;CH"/>
      <sheetName val="Bill 2-VMart&amp;VPro"/>
      <sheetName val="GIAVLIEU"/>
      <sheetName val="사"/>
      <sheetName val="COAT&amp;WRAP-QIOT-#3"/>
      <sheetName val="범례표"/>
      <sheetName val="costing_CV"/>
      <sheetName val="Spec1"/>
      <sheetName val="w't table"/>
      <sheetName val="VS배관내역서"/>
      <sheetName val="③知识"/>
      <sheetName val="은행코ᇇ"/>
      <sheetName val="대비표(토공1안)"/>
      <sheetName val="전선_및_전선관-_x0000__x0000__x0005_"/>
      <sheetName val="환경기계공정표_(3_x0000__x0000_"/>
      <sheetName val="laroux"/>
      <sheetName val="설명서硅"/>
      <sheetName val="설명서E"/>
      <sheetName val="설계_x0000_"/>
      <sheetName val="7.경제성결과"/>
      <sheetName val="Sheet㙸˯㦀ȼ_xda1b_!"/>
      <sheetName val="단가_(2\_x0000_"/>
      <sheetName val="단가_(2\栀"/>
      <sheetName val="달력"/>
      <sheetName val="총급여"/>
      <sheetName val="삼영지급"/>
      <sheetName val="수당"/>
      <sheetName val="노무비대장기본"/>
      <sheetName val="전선_및_전선관-"/>
      <sheetName val="환경기계공정표_(3"/>
      <sheetName val="설계"/>
      <sheetName val="단가_(2\"/>
      <sheetName val="고객사_관리_코드"/>
      <sheetName val="_내역서(ͭͭ_x0"/>
      <sheetName val="FRP PIPING 일위대가"/>
      <sheetName val="NKChungTu"/>
      <sheetName val="BETON"/>
      <sheetName val="hinhhoc"/>
      <sheetName val="PTDG (T3)"/>
      <sheetName val="PTDG (T4)"/>
      <sheetName val="[내역서(1).xls]5.학교신설예산 Ⴘ_x0000_퀀诋쌆蠅/_x0000_᠀"/>
      <sheetName val="침하계"/>
      <sheetName val="총괄(데倀辍즳"/>
      <sheetName val="총괄(데뀀连즳"/>
      <sheetName val="총괄(데뀀ﾒ犺"/>
      <sheetName val="총괄(데䀀﷥䰗"/>
      <sheetName val="환경기계공정표_(3)E"/>
      <sheetName val="포장물량집계"/>
      <sheetName val="tong hop v.tu"/>
      <sheetName val="사_x0000__x0000__x0000_"/>
      <sheetName val="교량공"/>
      <sheetName val="신규일위"/>
      <sheetName val="경비계획(전체)"/>
      <sheetName val="97(US,EP,PCT,KR)"/>
      <sheetName val="수정하지마세요"/>
      <sheetName val="전기일위대가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ateCodes_TimeCodes_OverrideSh_3"/>
      <sheetName val="ateCodes_TimeCodes_OverrideSh_2"/>
      <sheetName val="신축(단위_x0000_"/>
      <sheetName val="방배동내역(_x0000__x0000_"/>
      <sheetName val="방배동내역("/>
      <sheetName val="Don_gia_chi_tiet"/>
      <sheetName val="Gia_vat_tu"/>
      <sheetName val="ESTI_"/>
      <sheetName val="Khoi_luong"/>
      <sheetName val="_내역서(ͭ?ͭ?_x0"/>
      <sheetName val="Breakdown_(B)"/>
      <sheetName val="Scheme_B_Estimate_"/>
      <sheetName val="tong_du_toan"/>
      <sheetName val="97_사업추정(WEKI)"/>
      <sheetName val="공사금액_내역_(1)"/>
      <sheetName val="5_학교신설예산_쎸⬅/"/>
      <sheetName val="5_학교신설예산_Ⴘ"/>
      <sheetName val="THU_T6"/>
      <sheetName val="Thu_chi_T04"/>
      <sheetName val="Summary_-_Budget"/>
      <sheetName val="[내역서(1)_xls]5_학교신설예산_쎸⬅/瀀þ밀"/>
      <sheetName val="KHỐI_LƯỢNG_THANH_TOÁN"/>
      <sheetName val="A_"/>
      <sheetName val="[내역서(1)_xls]5_학교신설예산_쎸⬅/"/>
      <sheetName val="ประมาณการประตูหน้าต่าง_"/>
      <sheetName val="schedule_"/>
      <sheetName val="SITE_OFFICE"/>
      <sheetName val="PL_Vua"/>
      <sheetName val="Phu_cap"/>
      <sheetName val="DB_ET200(R__A)"/>
      <sheetName val="Bill_2-VMart&amp;VPro"/>
      <sheetName val="Cst_Pkg-Eden"/>
      <sheetName val="c_&amp;_g_rhs"/>
      <sheetName val="2000년_공정표"/>
      <sheetName val="11_산출(전열)"/>
      <sheetName val="6_산출(동력)"/>
      <sheetName val="7_산출(TRAY)"/>
      <sheetName val="TOSHIBA-Structure"/>
      <sheetName val="환경기계공정표_(3)_x0012_"/>
      <sheetName val="공사예산하조서(O.K)"/>
      <sheetName val="공사예산하조서_O_K_"/>
      <sheetName val="전선 및 전선관"/>
      <sheetName val="변경내역"/>
      <sheetName val="°ø»ç¿¹»êÇÏÁ¶¼­(O.K)"/>
      <sheetName val="4.설계예산내역서"/>
      <sheetName val="콘센트신설"/>
      <sheetName val="용산1(해보)"/>
      <sheetName val="3.내역서"/>
      <sheetName val="구리토평1전기"/>
      <sheetName val="설계명세"/>
      <sheetName val="BUD"/>
      <sheetName val="archi(본사)"/>
      <sheetName val="인건-측정"/>
      <sheetName val="도급양식"/>
      <sheetName val="49단가"/>
      <sheetName val="36단가"/>
      <sheetName val="36수량"/>
      <sheetName val="규격"/>
      <sheetName val="공리공제"/>
      <sheetName val="역간(덕_동)"/>
      <sheetName val="역간(의-덕)"/>
      <sheetName val="BEND LOSS"/>
      <sheetName val="건축공사 집계표"/>
      <sheetName val="설비2차"/>
      <sheetName val="기준FACTOR"/>
      <sheetName val="설비"/>
      <sheetName val="회선별대책안_x0000__x0000__x0000__x0001_"/>
      <sheetName val="2013노임단가"/>
      <sheetName val="전선_및_전선관-罘º헾"/>
      <sheetName val="[내역서(1).xls]5.학교신설예산 Ⴘ"/>
      <sheetName val="회선별대책안"/>
      <sheetName val="신축(단위"/>
      <sheetName val="Detail"/>
      <sheetName val="cov-estimate"/>
      <sheetName val="ptvt"/>
      <sheetName val="기본단가"/>
      <sheetName val="역T형교대(PILE기초)"/>
      <sheetName val="별표총괄"/>
      <sheetName val="관경별내역서"/>
      <sheetName val="말고개터널조명전압강하"/>
      <sheetName val="하도정산계약분"/>
      <sheetName val="XL4Po夂囿 "/>
      <sheetName val="수뢹?"/>
      <sheetName val="Sheet㙸˯㦀ȼ?"/>
      <sheetName val="_내역서(ͭ_x005f_x0000_ͭ_x005f_x005f_x000"/>
      <sheetName val="_내역서(ͭ_ͭ__x005f_x001c___x005f_x005f_x"/>
      <sheetName val="재무가정"/>
      <sheetName val="제목"/>
      <sheetName val="보고서"/>
      <sheetName val="변경개요"/>
      <sheetName val="실정내역"/>
      <sheetName val="이서 빙등제"/>
      <sheetName val="내역증감-전체분"/>
      <sheetName val="원가계산서(생태쉼터) "/>
      <sheetName val="내역서(빙등제)"/>
      <sheetName val="전망데크1"/>
      <sheetName val="단가산출호표"/>
      <sheetName val="방림 토공수량"/>
      <sheetName val="방림 토공 산출근거"/>
      <sheetName val="종류별수량산출"/>
      <sheetName val="소운반단가산출"/>
      <sheetName val="이서 빙등제 수량집계표"/>
      <sheetName val="이서 빙등제 산출근거"/>
      <sheetName val="현황사진대지"/>
      <sheetName val="code"/>
      <sheetName val="운반거리"/>
      <sheetName val="자재 집계표"/>
      <sheetName val="인부노임단가"/>
      <sheetName val="정공공사"/>
      <sheetName val="BOX(1.5X1.5)"/>
      <sheetName val="구조물공"/>
      <sheetName val="철근단면적"/>
      <sheetName val="직원인원"/>
      <sheetName val="단면 (2)"/>
      <sheetName val="집 계 표"/>
      <sheetName val="선박별 배부"/>
      <sheetName val="KUNGDEVI"/>
      <sheetName val="기본정보"/>
      <sheetName val="내역(설계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1차설계변경내역"/>
      <sheetName val="공급기자재조서 (2)"/>
      <sheetName val="산출(동해선 본선)"/>
      <sheetName val="집계(동해본선) "/>
      <sheetName val="산출(동해역통신)"/>
      <sheetName val="역집계(동해역통신)"/>
      <sheetName val="인건비예산(정규직)"/>
      <sheetName val="인건비예산(용역)"/>
      <sheetName val="전선_및_전선관-壆⿶"/>
      <sheetName val="부대집계"/>
      <sheetName val="거래罈.羌"/>
      <sheetName val="[내역서(׃"/>
      <sheetName val="환경기계공정표__x0005__x0000__x0000_"/>
      <sheetName val="교각_x0000_"/>
      <sheetName val="1.변경범위"/>
      <sheetName val="H-PILE수량집계"/>
      <sheetName val="내역(원안-대안)"/>
      <sheetName val="공종집계"/>
      <sheetName val="기타자료"/>
      <sheetName val="맨홀기준"/>
      <sheetName val="포장집계"/>
      <sheetName val="포장연장"/>
      <sheetName val="단위단가"/>
      <sheetName val="공사설명서"/>
      <sheetName val="[내역서(ͭ_x0000__x0000_Ԁ"/>
      <sheetName val="1.암사대교 산출"/>
      <sheetName val="마산방향"/>
      <sheetName val="기본1"/>
      <sheetName val="수정일위대가"/>
      <sheetName val="직원관련자료"/>
      <sheetName val="국공유지"/>
      <sheetName val="일위(시설)"/>
      <sheetName val="1호인버트수량"/>
      <sheetName val="퇴직금(울산천상)"/>
      <sheetName val="POL6차-PIPING"/>
      <sheetName val="6PILE脂鎙堀1_x0013__x0000__x0000_"/>
      <sheetName val="unit 4"/>
      <sheetName val="회선별대책안À_x0000_Ԁ_x0000_"/>
      <sheetName val="전선관"/>
      <sheetName val="ateCodes?TimeCodes?Overrid_x0000__x0000__x0005__x0000_钀"/>
      <sheetName val="기준"/>
      <sheetName val="변동인원"/>
      <sheetName val="2000제조1"/>
      <sheetName val="집연95"/>
      <sheetName val="일위대가_호표"/>
      <sheetName val="일위대가_산근"/>
      <sheetName val="중기사용료목록"/>
      <sheetName val="중기기초자료"/>
      <sheetName val="자재조서"/>
      <sheetName val="전역변수"/>
      <sheetName val="중기전역변수"/>
      <sheetName val="내역전기"/>
      <sheetName val="Summ"/>
      <sheetName val="breakdown"/>
      <sheetName val="[내역서(ͭ_x005f_x005f_x005f_x0000_ͭ_x005f_x005f_x000"/>
      <sheetName val="[내역서(ͭ?ͭ?_x005f_x005f_x005f_x001c_?_x005f_x005f_x"/>
      <sheetName val="_내역서(ͭ_x005f_x005f_x005f_x005f_x005f_x005f_x005f_x0000_"/>
      <sheetName val="ateCodes_x005f_x005f_x005f_x005f_x005f_x005f_x000"/>
      <sheetName val="_내역서(ͭ_ͭ__x005f_x005f_x005f_x005f_x005f_x005f_x00"/>
      <sheetName val="2016상반기노임단가"/>
      <sheetName val="간¾_x0000_Ԁ"/>
      <sheetName val="환경기계공정표_(3)"/>
      <sheetName val="구체"/>
      <sheetName val="좌측날개벽"/>
      <sheetName val="우측날개벽"/>
      <sheetName val="환경기계공정표_(3)椀"/>
      <sheetName val="배수통관(좌)"/>
      <sheetName val="Eq. Mobilization"/>
      <sheetName val="의뢰서"/>
      <sheetName val="사업총쌈"/>
      <sheetName val="HARGA MATERIAL"/>
      <sheetName val="손익현황"/>
      <sheetName val="6MONTHS"/>
      <sheetName val="LE"/>
      <sheetName val="BLOCK C2"/>
      <sheetName val="_내역서(1).xls_5.학교신설예산 쎸⬅_"/>
      <sheetName val="5_학교신설예산_쎸⬅_瀀þ밀"/>
      <sheetName val="Price Database"/>
      <sheetName val="1.R18 BF"/>
      <sheetName val="A"/>
      <sheetName val="G"/>
      <sheetName val="F-B"/>
      <sheetName val="H-J"/>
      <sheetName val="6.External works-R18"/>
      <sheetName val="hGH정제"/>
      <sheetName val="COA-17"/>
      <sheetName val="POWER"/>
      <sheetName val="당진1,2호기전선관설치및접지4차공사내역서-을지"/>
      <sheetName val="인원계획"/>
      <sheetName val="준공정산"/>
      <sheetName val="환경기계공정표__x0005_"/>
      <sheetName val="회선별대책안À"/>
      <sheetName val="ateCodes?TimeCodes?Overrid"/>
      <sheetName val="간¾"/>
      <sheetName val="Вспом_лист"/>
      <sheetName val="Analisa Harga Satuan"/>
      <sheetName val="데이터"/>
      <sheetName val="수입"/>
      <sheetName val="[내역서(1).xls]5_학교신설예산_쎸⬅/瀀þ밀"/>
      <sheetName val="Project Name"/>
      <sheetName val="Deliver Date"/>
      <sheetName val="Staff"/>
      <sheetName val="anti-termite"/>
      <sheetName val="Project_Name"/>
      <sheetName val="Deliver_Date"/>
      <sheetName val="손익그래프및카메라"/>
      <sheetName val="차입"/>
      <sheetName val="코드표"/>
      <sheetName val="월별예산"/>
      <sheetName val="PC%계산"/>
      <sheetName val="유가증권LS"/>
      <sheetName val="통장출금액"/>
      <sheetName val="업무연락"/>
      <sheetName val="월별매출"/>
      <sheetName val="부대tu"/>
      <sheetName val="VXXXXXXX"/>
      <sheetName val="#2_일위대가목록"/>
      <sheetName val="마산월령동골조물량변경"/>
      <sheetName val="공종별현황_공무팀자료"/>
      <sheetName val="6. 안전관리비"/>
      <sheetName val="내역서1"/>
      <sheetName val="P4-C"/>
      <sheetName val="1062-X방향 "/>
      <sheetName val="특외대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FRQ"/>
      <sheetName val="지급자재"/>
      <sheetName val="직접공사비"/>
      <sheetName val="자산LIST"/>
      <sheetName val="현금흐름"/>
      <sheetName val="간접1"/>
      <sheetName val="CC Down load 0716"/>
      <sheetName val="CF6"/>
      <sheetName val="9703"/>
      <sheetName val="미지급비용"/>
      <sheetName val="요일별시간대별 근무인원 그래프"/>
      <sheetName val="정식주주명부(061108)"/>
      <sheetName val="6월수불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RE9604"/>
      <sheetName val="대차대조표 (2)"/>
      <sheetName val="손익계산서"/>
      <sheetName val="지점장"/>
      <sheetName val="admin"/>
      <sheetName val="AN-01"/>
      <sheetName val="환율 및 참고"/>
      <sheetName val=" 총괄표"/>
      <sheetName val="총괄-1"/>
      <sheetName val="MAIN_TABLE"/>
      <sheetName val="95년12월말"/>
      <sheetName val="그림모음"/>
      <sheetName val="국도접속 차도부수량"/>
      <sheetName val="간접(90)"/>
      <sheetName val="용지조사보고서"/>
      <sheetName val="바닥판"/>
      <sheetName val="입력DATA"/>
      <sheetName val="3800-400 기계감가"/>
      <sheetName val="MIBK원단위"/>
      <sheetName val="품셈TABLE"/>
      <sheetName val="콘크리트타설집계표"/>
      <sheetName val="중기"/>
      <sheetName val="DANGA"/>
      <sheetName val="청학계"/>
      <sheetName val="사다리"/>
      <sheetName val="영창26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101동"/>
      <sheetName val="변경총괄지(1)"/>
      <sheetName val="SANTOGO"/>
      <sheetName val="지수적용공사비내역서"/>
      <sheetName val="부대공Ⅱ"/>
      <sheetName val="TB-내역서"/>
      <sheetName val="총원"/>
      <sheetName val="기계경¬"/>
      <sheetName val="가시설수량"/>
      <sheetName val="ITEM"/>
      <sheetName val="A_견_x0000__x0000_"/>
      <sheetName val="계장 품셈표"/>
      <sheetName val="ateCఀ_x0002_저殑"/>
      <sheetName val="Sheet1_Çæ_x0000_"/>
      <sheetName val="간지1"/>
      <sheetName val="1.사유서"/>
      <sheetName val="간지2"/>
      <sheetName val="간지3"/>
      <sheetName val="부재별집계표"/>
      <sheetName val="도면"/>
      <sheetName val="Estimate"/>
      <sheetName val="AnalisaSIPIL RIIL"/>
      <sheetName val="D 5243-ARAMCO"/>
      <sheetName val="D-4801 OXY"/>
      <sheetName val="입찰내역서"/>
      <sheetName val="말뚝물량"/>
      <sheetName val="배수내역 (2)"/>
      <sheetName val="表三甲"/>
      <sheetName val="Har Sat"/>
      <sheetName val="G_R30绘ÿ헾"/>
      <sheetName val="전선_및_전선관-㞘}઀"/>
      <sheetName val="전체제잡비"/>
      <sheetName val="[내역서(ͭͭ가_x0000_"/>
      <sheetName val="24_보증금_전신전화가입권_"/>
      <sheetName val="_갑  지 "/>
      <sheetName val="_내역서(ͭ_x0000_ͭ_x000"/>
      <sheetName val="_내역서(ͭ_ͭ__x001c___x"/>
      <sheetName val="ateCodes_x0000_TimeCodes_"/>
      <sheetName val="Items"/>
      <sheetName val="Bang TH"/>
      <sheetName val="Shelves"/>
      <sheetName val="조선용암면"/>
      <sheetName val="BOQ"/>
      <sheetName val="TONG NUOCGOC"/>
      <sheetName val="단가_및_재료?"/>
      <sheetName val="Doi so"/>
      <sheetName val="Dien thong tin"/>
      <sheetName val="Danhmuc"/>
      <sheetName val="NKHSTT"/>
      <sheetName val="Bìa hồ sơ"/>
      <sheetName val="CVTT"/>
      <sheetName val="Thẩm định QT"/>
      <sheetName val="QTHD"/>
      <sheetName val="KLHT-02"/>
      <sheetName val="KLHT-03"/>
      <sheetName val="KLHT-04c"/>
      <sheetName val="Khau tru-01"/>
      <sheetName val="Khau tru-02"/>
      <sheetName val="Khau tru-03"/>
      <sheetName val="TT,KT"/>
      <sheetName val="DCVT-02"/>
      <sheetName val="DAT-FO"/>
      <sheetName val="DAT-B1-B2"/>
      <sheetName val="B2-MONG"/>
      <sheetName val="B1"/>
      <sheetName val="GROUND"/>
      <sheetName val="T1"/>
      <sheetName val="T2"/>
      <sheetName val="T3-25"/>
      <sheetName val="T BE TONG"/>
      <sheetName val="TTUM"/>
      <sheetName val="T KTTM-MAI"/>
      <sheetName val="STAR-RAM"/>
      <sheetName val="KHOAN CAY "/>
      <sheetName val="KL-BPTC-HAM"/>
      <sheetName val="Coupler"/>
      <sheetName val="THÉP"/>
      <sheetName val="Thép LH"/>
      <sheetName val="LTBT"/>
      <sheetName val="HAM"/>
      <sheetName val="THAN"/>
      <sheetName val="CHONG THAM"/>
      <sheetName val="TH GACH"/>
      <sheetName val="KHAC"/>
      <sheetName val="Gói chờ ME"/>
      <sheetName val="BB Tham dinh"/>
      <sheetName val="PL Dieu chinh"/>
      <sheetName val="BB Thanh ly HD"/>
      <sheetName val="KLHT-01"/>
      <sheetName val="BCTT"/>
      <sheetName val="DCVT-01"/>
      <sheetName val="Thuê cừ"/>
      <sheetName val="Thiet bi"/>
      <sheetName val="KL coc"/>
      <sheetName val="DCVT-03"/>
      <sheetName val="DCVT-04"/>
      <sheetName val="신축(_x0005_"/>
      <sheetName val="전선_및_전선관-_x0005_"/>
      <sheetName val="회선별대책안_x0001_"/>
      <sheetName val="환경기계공정표__x0005_"/>
      <sheetName val="교각"/>
      <sheetName val="6PILE脂鎙堀1_x0013_"/>
      <sheetName val="ateCodes?TimeCodes?Overrid_x0005_钀"/>
      <sheetName val="A_견"/>
      <sheetName val="Sheet1_Çæ"/>
      <sheetName val="[내역서(ͭͭ가"/>
      <sheetName val="ateCodesTimeCodes_"/>
      <sheetName val="DGG"/>
      <sheetName val="GlassData"/>
      <sheetName val="Tongke"/>
      <sheetName val="단가_(2_"/>
      <sheetName val="단가_(2_栀"/>
      <sheetName val="_내역서(1).xls_5.학교신설예산 Ⴘ"/>
      <sheetName val="Main"/>
      <sheetName val="Bar-Data"/>
      <sheetName val="Cước VC + ĐM CP Tư vấn"/>
      <sheetName val="LKVL-CK-HT-GD1"/>
      <sheetName val="TONGKE-HT"/>
      <sheetName val="TH Kinh phi"/>
      <sheetName val="DAF-2"/>
      <sheetName val="BẢNG TRA"/>
      <sheetName val="MEXICO-C"/>
      <sheetName val="원본1"/>
      <sheetName val="24.보증금(전신전화가입권)"/>
      <sheetName val="철골9F"/>
      <sheetName val="단"/>
      <sheetName val="chiet tinh"/>
      <sheetName val="공사진행"/>
      <sheetName val="96노임기준"/>
      <sheetName val="5_학교신설예산_Ⴘ퀀诋쌆蠅_᠀"/>
      <sheetName val="유림총괄"/>
      <sheetName val="편성절차"/>
      <sheetName val="환경기계공정표_(3)¾"/>
      <sheetName val="_갑___x0000__x0000_"/>
      <sheetName val="현장식당(1)"/>
      <sheetName val="계약내역서"/>
      <sheetName val="견적요율_(업체명)"/>
      <sheetName val="(1) 국내 사이트 상세 주소 "/>
      <sheetName val="0. 수출,수입 건수"/>
      <sheetName val="1. 수출 해상 (LCL) "/>
      <sheetName val="2. 수출 항공 "/>
      <sheetName val="(2-3) 수출 특송"/>
      <sheetName val="3. 수출 내륙 운송료"/>
      <sheetName val="4. 수입 해상 (FCL)"/>
      <sheetName val="5. 수입 해상 (LCL) "/>
      <sheetName val="6. 수입 항공 "/>
      <sheetName val="(3-4) 수입 특송 "/>
      <sheetName val="7. 수입 내륙 운송료"/>
      <sheetName val="8. 창고료"/>
      <sheetName val="9. 내륙 운송"/>
      <sheetName val="10. 추가 제안 및 기타"/>
      <sheetName val="운송내역 "/>
      <sheetName val="3.PT개발계획"/>
      <sheetName val="Ⅴ-2.공종별내역"/>
      <sheetName val="6PILEሀ_x0002_䀀⨊脃ﲙ"/>
      <sheetName val="환경기계공정표_(3)刀"/>
      <sheetName val="점검결과(08년_x0000__x0000_Ԁ_x0000_䀀㸎_x0008__x0000__x0000_"/>
      <sheetName val="2공구하도급내역서"/>
      <sheetName val="수량계산서_집계표(가설_신설_및_철거-을지로3가_3ఀ_x0002_က"/>
      <sheetName val="중기작업"/>
      <sheetName val="_갑__"/>
      <sheetName val="점검결과(08년"/>
      <sheetName val="Bang NS79"/>
      <sheetName val="손익경비"/>
      <sheetName val="5.학교신설예산 집행(01~偤°"/>
      <sheetName val="총괄(데䀀?䰗"/>
      <sheetName val="입찰내역 발주처 양식"/>
      <sheetName val="[내역서(ͭͭ_x001c__x02"/>
      <sheetName val="ateCodesTimeCodes2"/>
      <sheetName val="[내역서(ͭͭ_x001c__x03"/>
      <sheetName val="ateCodesTimeCodes3"/>
      <sheetName val="[내역서(ͭͭ_x001c__x04"/>
      <sheetName val="ateCodesTimeCodes4"/>
      <sheetName val="[내역서(ͭͭ_x001c__x05"/>
      <sheetName val="ateCodesTimeCodes5"/>
      <sheetName val="[내역서(ͭͭ_x001c__x06"/>
      <sheetName val="ateCodesTimeCodes6"/>
      <sheetName val="[내역서(ͭͭ_x001c__x07"/>
      <sheetName val="ateCodesTimeCodes7"/>
      <sheetName val="[내역서(ͭͭ_x001c__x08"/>
      <sheetName val="ateCodesTimeCodes8"/>
      <sheetName val="[내역서(ͭͭ_x001c__x09"/>
      <sheetName val="ateCodesTimeCodes9"/>
      <sheetName val="[내역서(ͭͭ_x001c__x010"/>
      <sheetName val="ateCodesTimeCodes10"/>
      <sheetName val="[내역서(ͭͭ_x001c__x011"/>
      <sheetName val="ateCodesTimeCodes11"/>
      <sheetName val="[내역서(ͭͭ_x001c__x012"/>
      <sheetName val="ateCodesTimeCodes12"/>
      <sheetName val="[내역서(ͭͭ_x001c__x013"/>
      <sheetName val="ateCodesTimeCodes13"/>
      <sheetName val="[내역서(ͭͭ_x001c__x014"/>
      <sheetName val="ateCodesTimeCodes14"/>
      <sheetName val="asd"/>
      <sheetName val="B"/>
      <sheetName val="I一般比"/>
      <sheetName val="토공 total"/>
      <sheetName val="조경"/>
      <sheetName val="식생블럭단위수량"/>
      <sheetName val="인공산출"/>
      <sheetName val="ENE-CAL 1"/>
      <sheetName val="본사업"/>
      <sheetName val="예산M11A"/>
      <sheetName val="철콘산출"/>
      <sheetName val="DB"/>
      <sheetName val="토공내역"/>
      <sheetName val="설직재-1"/>
      <sheetName val="96정변2"/>
      <sheetName val="배수공 시멘트 및 골재량 산출"/>
      <sheetName val="부서코드표"/>
      <sheetName val="소방사항"/>
      <sheetName val="대공종"/>
      <sheetName val="ate_x000b_蠀᏿㤂"/>
      <sheetName val="A.일용노무비지급명세서"/>
      <sheetName val="ate_x000b_"/>
      <sheetName val="MAIN GATE HOUSE"/>
      <sheetName val="TDTKP"/>
      <sheetName val="DK-KH"/>
      <sheetName val="dia"/>
      <sheetName val="PL2.Chi tiet PA1 (Prima)"/>
      <sheetName val="Input_Data"/>
      <sheetName val="변화치수"/>
      <sheetName val="Executive Summary"/>
      <sheetName val="5201.2004"/>
      <sheetName val="GRAND REKAP"/>
      <sheetName val="평3"/>
      <sheetName val="맨홀수량집계"/>
      <sheetName val="Analisa"/>
      <sheetName val="REKAP"/>
      <sheetName val="5.BANG I"/>
      <sheetName val="[내역서(1).xls]단가_(2\_x0000_"/>
      <sheetName val="[내역서(1).xls]단가_(2\栀"/>
      <sheetName val="Annual_CFs_Asset"/>
      <sheetName val="마산방향철근집계"/>
      <sheetName val="TH VL, NC, DDHT Thanhphuoc"/>
      <sheetName val="Public Health systems"/>
      <sheetName val="XLR_NoRangeSheet"/>
      <sheetName val="Define finishing"/>
      <sheetName val="토공(우물통,기타) "/>
      <sheetName val="대창(함평)"/>
      <sheetName val="대창(장성)"/>
      <sheetName val="Cost increment"/>
      <sheetName val="VCBo"/>
      <sheetName val="Bang KL"/>
      <sheetName val="Construction"/>
      <sheetName val="Sheet1_Çꀀ"/>
      <sheetName val="순위"/>
      <sheetName val="[내역서(1).xls][내역서(1).xls]5_____2"/>
      <sheetName val="[내역서(1).xls][내역서(1).xls]5_____3"/>
      <sheetName val="[내역서(1).xls]5_학교신설예산_Ⴘ퀀诋쌆蠅/᠀"/>
      <sheetName val="[내역서(1).xls][내역서(1).xls]5_____4"/>
      <sheetName val="2000,9월 일위"/>
      <sheetName val="공통단가"/>
      <sheetName val="단가일람"/>
      <sheetName val="조경일람"/>
      <sheetName val="운반비"/>
      <sheetName val="노단"/>
      <sheetName val="단산"/>
      <sheetName val="명세"/>
      <sheetName val="일대"/>
      <sheetName val="단가_Ԁ"/>
      <sheetName val="총괄(데이소ꃁ"/>
      <sheetName val="총괄(데이소ࣁ"/>
      <sheetName val="w't_table"/>
      <sheetName val="보증縀"/>
      <sheetName val="보증ༀ"/>
      <sheetName val="단가_(2)Ì"/>
      <sheetName val=" 기성청구서 양식.xlsx"/>
      <sheetName val="공사비예비관리공감측설산출내역"/>
      <sheetName val="도급기성"/>
      <sheetName val="보증"/>
      <sheetName val="정부노임"/>
      <sheetName val="방화산출"/>
      <sheetName val="설명서劝"/>
      <sheetName val="단가_및邰㡗_xdc00_㡗"/>
      <sheetName val="Concord"/>
      <sheetName val="06 일위대가목록"/>
      <sheetName val="수량산출표"/>
      <sheetName val="세월교산출기초"/>
      <sheetName val="댐구조도"/>
      <sheetName val="基础资料"/>
      <sheetName val="재고list"/>
      <sheetName val="부대공"/>
      <sheetName val="배수공"/>
      <sheetName val="토공"/>
      <sheetName val="포장공"/>
      <sheetName val="일반공사"/>
      <sheetName val="지하1층"/>
      <sheetName val="시화점실행"/>
      <sheetName val="각종양식"/>
      <sheetName val="자금운용표"/>
      <sheetName val="총(철거)"/>
      <sheetName val="검수고1-1층"/>
      <sheetName val="총물량표"/>
      <sheetName val="하수처리장"/>
      <sheetName val="BREAKDOWN(철거설치)"/>
      <sheetName val="3본사"/>
      <sheetName val="총공사내역서"/>
      <sheetName val="견적대비(1차) (2)"/>
      <sheetName val="총괄내역"/>
      <sheetName val="정산내역서"/>
      <sheetName val="대분류 ITEM별 분석(3월)"/>
      <sheetName val="기본일위"/>
      <sheetName val="카렌스센터계량기설치공사"/>
      <sheetName val="산출내역서"/>
      <sheetName val="기초데이타"/>
      <sheetName val="2.损益表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cash_flow"/>
      <sheetName val="FOOTING"/>
      <sheetName val="봉방동근생"/>
      <sheetName val="교수설계"/>
      <sheetName val="특기시방"/>
      <sheetName val="선박별_배부1"/>
      <sheetName val="1_변경범위1"/>
      <sheetName val="comps_LFY+1"/>
      <sheetName val="HDI_implied1"/>
      <sheetName val="임의_매출-수정전1"/>
      <sheetName val="채권_현황1"/>
      <sheetName val="2000년_공정표1"/>
      <sheetName val="CC_Down_load_07161"/>
      <sheetName val="요일별시간대별_근무인원_그래프1"/>
      <sheetName val="BOX(1_5X1_5)1"/>
      <sheetName val="1_매출액1"/>
      <sheetName val="2_원가1"/>
      <sheetName val="10_인원1"/>
      <sheetName val="2_호선별예상실적1"/>
      <sheetName val="생산매출_(4)1"/>
      <sheetName val="1월_예산1"/>
      <sheetName val="대차대조표_(2)1"/>
      <sheetName val="환율_및_참고1"/>
      <sheetName val="_총괄표"/>
      <sheetName val="1062-X방향_"/>
      <sheetName val="2_损益表"/>
      <sheetName val="4_PL"/>
      <sheetName val="6_BS"/>
      <sheetName val="9_차입,대여금"/>
      <sheetName val="2-2_매출분석"/>
      <sheetName val="6_PL"/>
      <sheetName val="4_成本明细表"/>
      <sheetName val="7_6大成本明细表"/>
      <sheetName val="4_추정손익"/>
      <sheetName val="2_매출원가"/>
      <sheetName val="3_일반관리,영업외"/>
      <sheetName val="5_管理费明细表"/>
      <sheetName val="6_营业外收支明细表"/>
      <sheetName val="3_收入明细表"/>
      <sheetName val="3800-400_기계감가"/>
      <sheetName val="FILE1"/>
      <sheetName val="토지조서(원본)"/>
      <sheetName val="신축"/>
      <sheetName val="제잡비계산"/>
      <sheetName val="호프"/>
      <sheetName val="scale &amp; Income"/>
      <sheetName val="기본사항"/>
      <sheetName val="인원"/>
      <sheetName val="현황산출서"/>
      <sheetName val="강관파일내역"/>
      <sheetName val="잡철물"/>
      <sheetName val="공간"/>
      <sheetName val="공종"/>
      <sheetName val="부위자재"/>
      <sheetName val="하자유형"/>
      <sheetName val="세대"/>
      <sheetName val="제작비"/>
      <sheetName val="용융아연도금"/>
      <sheetName val="제작물량 7월"/>
      <sheetName val="실행-자재"/>
      <sheetName val="건    재"/>
      <sheetName val="DW산출"/>
      <sheetName val="SOLICITUD"/>
      <sheetName val="대비표"/>
      <sheetName val="노원열병합  건축공사기성내역서"/>
      <sheetName val="96수출"/>
      <sheetName val="집계표(건축)"/>
      <sheetName val="JP_GP_UP통합"/>
      <sheetName val="터파기및재료"/>
      <sheetName val="집수정(600-700)"/>
      <sheetName val="적용노임(09상)"/>
      <sheetName val="보_x0005_"/>
      <sheetName val="70%"/>
      <sheetName val="ateCodes?TimeCodes?OverrideSho"/>
      <sheetName val="ateCodes?TimeCodes?OverrideSho适"/>
      <sheetName val="ateCodes?TimeCodes?OverrideSho렀"/>
      <sheetName val="ateCodes?TimeCodes?OverrideSho"/>
      <sheetName val="ateCodes?TimeCodes?OverrideSho退"/>
      <sheetName val="ateCodes?TimeCodes?OverrideSho᠀"/>
      <sheetName val="ateCodes?TimeCodes?OverrideSho怀"/>
      <sheetName val="ateCodes?TimeCodes?OverrideSho逃"/>
      <sheetName val="환경기계공정표_髈㘻"/>
      <sheetName val="환경기계공정표_艀㫐"/>
      <sheetName val="환경기계공정표_蔀㫐"/>
      <sheetName val="3월팀계_x0010_"/>
      <sheetName val="붙임4.앵커볼트"/>
      <sheetName val="붙임2.최대수평하중"/>
      <sheetName val="주공_¹"/>
      <sheetName val="분문집계2"/>
      <sheetName val="배부금액"/>
      <sheetName val="입고계획"/>
      <sheetName val="ateCodes?TimeCodes?Overri_x0005_飀Ⱔ"/>
      <sheetName val="총괄(ÍԀ"/>
      <sheetName val="16-1"/>
      <sheetName val="견적집계표(철콘)"/>
      <sheetName val="공사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 refreshError="1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/>
      <sheetData sheetId="2129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 refreshError="1"/>
      <sheetData sheetId="2385" refreshError="1"/>
      <sheetData sheetId="2386"/>
      <sheetData sheetId="2387"/>
      <sheetData sheetId="2388"/>
      <sheetData sheetId="2389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/>
      <sheetData sheetId="2399" refreshError="1"/>
      <sheetData sheetId="2400" refreshError="1"/>
      <sheetData sheetId="2401"/>
      <sheetData sheetId="2402" refreshError="1"/>
      <sheetData sheetId="2403" refreshError="1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>
        <row r="4">
          <cell r="O4">
            <v>254.73739999999992</v>
          </cell>
        </row>
      </sheetData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 refreshError="1"/>
      <sheetData sheetId="2505" refreshError="1"/>
      <sheetData sheetId="2506" refreshError="1"/>
      <sheetData sheetId="2507" refreshError="1"/>
      <sheetData sheetId="2508"/>
      <sheetData sheetId="2509">
        <row r="21">
          <cell r="A21">
            <v>0</v>
          </cell>
        </row>
      </sheetData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 refreshError="1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설계내역서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금융비용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날개벽수량표"/>
      <sheetName val="입찰내역 발주처 양식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산공사비"/>
      <sheetName val="날개벽수량표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개산공사비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  <sheetName val="FAB별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명시설"/>
      <sheetName val="데리네이타현황"/>
      <sheetName val="날개벽수량표"/>
      <sheetName val="실행철강하도"/>
      <sheetName val="일위대가9803"/>
      <sheetName val="#REF"/>
      <sheetName val="000000"/>
      <sheetName val="일위대가"/>
      <sheetName val="6PILE  (돌출)"/>
      <sheetName val="Sheet1"/>
      <sheetName val="Y-WORK"/>
      <sheetName val="집계표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견적990322"/>
      <sheetName val="차액보증"/>
      <sheetName val="갑지"/>
      <sheetName val="내역서"/>
      <sheetName val="대비표"/>
      <sheetName val="danga"/>
      <sheetName val="ilch"/>
      <sheetName val="침하계"/>
      <sheetName val="6MONTHS"/>
      <sheetName val="APT"/>
      <sheetName val="금액내역서"/>
      <sheetName val="6PILE__(돌출)"/>
      <sheetName val="내역서_"/>
      <sheetName val="1_설계조건"/>
      <sheetName val="예상"/>
      <sheetName val="Sheet2"/>
      <sheetName val="Sheet3"/>
      <sheetName val="SORCE1"/>
      <sheetName val="몰탈재료산출"/>
      <sheetName val="2.2 S-Curve"/>
      <sheetName val="일위대가목차"/>
      <sheetName val="일위대가표(유단가)"/>
      <sheetName val="6PILE__(돌출)1"/>
      <sheetName val="내역서_1"/>
      <sheetName val="1_설계조건1"/>
      <sheetName val="토공"/>
      <sheetName val="교각1"/>
      <sheetName val="DATE"/>
      <sheetName val="ABUT수량-A1"/>
      <sheetName val="플랜트 설치"/>
      <sheetName val="원형맨홀수량"/>
      <sheetName val="산출근거"/>
      <sheetName val="찍기"/>
      <sheetName val="정부노임단가"/>
      <sheetName val="토목"/>
      <sheetName val="설명서 "/>
      <sheetName val="가중치"/>
      <sheetName val="70%"/>
      <sheetName val="입찰안"/>
      <sheetName val="견적조건"/>
      <sheetName val="개략"/>
      <sheetName val="2호맨홀공제수량"/>
      <sheetName val="기둥(원형)"/>
      <sheetName val="단면가정"/>
      <sheetName val="대비"/>
      <sheetName val="철근단면적"/>
      <sheetName val="CODE"/>
      <sheetName val="일위대가(가설)"/>
      <sheetName val="노임단가"/>
      <sheetName val="코드표"/>
      <sheetName val="DATA"/>
      <sheetName val="8.PILE  (돌출)"/>
      <sheetName val="하도금액분계"/>
      <sheetName val="대전21토목내역서"/>
      <sheetName val="guard(mac)"/>
      <sheetName val="SLAB&quot;1&quot;"/>
      <sheetName val="가도공"/>
      <sheetName val="WVAL"/>
      <sheetName val="1"/>
      <sheetName val="ITEM"/>
      <sheetName val="용산1(해보)"/>
      <sheetName val="터파기및재료"/>
      <sheetName val="방음벽기초(H=4m)"/>
      <sheetName val="3BL공동구 수량"/>
      <sheetName val="합계금액"/>
      <sheetName val="총괄표"/>
      <sheetName val="Macro(전선)"/>
      <sheetName val="hvac(제어동)"/>
      <sheetName val="설계조건"/>
      <sheetName val="9GNG운반"/>
      <sheetName val="1,2,3,4,5단위수량"/>
      <sheetName val="데이타"/>
      <sheetName val="Front"/>
      <sheetName val="wall"/>
      <sheetName val="송라터널총괄"/>
      <sheetName val="INPUT(덕도방향-시점)"/>
      <sheetName val="COPING"/>
      <sheetName val="input"/>
      <sheetName val="hvac내역서(제어동)"/>
      <sheetName val="참조"/>
      <sheetName val="분석"/>
      <sheetName val="변화치수"/>
      <sheetName val="대포2교접속"/>
      <sheetName val="천방교접속"/>
      <sheetName val="2000년1차"/>
      <sheetName val="2000전체분"/>
      <sheetName val="약품공급2"/>
      <sheetName val="실행대비"/>
      <sheetName val="돌담교 상부수량"/>
      <sheetName val="H-PILE수량집계"/>
      <sheetName val="수량-가로등"/>
      <sheetName val="수량산출"/>
      <sheetName val="단위수량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산근"/>
      <sheetName val="기안"/>
      <sheetName val="1단계"/>
      <sheetName val="테이블"/>
      <sheetName val="토목주소"/>
      <sheetName val="건축"/>
      <sheetName val="8.석축단위(H=1.5M)"/>
      <sheetName val="원가계산"/>
      <sheetName val="공구"/>
      <sheetName val="기계경비(시간당)"/>
      <sheetName val="램머"/>
      <sheetName val="장비집계"/>
      <sheetName val="자재집계표"/>
      <sheetName val="용수량(생활용수)"/>
      <sheetName val="제-노임"/>
      <sheetName val="제직재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주차구획선수량"/>
      <sheetName val="현장예산"/>
      <sheetName val="예총"/>
      <sheetName val="요율"/>
      <sheetName val="준검 내역서"/>
      <sheetName val="내역"/>
      <sheetName val="명세서"/>
      <sheetName val="총괄"/>
      <sheetName val="조경내역서"/>
      <sheetName val="3BL공동구_수량"/>
      <sheetName val="안정검토"/>
      <sheetName val="단면설계"/>
      <sheetName val="설계내역서"/>
      <sheetName val="Total"/>
      <sheetName val="공사기본내용입력"/>
      <sheetName val="동원인원"/>
      <sheetName val="설계예산서"/>
      <sheetName val="2공구하도급내역서"/>
      <sheetName val="포장공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한강운반비"/>
      <sheetName val="신우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자재단가"/>
      <sheetName val="Sheet5"/>
      <sheetName val="견적"/>
      <sheetName val="조명율표"/>
      <sheetName val="수량3"/>
      <sheetName val="이토변실(A3-LINE)"/>
      <sheetName val="골재산출"/>
      <sheetName val="철근량"/>
      <sheetName val="일위대가표"/>
      <sheetName val="바닥판"/>
      <sheetName val="입력DATA"/>
      <sheetName val="흥양2교토공집계표"/>
      <sheetName val="노임"/>
      <sheetName val="구조물철거타공정이월"/>
      <sheetName val="식생블럭단위수량"/>
      <sheetName val="COMPARISON TABLE"/>
      <sheetName val="crude.SLAB RE-bar"/>
      <sheetName val="CRUDE RE-bar"/>
      <sheetName val="부대공Ⅱ"/>
      <sheetName val="자료"/>
      <sheetName val="총집계"/>
      <sheetName val="보온자재단가표"/>
      <sheetName val="전기"/>
      <sheetName val="을"/>
      <sheetName val="BID"/>
      <sheetName val="물량표S"/>
      <sheetName val="PAINT"/>
      <sheetName val="SUMMARY"/>
      <sheetName val="물량표"/>
      <sheetName val="Macro1"/>
      <sheetName val="예산대비"/>
      <sheetName val="지장물C"/>
      <sheetName val="법면"/>
      <sheetName val="부대공"/>
      <sheetName val="구조물공"/>
      <sheetName val="중기일위대가"/>
      <sheetName val="배수공1"/>
      <sheetName val="노임이"/>
      <sheetName val="전체"/>
      <sheetName val="공통가설"/>
      <sheetName val="전기일위대가"/>
      <sheetName val="원형1호맨홀토공수량"/>
      <sheetName val="본체"/>
      <sheetName val="TYPE-A"/>
      <sheetName val="1.설계기준"/>
      <sheetName val="기기리스트"/>
      <sheetName val="sw1"/>
      <sheetName val="W3단면"/>
      <sheetName val="설직재-1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DATA2000"/>
      <sheetName val="역T형"/>
      <sheetName val="하수급견적대비"/>
      <sheetName val="일반부표"/>
      <sheetName val="N賃率-職"/>
      <sheetName val="단면 (2)"/>
      <sheetName val="설계예산"/>
      <sheetName val="교각계산"/>
      <sheetName val="손익분석"/>
      <sheetName val="연령현황"/>
      <sheetName val="99노임기준"/>
      <sheetName val="일위대가(건축)"/>
      <sheetName val="20관리비율"/>
      <sheetName val="세목전체"/>
      <sheetName val="좌측"/>
      <sheetName val="WORK"/>
      <sheetName val="1.2.1 마루높이결정"/>
      <sheetName val="갑지(추정)"/>
      <sheetName val="슬래브"/>
      <sheetName val="개산공사비"/>
      <sheetName val="3.하중산정4.지지력"/>
      <sheetName val="표지 (2)"/>
      <sheetName val="일위대가(계측기설치)"/>
      <sheetName val="단가산출서1"/>
      <sheetName val="식재총괄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H-pile(298x299)"/>
      <sheetName val="H-pile(250x250)"/>
      <sheetName val="총괄내역서"/>
      <sheetName val="1.우편집중내역서"/>
      <sheetName val="Pier 3"/>
      <sheetName val="물가자료"/>
      <sheetName val="2.가정단면"/>
      <sheetName val="원가계산서"/>
      <sheetName val="수입"/>
      <sheetName val="조경"/>
      <sheetName val="SILICATE"/>
      <sheetName val="TB-내역서"/>
      <sheetName val="시설물기초"/>
      <sheetName val="뚝토공"/>
      <sheetName val="UEC영화관본공사내역"/>
      <sheetName val="대운산출"/>
      <sheetName val="정렬"/>
      <sheetName val="금융비용"/>
      <sheetName val="토공총괄집계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PAD TR보호대기초"/>
      <sheetName val="가로등기초"/>
      <sheetName val="덕전리"/>
      <sheetName val="전력"/>
      <sheetName val="CTG"/>
      <sheetName val="소비자가"/>
      <sheetName val="기초단가"/>
      <sheetName val="중기손료"/>
      <sheetName val="건축내역"/>
      <sheetName val="설계명세서"/>
      <sheetName val="#3_일위대가목록"/>
      <sheetName val="차수공개요"/>
      <sheetName val="공사비산출내역"/>
      <sheetName val="당초"/>
      <sheetName val="PIPING"/>
      <sheetName val="#2_일위대가목록"/>
      <sheetName val="중기"/>
      <sheetName val="DB"/>
      <sheetName val="실행내역서 "/>
      <sheetName val="Thuc thanh"/>
      <sheetName val="단"/>
      <sheetName val="연부97-1"/>
      <sheetName val="울산자동제어"/>
      <sheetName val="Xunit (단위환산)"/>
      <sheetName val="고객사 관리 코드"/>
      <sheetName val="FAB별"/>
      <sheetName val="Chiet tinh dz35"/>
      <sheetName val="가압장(토목)"/>
      <sheetName val="RFP002"/>
      <sheetName val="01"/>
      <sheetName val="Rooms"/>
      <sheetName val="영동(D)"/>
      <sheetName val="TABLE DB"/>
      <sheetName val="쌍용 data base"/>
      <sheetName val="업무분장"/>
      <sheetName val="전력구구조물산근"/>
      <sheetName val="설계명세"/>
      <sheetName val="실행"/>
      <sheetName val="GIAVLIEU"/>
      <sheetName val="SAP"/>
      <sheetName val="Sheet4"/>
      <sheetName val="code HTT Thap"/>
      <sheetName val="Notes"/>
      <sheetName val="Mall"/>
      <sheetName val="escon"/>
      <sheetName val="FitOutConfCentre"/>
      <sheetName val="D&amp;W def."/>
      <sheetName val="GVL"/>
      <sheetName val="RAB AR&amp;STR"/>
      <sheetName val="DTCT"/>
      <sheetName val="SEX"/>
      <sheetName val="125x125"/>
      <sheetName val="2.1 受電設備棟"/>
      <sheetName val="2.2 受・防火水槽"/>
      <sheetName val="2.3 排水処理設備棟"/>
      <sheetName val="2.4 倉庫棟"/>
      <sheetName val="2.5 守衛棟"/>
      <sheetName val="6PILE__(돌출)2"/>
      <sheetName val="내역서_2"/>
      <sheetName val="1_설계조건2"/>
      <sheetName val="2_2_S-Curve"/>
      <sheetName val="플랜트_설치"/>
      <sheetName val="설명서_"/>
      <sheetName val="8_PILE__(돌출)"/>
      <sheetName val="3BL공동구_수량1"/>
      <sheetName val="돌담교_상부수량1"/>
      <sheetName val="8_석축단위(H=1_5M)"/>
      <sheetName val="준검_내역서"/>
      <sheetName val="3_공통공사대비"/>
      <sheetName val="방배동내역_(총괄)"/>
      <sheetName val="COMPARISON_TABLE"/>
      <sheetName val="crude_SLAB_RE-bar"/>
      <sheetName val="CRUDE_RE-bar"/>
      <sheetName val="1_설계기준"/>
      <sheetName val="신규_수주분(사용자_정의)"/>
      <sheetName val="단면_(2)"/>
      <sheetName val="1_2_1_마루높이결정"/>
      <sheetName val="3_하중산정4_지지력"/>
      <sheetName val="표지_(2)"/>
      <sheetName val="2_입력sheet"/>
      <sheetName val="DATA_입력란"/>
      <sheetName val="1_우편집중내역서"/>
      <sheetName val="Pier_3"/>
      <sheetName val="2_가정단면"/>
      <sheetName val="7_PILE__(돌출)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PAD_TR보호대기초"/>
      <sheetName val="실행내역서_"/>
      <sheetName val="Thuc_thanh"/>
      <sheetName val="Xunit_(단위환산)"/>
      <sheetName val="고객사_관리_코드"/>
      <sheetName val="인상효1"/>
      <sheetName val="TOSHIBA-Structure"/>
      <sheetName val="RATE"/>
      <sheetName val="電気設備表"/>
      <sheetName val="SCOPE OF WORK"/>
      <sheetName val="Parem"/>
      <sheetName val="Gia"/>
      <sheetName val="入力作成表"/>
      <sheetName val="BIDDING-SUM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4-Lane bridge"/>
      <sheetName val="Z"/>
      <sheetName val="주경기-오배수"/>
      <sheetName val="식재일위대가"/>
      <sheetName val="설계변경원가계산총괄표"/>
      <sheetName val="품셈TABLE"/>
      <sheetName val="식재인부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프랜트면허"/>
      <sheetName val="별표 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TEL"/>
      <sheetName val="물류최종8월7"/>
      <sheetName val="264"/>
      <sheetName val="Coax Designer"/>
      <sheetName val="(3_품질관리_시험_총괄표)"/>
      <sheetName val="DI-ESTI"/>
      <sheetName val="유림총괄"/>
      <sheetName val="견적대비"/>
      <sheetName val="단가조사서"/>
      <sheetName val="목차"/>
      <sheetName val="절취및터파기"/>
      <sheetName val="통영LNG입찰현황"/>
      <sheetName val="CON포장수량"/>
      <sheetName val="CONUNIT"/>
      <sheetName val="자재목록"/>
      <sheetName val="입력"/>
      <sheetName val="BOILING검토"/>
      <sheetName val="입찰보고"/>
      <sheetName val="COL"/>
      <sheetName val="간지9)"/>
      <sheetName val="WEON"/>
      <sheetName val="차선도색현황"/>
      <sheetName val="지구단위계획"/>
      <sheetName val="세부내역"/>
      <sheetName val="Civil. Sub-Station 1"/>
      <sheetName val="CTEMCOST"/>
      <sheetName val="tong du toan"/>
      <sheetName val="DAF-2"/>
      <sheetName val="Quantity"/>
      <sheetName val="MAIN GATE HOUSE"/>
      <sheetName val="PH 5"/>
      <sheetName val="Dầm -4.7m"/>
      <sheetName val="ESTI."/>
      <sheetName val="학생내역"/>
      <sheetName val="Ma TP"/>
      <sheetName val="6PILE__(돌출)3"/>
      <sheetName val="내역서_3"/>
      <sheetName val="1_설계조건3"/>
      <sheetName val="Thuc_thanh1"/>
      <sheetName val="2_2_S-Curve1"/>
      <sheetName val="8_PILE__(돌출)1"/>
      <sheetName val="Chiet_tinh_dz35"/>
      <sheetName val="TABLE_DB"/>
      <sheetName val="쌍용_data_base"/>
      <sheetName val="플랜트_설치1"/>
      <sheetName val="단면_(2)1"/>
      <sheetName val="code_HTT_Thap"/>
      <sheetName val="D&amp;W_def_"/>
      <sheetName val="RAB_AR&amp;STR"/>
      <sheetName val="설명서_1"/>
      <sheetName val="3BL공동구_수량2"/>
      <sheetName val="돌담교_상부수량2"/>
      <sheetName val="8_석축단위(H=1_5M)1"/>
      <sheetName val="준검_내역서1"/>
      <sheetName val="3_공통공사대비1"/>
      <sheetName val="방배동내역_(총괄)1"/>
      <sheetName val="COMPARISON_TABLE1"/>
      <sheetName val="crude_SLAB_RE-bar1"/>
      <sheetName val="CRUDE_RE-bar1"/>
      <sheetName val="1_설계기준1"/>
      <sheetName val="신규_수주분(사용자_정의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AD_TR보호대기초1"/>
      <sheetName val="실행내역서_1"/>
      <sheetName val="2_1_受電設備棟"/>
      <sheetName val="2_2_受・防火水槽"/>
      <sheetName val="2_3_排水処理設備棟"/>
      <sheetName val="2_4_倉庫棟"/>
      <sheetName val="2_5_守衛棟"/>
      <sheetName val="dongia_(2)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4-Lane_bridge"/>
      <sheetName val="(3_품질관리_시험_총괄표)1"/>
      <sheetName val="별표_"/>
      <sheetName val="토공(우물통,기타)_"/>
      <sheetName val="Coax_Designer"/>
      <sheetName val="Civil__Sub-Station_1"/>
      <sheetName val="tong_du_toan"/>
      <sheetName val="MAIN_GATE_HOUSE"/>
      <sheetName val="Xunit_(단위환산)1"/>
      <sheetName val="고객사_관리_코드1"/>
      <sheetName val="SCOPE_OF_WORK"/>
      <sheetName val="Dầm_-4_7m"/>
      <sheetName val="PH_5"/>
      <sheetName val="ESTI_"/>
      <sheetName val="Ref"/>
      <sheetName val="Div26 - Elect"/>
      <sheetName val="THIET DAT"/>
      <sheetName val="Bill2-Sum-A"/>
      <sheetName val="Bill4-Sum-A"/>
      <sheetName val="Bill5-Sum-A"/>
      <sheetName val="earthwork"/>
      <sheetName val="경비2내역"/>
      <sheetName val="tifico"/>
      <sheetName val="CBD-PRICE"/>
      <sheetName val="비교표"/>
      <sheetName val="교대철근집계"/>
      <sheetName val="9811"/>
      <sheetName val="총집계표"/>
      <sheetName val="배수량"/>
      <sheetName val="비탈면보호공수량산출"/>
      <sheetName val="노견단위수량"/>
      <sheetName val="참고자료"/>
      <sheetName val="하부철근수량"/>
      <sheetName val="7단가"/>
      <sheetName val="현황산출서"/>
      <sheetName val="수자재단위당"/>
      <sheetName val="코드"/>
      <sheetName val="Baby일위대가"/>
      <sheetName val="3련 BOX"/>
      <sheetName val="BDATA"/>
      <sheetName val="자재"/>
      <sheetName val="변압기 및 발전기 용량"/>
      <sheetName val="웅진교-S2"/>
      <sheetName val="성곽내역서"/>
      <sheetName val="인건비"/>
      <sheetName val="목록"/>
      <sheetName val="일위대가목록"/>
      <sheetName val="횡배수관집현황(2공구)"/>
      <sheetName val="Sheet1 (2)"/>
      <sheetName val="Internal Finish"/>
      <sheetName val="BQ-E20-02(Rp)"/>
      <sheetName val="electrical"/>
      <sheetName val="NKC6"/>
      <sheetName val="Chiet_tinh_dz351"/>
      <sheetName val="TABLE_DB1"/>
      <sheetName val="쌍용_data_base1"/>
      <sheetName val="code_HTT_Thap1"/>
      <sheetName val="D&amp;W_def_1"/>
      <sheetName val="RAB_AR&amp;STR1"/>
      <sheetName val="2_1_受電設備棟1"/>
      <sheetName val="2_2_受・防火水槽1"/>
      <sheetName val="2_3_排水処理設備棟1"/>
      <sheetName val="2_4_倉庫棟1"/>
      <sheetName val="2_5_守衛棟1"/>
      <sheetName val="SCOPE_OF_WORK1"/>
      <sheetName val="Ma_TP"/>
      <sheetName val="공사비증감"/>
      <sheetName val="A1(토공)"/>
      <sheetName val="A1(구조물)"/>
      <sheetName val="수량집계(1)"/>
      <sheetName val="철근집계표"/>
      <sheetName val="포장직선구간"/>
      <sheetName val="Sheet17"/>
      <sheetName val="수량집계"/>
      <sheetName val="물가"/>
      <sheetName val="수목표준대가"/>
      <sheetName val="월말"/>
      <sheetName val="기자재비"/>
      <sheetName val="원가계산 (2)"/>
      <sheetName val="공사비"/>
      <sheetName val="설계"/>
      <sheetName val="맨홀수량"/>
      <sheetName val="내역서(기성청구)"/>
      <sheetName val="증명지번목록"/>
      <sheetName val="단 box"/>
      <sheetName val="노임단"/>
      <sheetName val="보도공제면적"/>
      <sheetName val="EQ"/>
      <sheetName val="공양식"/>
      <sheetName val="부대내역"/>
      <sheetName val="물건조서"/>
      <sheetName val="내역서 (2)"/>
      <sheetName val="간접"/>
      <sheetName val="C.배수관공"/>
      <sheetName val="공통자료"/>
      <sheetName val="주현(해보)"/>
      <sheetName val="주현(영광)"/>
      <sheetName val="실행(ALT1)"/>
      <sheetName val="영업권조서"/>
      <sheetName val="토지조서"/>
      <sheetName val="이음개소"/>
      <sheetName val="공사"/>
      <sheetName val="공종목록표"/>
      <sheetName val="파일의이용"/>
      <sheetName val="맨홀수량산출"/>
      <sheetName val="시운전연료"/>
      <sheetName val="투찰금액"/>
      <sheetName val="45,46"/>
      <sheetName val="BG"/>
      <sheetName val="품셈총괄표"/>
      <sheetName val="FOOTING단면력"/>
      <sheetName val=" 냉각수펌프"/>
      <sheetName val="참조M"/>
      <sheetName val="BOX전기내역"/>
      <sheetName val="소운반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은행"/>
      <sheetName val="예산작성기준(전기)"/>
      <sheetName val="BOX(1.5X1.5)"/>
      <sheetName val="U-TYPE(1)"/>
      <sheetName val="전선 및 전선관"/>
      <sheetName val="토공총괄표"/>
      <sheetName val="공량산출서"/>
      <sheetName val="물가시세표"/>
      <sheetName val="표  지"/>
      <sheetName val="시선유도표지집계표"/>
      <sheetName val="2000용수잠관-수량집계"/>
      <sheetName val="수정내역서"/>
      <sheetName val="PD-5(직선)"/>
      <sheetName val="방음벽기초"/>
      <sheetName val="단가조사"/>
      <sheetName val="날개벽(시점좌측)"/>
      <sheetName val="설계기준"/>
      <sheetName val="갑지1"/>
      <sheetName val="공사내역"/>
      <sheetName val="※참고자료※"/>
      <sheetName val="기계시공"/>
      <sheetName val="우수관"/>
      <sheetName val="SLIDES"/>
      <sheetName val="토사(PE)"/>
      <sheetName val="단가(반정1교-원주)"/>
      <sheetName val="Sheet10"/>
      <sheetName val="부하계산서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기계경비일람"/>
      <sheetName val="별총"/>
      <sheetName val="BID9697"/>
      <sheetName val="관경"/>
      <sheetName val="토목내역"/>
      <sheetName val="시행후면적"/>
      <sheetName val="시가지우회도로공내역서"/>
      <sheetName val="o현장경비"/>
      <sheetName val="A-4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지급자재조서"/>
      <sheetName val="주식"/>
      <sheetName val="spiral"/>
      <sheetName val="6호기"/>
      <sheetName val="집계표(육상)"/>
      <sheetName val="조건표"/>
      <sheetName val="일위대가1"/>
      <sheetName val="Sheet15"/>
      <sheetName val="하중"/>
      <sheetName val="XL4Poppy"/>
      <sheetName val="소업1교"/>
      <sheetName val="ACUNIT"/>
      <sheetName val="상승요인분석"/>
      <sheetName val="2011.(4)"/>
      <sheetName val="보차도경계석"/>
      <sheetName val="DIAPHRAGM"/>
      <sheetName val="원형측구(B-type)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PKKK"/>
      <sheetName val="Kính"/>
      <sheetName val="BOQ"/>
      <sheetName val="Bảng Phân Tích Chi Phí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날개벽"/>
      <sheetName val="2002년12월"/>
      <sheetName val="품의"/>
      <sheetName val="재집"/>
      <sheetName val="직재"/>
      <sheetName val="주요자재집계표"/>
      <sheetName val="통합"/>
      <sheetName val="맨홀평균높이"/>
      <sheetName val="결과조달"/>
      <sheetName val="포장물량집계"/>
      <sheetName val="바닥판(1)"/>
      <sheetName val="type-F"/>
      <sheetName val="터널구조물산근"/>
      <sheetName val="내역서(전기)"/>
      <sheetName val="계단"/>
      <sheetName val="MOTOR"/>
      <sheetName val="재료"/>
      <sheetName val="기초공"/>
      <sheetName val="설계기준 및 하중계산"/>
      <sheetName val="종배수관(신)"/>
      <sheetName val="적용단위길이"/>
      <sheetName val="자료입력"/>
      <sheetName val="종배수관면벽신"/>
      <sheetName val="배수내역"/>
      <sheetName val="공내역"/>
      <sheetName val="공종별수량집계"/>
      <sheetName val="역T형(H=6.0) (2)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중기사용료산출근거"/>
      <sheetName val="단가 및 재료비"/>
      <sheetName val="원가입력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Bìa"/>
      <sheetName val="Bảng KLHT"/>
      <sheetName val="RC WORK"/>
      <sheetName val="우수"/>
      <sheetName val="배수내역 (2)"/>
      <sheetName val="dnc4"/>
      <sheetName val="tra_vat_lieu"/>
      <sheetName val="DGG"/>
      <sheetName val="인사자료총집계"/>
      <sheetName val="tuong"/>
      <sheetName val="SUMMARY QUANTITIES"/>
      <sheetName val="chiettinh"/>
      <sheetName val="p"/>
      <sheetName val="총원가계산서(요율)"/>
      <sheetName val="첨부1"/>
      <sheetName val="공사개요"/>
      <sheetName val="Planning"/>
      <sheetName val="현장별"/>
      <sheetName val="MEP Detail"/>
      <sheetName val="Analisa"/>
      <sheetName val="Cốt thép"/>
      <sheetName val="Civil"/>
      <sheetName val="Items"/>
      <sheetName val="TH thép"/>
      <sheetName val="soktmay"/>
      <sheetName val="Book 1 Summary"/>
      <sheetName val="삼홍테크"/>
      <sheetName val="DK-KH"/>
      <sheetName val="Chiet tinh dz22"/>
      <sheetName val="TTTram"/>
      <sheetName val="6PILE__(돌출)4"/>
      <sheetName val="내역서_4"/>
      <sheetName val="1_설계조건4"/>
      <sheetName val="Thuc_thanh2"/>
      <sheetName val="2_2_S-Curve2"/>
      <sheetName val="8_PILE__(돌출)2"/>
      <sheetName val="Chiet_tinh_dz352"/>
      <sheetName val="TABLE_DB2"/>
      <sheetName val="쌍용_data_base2"/>
      <sheetName val="플랜트_설치2"/>
      <sheetName val="단면_(2)2"/>
      <sheetName val="code_HTT_Thap2"/>
      <sheetName val="D&amp;W_def_2"/>
      <sheetName val="RAB_AR&amp;STR2"/>
      <sheetName val="설명서_2"/>
      <sheetName val="3BL공동구_수량3"/>
      <sheetName val="돌담교_상부수량3"/>
      <sheetName val="8_석축단위(H=1_5M)2"/>
      <sheetName val="준검_내역서2"/>
      <sheetName val="3_공통공사대비2"/>
      <sheetName val="방배동내역_(총괄)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PAD_TR보호대기초2"/>
      <sheetName val="실행내역서_2"/>
      <sheetName val="SCOPE_OF_WORK2"/>
      <sheetName val="2_1_受電設備棟2"/>
      <sheetName val="2_2_受・防火水槽2"/>
      <sheetName val="2_3_排水処理設備棟2"/>
      <sheetName val="2_4_倉庫棟2"/>
      <sheetName val="2_5_守衛棟2"/>
      <sheetName val="Xunit_(단위환산)2"/>
      <sheetName val="고객사_관리_코드2"/>
      <sheetName val="dongia_(2)1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4-Lane_bridge1"/>
      <sheetName val="(3_품질관리_시험_총괄표)2"/>
      <sheetName val="별표_1"/>
      <sheetName val="토공(우물통,기타)_1"/>
      <sheetName val="Coax_Designer1"/>
      <sheetName val="Civil__Sub-Station_11"/>
      <sheetName val="tong_du_toan1"/>
      <sheetName val="MAIN_GATE_HOUSE1"/>
      <sheetName val="Dầm_-4_7m1"/>
      <sheetName val="PH_51"/>
      <sheetName val="ESTI_1"/>
      <sheetName val="Div26_-_Elect"/>
      <sheetName val="Ma_TP1"/>
      <sheetName val="Internal_Finish"/>
      <sheetName val="THIET_DAT"/>
      <sheetName val="COAT&amp;WRAP-QIOT-#3"/>
      <sheetName val="INDEX"/>
      <sheetName val="Rebar"/>
      <sheetName val="cov-estimate"/>
      <sheetName val="을-ATYPE"/>
      <sheetName val="총괄갑 "/>
      <sheetName val="3연box"/>
      <sheetName val="직노"/>
      <sheetName val="6공구(당초)"/>
      <sheetName val="기본데이타입력"/>
      <sheetName val="절대지우지말것"/>
      <sheetName val="계정별실적"/>
      <sheetName val="안정검토(온1)"/>
      <sheetName val="추정설계"/>
      <sheetName val="화설내"/>
      <sheetName val="2설계 (웅촌고연)"/>
      <sheetName val="토목내역서"/>
      <sheetName val="작업금지"/>
      <sheetName val="4.2유효폭의 계산"/>
      <sheetName val="산출내역서"/>
      <sheetName val="부안일위"/>
      <sheetName val="보호공"/>
      <sheetName val="7급줄떼"/>
      <sheetName val="별첨4_전담운영PM(1)"/>
      <sheetName val="tggwan(mac)"/>
      <sheetName val="가계부"/>
      <sheetName val="제품목록"/>
      <sheetName val="매입매출관리"/>
      <sheetName val="포장총괄집계표"/>
      <sheetName val="시화점실행"/>
      <sheetName val="봉산운반"/>
      <sheetName val="포장면적산출"/>
      <sheetName val="자가"/>
      <sheetName val="노무단가"/>
      <sheetName val="2.건축"/>
      <sheetName val="총괄내역"/>
      <sheetName val="밸브설치"/>
      <sheetName val="TYPE1"/>
      <sheetName val="단위단가"/>
      <sheetName val="시설장비"/>
      <sheetName val="마산월령동골조물량변경"/>
      <sheetName val="5.정산서"/>
      <sheetName val="비교1"/>
      <sheetName val="규준틀"/>
      <sheetName val="역T형옹벽(3.0)"/>
      <sheetName val="흙쌓기도수로설치현황"/>
      <sheetName val="교각"/>
      <sheetName val="망미"/>
      <sheetName val="BOX"/>
      <sheetName val="1호맨홀가감수량"/>
      <sheetName val="인건비 "/>
      <sheetName val="8.1.에너지"/>
      <sheetName val="품셈"/>
      <sheetName val="전압강하"/>
      <sheetName val="이설도로유용토"/>
      <sheetName val="기초코드"/>
      <sheetName val="Income Statement1"/>
      <sheetName val="콘크리트타설집계표"/>
      <sheetName val="DLDTLN"/>
      <sheetName val="factors"/>
      <sheetName val="FP-Labour_M"/>
      <sheetName val="DTICH_OLD"/>
      <sheetName val="07.HT PODIUM"/>
      <sheetName val="04.KC HAM"/>
      <sheetName val="05.KC THAN_OK"/>
      <sheetName val="08.HT CANHO_OK"/>
      <sheetName val="Hop_dong"/>
      <sheetName val="Re-bar"/>
      <sheetName val="Elemental Breakdown+20%"/>
      <sheetName val="상반기손익차2총괄"/>
      <sheetName val="TAIKHOAN"/>
      <sheetName val="bang TH"/>
      <sheetName val="個案9411"/>
      <sheetName val="C.MECHANICAL"/>
      <sheetName val="Cash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가압장(토목)"/>
      <sheetName val="TABLE DB"/>
      <sheetName val="쌍용 data base"/>
      <sheetName val="물류최종8월7"/>
      <sheetName val="원가"/>
      <sheetName val="일반부표"/>
      <sheetName val="일위대가9803"/>
      <sheetName val="gvl"/>
      <sheetName val="Quantity"/>
      <sheetName val="125x125"/>
      <sheetName val="tong du toan"/>
      <sheetName val="DAF-2"/>
      <sheetName val="실행철강하도"/>
      <sheetName val="TOSHIBA-Structure"/>
      <sheetName val="Level 2"/>
      <sheetName val="VT190111"/>
      <sheetName val="TH-XL"/>
      <sheetName val="예상"/>
      <sheetName val="금액내역서"/>
      <sheetName val="6PILE  (돌출)"/>
      <sheetName val="Sheet1"/>
      <sheetName val="Y-WORK"/>
      <sheetName val="집계표"/>
      <sheetName val="데리네이타현황"/>
      <sheetName val="날개벽수량표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자재대"/>
      <sheetName val="간지"/>
      <sheetName val="표지"/>
      <sheetName val="대로근거"/>
      <sheetName val="중로근거"/>
      <sheetName val="내역서 "/>
      <sheetName val="단가"/>
      <sheetName val="1.설계조건"/>
      <sheetName val="견적990322"/>
      <sheetName val="#REF"/>
      <sheetName val="대비표"/>
      <sheetName val="FAB별"/>
      <sheetName val="PNT-QUOT-#3"/>
      <sheetName val="개산공사비"/>
      <sheetName val="영동(D)"/>
      <sheetName val="8.PILE  (돌출)"/>
      <sheetName val="RFP002"/>
      <sheetName val="01"/>
      <sheetName val="Rooms"/>
      <sheetName val="2호맨홀공제수량"/>
      <sheetName val="수입"/>
      <sheetName val="교각1"/>
      <sheetName val="하도금액분계"/>
      <sheetName val="철근단면적"/>
      <sheetName val="DATA"/>
      <sheetName val="단면가정"/>
      <sheetName val="기둥(원형)"/>
      <sheetName val="원형맨홀수량"/>
      <sheetName val="산출근거"/>
      <sheetName val="guard(mac)"/>
      <sheetName val="ABUT수량-A1"/>
      <sheetName val="danga"/>
      <sheetName val="ilch"/>
      <sheetName val="입찰안"/>
      <sheetName val="SLAB&quot;1&quot;"/>
      <sheetName val="가도공"/>
      <sheetName val="대비"/>
      <sheetName val="ITEM"/>
      <sheetName val="용산1(해보)"/>
      <sheetName val="터파기및재료"/>
      <sheetName val="WVAL"/>
      <sheetName val="hvac(제어동)"/>
      <sheetName val="합계금액"/>
      <sheetName val="9GNG운반"/>
      <sheetName val="토목"/>
      <sheetName val="70%"/>
      <sheetName val="대전21토목내역서"/>
      <sheetName val="COPING"/>
      <sheetName val="DATE"/>
      <sheetName val="input"/>
      <sheetName val="방음벽기초(H=4m)"/>
      <sheetName val="일위대가표"/>
      <sheetName val="1"/>
      <sheetName val="데이타"/>
      <sheetName val="Front"/>
      <sheetName val="wall"/>
      <sheetName val="송라터널총괄"/>
      <sheetName val="INPUT(덕도방향-시점)"/>
      <sheetName val="1,2,3,4,5단위수량"/>
      <sheetName val="총괄표"/>
      <sheetName val="Macro(전선)"/>
      <sheetName val="hvac내역서(제어동)"/>
      <sheetName val="참조"/>
      <sheetName val="분석"/>
      <sheetName val="내역서_"/>
      <sheetName val="CODE"/>
      <sheetName val="몰탈재료산출"/>
      <sheetName val="일위대가(가설)"/>
      <sheetName val="노임단가"/>
      <sheetName val="코드표"/>
      <sheetName val="Macro1"/>
      <sheetName val="노임이"/>
      <sheetName val="내역서"/>
      <sheetName val="전기"/>
      <sheetName val="일위대가목차"/>
      <sheetName val="업무분장"/>
      <sheetName val="수량산출"/>
      <sheetName val="수리결과"/>
      <sheetName val="Rebar"/>
      <sheetName val="기안"/>
      <sheetName val="Bảng mã VT"/>
      <sheetName val="FitOutConfCentre"/>
      <sheetName val="2.2 S-Curve"/>
      <sheetName val="kpxlc"/>
      <sheetName val="kpxld"/>
      <sheetName val="Summary"/>
      <sheetName val="VTu"/>
      <sheetName val="D_MUC"/>
      <sheetName val="SEX"/>
      <sheetName val="Du toan"/>
      <sheetName val="Keothep"/>
      <sheetName val="Re-bar"/>
      <sheetName val="HS"/>
      <sheetName val="Cst Pkg-Eden"/>
      <sheetName val="차액보증"/>
      <sheetName val="p"/>
      <sheetName val="Define finishing"/>
      <sheetName val="BIDDING-SUM"/>
      <sheetName val="PTĐG"/>
      <sheetName val="RATE"/>
      <sheetName val="MA"/>
      <sheetName val="Tiến độ  Rev1 (phói hợp)"/>
      <sheetName val="TABLE_DB"/>
      <sheetName val="쌍용_data_base"/>
      <sheetName val="8_PILE__(돌출)"/>
      <sheetName val="1_설계조건"/>
      <sheetName val="내역서_1"/>
      <sheetName val="6PILE__(돌출)"/>
      <sheetName val="Chi tiết cấu tạo giá (2)"/>
      <sheetName val="SUMMARY-HT Thô"/>
      <sheetName val="02.PHAT SINH TANG"/>
      <sheetName val="산근"/>
      <sheetName val="Unit price"/>
      <sheetName val="Sheet"/>
      <sheetName val="DT"/>
      <sheetName val="TONG HOP XIN GIA"/>
      <sheetName val="Bảng_mã_VT"/>
      <sheetName val="tong_du_toan"/>
      <sheetName val="Cover"/>
      <sheetName val="DANHMUC"/>
      <sheetName val="電気設備表"/>
      <sheetName val="BG"/>
      <sheetName val="1.R18 BF"/>
      <sheetName val="A"/>
      <sheetName val="G"/>
      <sheetName val="F-B"/>
      <sheetName val="H-J"/>
      <sheetName val="6.External works-R18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May"/>
      <sheetName val="Profile"/>
      <sheetName val="Parem"/>
      <sheetName val="VO"/>
      <sheetName val="DG"/>
      <sheetName val="Ref"/>
      <sheetName val="내역"/>
      <sheetName val="Xuly Data"/>
      <sheetName val="실행"/>
      <sheetName val="유림총괄"/>
      <sheetName val="CSVC LD"/>
      <sheetName val="Ten_NVKD"/>
      <sheetName val="dtct cong"/>
      <sheetName val="Setting"/>
      <sheetName val="MAIN GATE HOUSE"/>
      <sheetName val="Currency Rate"/>
      <sheetName val="CTG"/>
      <sheetName val="주차구획선수량"/>
      <sheetName val="단위수량"/>
      <sheetName val="자료"/>
      <sheetName val="식생블럭단위수량"/>
      <sheetName val="자재단가"/>
      <sheetName val="총집계"/>
      <sheetName val="Chiet tinh dz35"/>
      <sheetName val="시설물기초"/>
      <sheetName val="단가산출서1"/>
      <sheetName val="식재총괄"/>
      <sheetName val="을"/>
      <sheetName val="전체"/>
      <sheetName val="보온자재단가표"/>
      <sheetName val="좌측"/>
      <sheetName val="플랜트 설치"/>
      <sheetName val="구조물철거타공정이월"/>
      <sheetName val="갑지(추정)"/>
      <sheetName val="물가자료"/>
      <sheetName val="20관리비율"/>
      <sheetName val="전력구구조물산근"/>
      <sheetName val="99노임기준"/>
      <sheetName val="Sheet2"/>
      <sheetName val="뚝토공"/>
      <sheetName val="단면 (2)"/>
      <sheetName val="설계명세"/>
      <sheetName val="escon"/>
      <sheetName val="GIAVLIEU"/>
      <sheetName val="SAP"/>
      <sheetName val="Sheet3"/>
      <sheetName val="Sheet4"/>
      <sheetName val="code HTT Thap"/>
      <sheetName val="Notes"/>
      <sheetName val="Mall"/>
      <sheetName val="D&amp;W def."/>
      <sheetName val="갑지"/>
      <sheetName val="변화치수"/>
      <sheetName val="대포2교접속"/>
      <sheetName val="천방교접속"/>
      <sheetName val="2000년1차"/>
      <sheetName val="2000전체분"/>
      <sheetName val="약품공급2"/>
      <sheetName val="실행대비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토목주소"/>
      <sheetName val="건축"/>
      <sheetName val="8.석축단위(H=1.5M)"/>
      <sheetName val="원가계산"/>
      <sheetName val="공구"/>
      <sheetName val="기계경비(시간당)"/>
      <sheetName val="램머"/>
      <sheetName val="장비집계"/>
      <sheetName val="3BL공동구 수량"/>
      <sheetName val="자재집계표"/>
      <sheetName val="가중치"/>
      <sheetName val="용수량(생활용수)"/>
      <sheetName val="제-노임"/>
      <sheetName val="제직재"/>
      <sheetName val="신표지1"/>
      <sheetName val="구천"/>
      <sheetName val="경산"/>
      <sheetName val="평가데이터"/>
      <sheetName val="청천내"/>
      <sheetName val="일위"/>
      <sheetName val="기계경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예산"/>
      <sheetName val="예총"/>
      <sheetName val="요율"/>
      <sheetName val="준검 내역서"/>
      <sheetName val="명세서"/>
      <sheetName val="총괄"/>
      <sheetName val="조경내역서"/>
      <sheetName val="3BL공동구_수량"/>
      <sheetName val="안정검토"/>
      <sheetName val="단면설계"/>
      <sheetName val="설계내역서"/>
      <sheetName val="Total"/>
      <sheetName val="공사기본내용입력"/>
      <sheetName val="동원인원"/>
      <sheetName val="설계예산서"/>
      <sheetName val="2공구하도급내역서"/>
      <sheetName val="포장공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한강운반비"/>
      <sheetName val="신우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연습"/>
      <sheetName val="설계서을"/>
      <sheetName val="Sheet5"/>
      <sheetName val="견적"/>
      <sheetName val="조명율표"/>
      <sheetName val="수량3"/>
      <sheetName val="이토변실(A3-LINE)"/>
      <sheetName val="골재산출"/>
      <sheetName val="철근량"/>
      <sheetName val="바닥판"/>
      <sheetName val="입력DATA"/>
      <sheetName val="흥양2교토공집계표"/>
      <sheetName val="설명서 "/>
      <sheetName val="찍기"/>
      <sheetName val="정부노임단가"/>
      <sheetName val="견적조건"/>
      <sheetName val="개략"/>
      <sheetName val="설계조건"/>
      <sheetName val="노임"/>
      <sheetName val="COMPARISON TABLE"/>
      <sheetName val="crude.SLAB RE-bar"/>
      <sheetName val="CRUDE RE-bar"/>
      <sheetName val="부대공Ⅱ"/>
      <sheetName val="BID"/>
      <sheetName val="물량표S"/>
      <sheetName val="PAINT"/>
      <sheetName val="물량표"/>
      <sheetName val="예산대비"/>
      <sheetName val="지장물C"/>
      <sheetName val="법면"/>
      <sheetName val="부대공"/>
      <sheetName val="구조물공"/>
      <sheetName val="중기일위대가"/>
      <sheetName val="토공"/>
      <sheetName val="배수공1"/>
      <sheetName val="공통가설"/>
      <sheetName val="전기일위대가"/>
      <sheetName val="원형1호맨홀토공수량"/>
      <sheetName val="본체"/>
      <sheetName val="TYPE-A"/>
      <sheetName val="1.설계기준"/>
      <sheetName val="기기리스트"/>
      <sheetName val="sw1"/>
      <sheetName val="W3단면"/>
      <sheetName val="설직재-1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토목품셈"/>
      <sheetName val="음료실행"/>
      <sheetName val="98수문일위"/>
      <sheetName val="안정계산"/>
      <sheetName val="단면검토"/>
      <sheetName val="신규 수주분(사용자 정의)"/>
      <sheetName val="DATA2000"/>
      <sheetName val="역T형"/>
      <sheetName val="하수급견적대비"/>
      <sheetName val="N賃率-職"/>
      <sheetName val="설계예산"/>
      <sheetName val="교각계산"/>
      <sheetName val="손익분석"/>
      <sheetName val="연령현황"/>
      <sheetName val="일위대가(건축)"/>
      <sheetName val="세목전체"/>
      <sheetName val="WORK"/>
      <sheetName val="1.2.1 마루높이결정"/>
      <sheetName val="슬래브"/>
      <sheetName val="3.하중산정4.지지력"/>
      <sheetName val="표지 (2)"/>
      <sheetName val="일위대가(계측기설치)"/>
      <sheetName val="토적계산서"/>
      <sheetName val="2.입력sheet"/>
      <sheetName val="마산방향철근집계"/>
      <sheetName val="진주방향"/>
      <sheetName val="마산방향"/>
      <sheetName val="DATA 입력란"/>
      <sheetName val="CPM챠트"/>
      <sheetName val="H-pile(298x299)"/>
      <sheetName val="H-pile(250x250)"/>
      <sheetName val="총괄내역서"/>
      <sheetName val="1.우편집중내역서"/>
      <sheetName val="Pier 3"/>
      <sheetName val="2.가정단면"/>
      <sheetName val="원가계산서"/>
      <sheetName val="조경"/>
      <sheetName val="SILICATE"/>
      <sheetName val="TB-내역서"/>
      <sheetName val="UEC영화관본공사내역"/>
      <sheetName val="대운산출"/>
      <sheetName val="정렬"/>
      <sheetName val="금융비용"/>
      <sheetName val="토공총괄집계"/>
      <sheetName val="건축공사"/>
      <sheetName val="교대(A1)"/>
      <sheetName val="지주목시비량산출서"/>
      <sheetName val="일반공사"/>
      <sheetName val="원하도급내역서(당초)"/>
      <sheetName val="견적서"/>
      <sheetName val="배수공"/>
      <sheetName val="조작대(1연)"/>
      <sheetName val="내역표지"/>
      <sheetName val="&lt;목록&gt;"/>
      <sheetName val="직공비"/>
      <sheetName val="유림골조"/>
      <sheetName val="증감내역서"/>
      <sheetName val="7.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(PE,300)"/>
      <sheetName val="특2호부관하천산근"/>
      <sheetName val="특2호하천산근"/>
      <sheetName val="RAB AR&amp;STR"/>
      <sheetName val="6MONTHS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4-Lane bridge"/>
      <sheetName val="Z"/>
      <sheetName val="Thuc thanh"/>
      <sheetName val="264"/>
      <sheetName val="주경기-오배수"/>
      <sheetName val="식재일위대가"/>
      <sheetName val="설계변경원가계산총괄표"/>
      <sheetName val="품셈TABLE"/>
      <sheetName val="식재인부"/>
      <sheetName val="공사비산출내역"/>
      <sheetName val="소방현물"/>
      <sheetName val="옥룡잡비"/>
      <sheetName val="인명부"/>
      <sheetName val="내역및총괄"/>
      <sheetName val="M1"/>
      <sheetName val="(3.품질관리 시험 총괄표)"/>
      <sheetName val="지급자재"/>
      <sheetName val="공사비예산서(토목분)"/>
      <sheetName val="토량1-1"/>
      <sheetName val="산출내역서집계표"/>
      <sheetName val="프랜트면허"/>
      <sheetName val="별표 "/>
      <sheetName val="단가조사-2"/>
      <sheetName val="VE절감"/>
      <sheetName val="토공(우물통,기타) "/>
      <sheetName val="수량집계표"/>
      <sheetName val="수량BOQ"/>
      <sheetName val="거래처등록"/>
      <sheetName val="도장수량(하1)"/>
      <sheetName val="주형"/>
      <sheetName val="소비자가"/>
      <sheetName val="기초단가"/>
      <sheetName val="중기손료"/>
      <sheetName val="건축내역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TEL"/>
      <sheetName val="Buy vs. Lease Car"/>
      <sheetName val="BQ"/>
      <sheetName val="MU"/>
      <sheetName val="tra VL"/>
      <sheetName val="8.3해석단면 선정"/>
      <sheetName val="1호맨홀토공"/>
      <sheetName val="Sheet1 (2)"/>
      <sheetName val="조건표"/>
      <sheetName val="Ⅴ-2.공종별내역"/>
      <sheetName val="금액"/>
      <sheetName val="관보호공단위수량"/>
      <sheetName val="관경결정"/>
      <sheetName val="BOX-1510"/>
      <sheetName val="토사(PE)"/>
      <sheetName val="SG"/>
      <sheetName val="(A)내역서"/>
      <sheetName val="단가산출서"/>
      <sheetName val="HRG BHN"/>
      <sheetName val="FD"/>
      <sheetName val="GI"/>
      <sheetName val="EE (3)"/>
      <sheetName val="PAVEMENT"/>
      <sheetName val="TRAFFIC"/>
      <sheetName val="Gia"/>
      <sheetName val="수정시산표"/>
      <sheetName val="Phu cap"/>
      <sheetName val="CE(E)"/>
      <sheetName val="CE(M)"/>
      <sheetName val="Project Data"/>
      <sheetName val="CTEMCOST"/>
      <sheetName val="Civil. Sub-Station 1"/>
      <sheetName val="침하계"/>
      <sheetName val="PAD TR보호대기초"/>
      <sheetName val="가로등기초"/>
      <sheetName val="덕전리"/>
      <sheetName val="전력"/>
      <sheetName val="SORCE1"/>
      <sheetName val="Coax Designer"/>
      <sheetName val="6PILE__(돌출)1"/>
      <sheetName val="1_설계조건1"/>
      <sheetName val="2_2_S-Curve"/>
      <sheetName val="COMPARISON_TABLE"/>
      <sheetName val="crude_SLAB_RE-bar"/>
      <sheetName val="CRUDE_RE-bar"/>
      <sheetName val="1_설계기준"/>
      <sheetName val="신규_수주분(사용자_정의)"/>
      <sheetName val="단면_(2)"/>
      <sheetName val="플랜트_설치"/>
      <sheetName val="설명서_"/>
      <sheetName val="1_2_1_마루높이결정"/>
      <sheetName val="3_하중산정4_지지력"/>
      <sheetName val="표지_(2)"/>
      <sheetName val="3BL공동구_수량1"/>
      <sheetName val="2_입력sheet"/>
      <sheetName val="DATA_입력란"/>
      <sheetName val="1_우편집중내역서"/>
      <sheetName val="Pier_3"/>
      <sheetName val="2_가정단면"/>
      <sheetName val="7_PILE__(돌출)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(3_품질관리_시험_총괄표)"/>
      <sheetName val="DI-ESTI"/>
      <sheetName val="일위대가표(유단가)"/>
      <sheetName val="견적대비"/>
      <sheetName val="단가조사서"/>
      <sheetName val="목차"/>
      <sheetName val="절취및터파기"/>
      <sheetName val="통영LNG입찰현황"/>
      <sheetName val="CON포장수량"/>
      <sheetName val="CONUNIT"/>
      <sheetName val="자재목록"/>
      <sheetName val="입력"/>
      <sheetName val="BOILING검토"/>
      <sheetName val="입찰보고"/>
      <sheetName val="COL"/>
      <sheetName val="간지9)"/>
      <sheetName val="WEON"/>
      <sheetName val="차선도색현황"/>
      <sheetName val="지구단위계획"/>
      <sheetName val="세부내역"/>
      <sheetName val="Gia VL,NC,M"/>
      <sheetName val="Phan chung"/>
      <sheetName val="Names"/>
      <sheetName val="Tom tat gia du thau"/>
      <sheetName val="1_MV"/>
      <sheetName val="PKKK"/>
      <sheetName val="Kính"/>
      <sheetName val="BOQ"/>
      <sheetName val="Bảng Phân Tích Chi Phí"/>
      <sheetName val="품셈총괄표"/>
      <sheetName val="FOOTING단면력"/>
      <sheetName val="APT"/>
      <sheetName val="실행내역서 "/>
      <sheetName val="MTP"/>
      <sheetName val="Tien do TV"/>
      <sheetName val="Ts"/>
      <sheetName val="Bang gia"/>
      <sheetName val="조선용암면"/>
      <sheetName val="TABLE_DB1"/>
      <sheetName val="쌍용_data_base1"/>
      <sheetName val="tong_du_toan1"/>
      <sheetName val="Level_2"/>
      <sheetName val="내역서_2"/>
      <sheetName val="8_PILE__(돌출)1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Chiet_tinh_dz35"/>
      <sheetName val="code_HTT_Thap"/>
      <sheetName val="D&amp;W_def_"/>
      <sheetName val="RAB_AR&amp;STR"/>
      <sheetName val="dongia_(2)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4-Lane_bridge"/>
      <sheetName val="Thuc_thanh"/>
      <sheetName val="별표_"/>
      <sheetName val="토공(우물통,기타)_"/>
      <sheetName val="Buy_vs__Lease_Car"/>
      <sheetName val="tra_VL"/>
      <sheetName val="8_3해석단면_선정"/>
      <sheetName val="Sheet1_(2)"/>
      <sheetName val="Ⅴ-2_공종별내역"/>
      <sheetName val="EARTH WORK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 냉각수펌프"/>
      <sheetName val="참조M"/>
      <sheetName val="BOX전기내역"/>
      <sheetName val="소운반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은행"/>
      <sheetName val="예산작성기준(전기)"/>
      <sheetName val="BOX(1.5X1.5)"/>
      <sheetName val="U-TYPE(1)"/>
      <sheetName val="전선 및 전선관"/>
      <sheetName val="토공총괄표"/>
      <sheetName val="공량산출서"/>
      <sheetName val="물가시세표"/>
      <sheetName val="표  지"/>
      <sheetName val="시선유도표지집계표"/>
      <sheetName val="2000용수잠관-수량집계"/>
      <sheetName val="수정내역서"/>
      <sheetName val="PD-5(직선)"/>
      <sheetName val="맨홀수량"/>
      <sheetName val="웅진교-S2"/>
      <sheetName val="방음벽기초"/>
      <sheetName val="단가조사"/>
      <sheetName val="날개벽(시점좌측)"/>
      <sheetName val="설계기준"/>
      <sheetName val="갑지1"/>
      <sheetName val="공사내역"/>
      <sheetName val="※참고자료※"/>
      <sheetName val="기계시공"/>
      <sheetName val="우수관"/>
      <sheetName val="SLIDES"/>
      <sheetName val="단가(반정1교-원주)"/>
      <sheetName val="Sheet10"/>
      <sheetName val="부하계산서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기계경비일람"/>
      <sheetName val="별총"/>
      <sheetName val="BID9697"/>
      <sheetName val="관경"/>
      <sheetName val="토목내역"/>
      <sheetName val="시행후면적"/>
      <sheetName val="시가지우회도로공내역서"/>
      <sheetName val="o현장경비"/>
      <sheetName val="A-4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우수"/>
      <sheetName val="costing_Misc"/>
      <sheetName val="costing_MOV"/>
      <sheetName val="costing_Press"/>
      <sheetName val="자압"/>
      <sheetName val="개요"/>
      <sheetName val="-몰탈콘크리트"/>
      <sheetName val="지급자재조서"/>
      <sheetName val="Baby일위대가"/>
      <sheetName val="주식"/>
      <sheetName val="기자재비"/>
      <sheetName val="spiral"/>
      <sheetName val="6호기"/>
      <sheetName val="집계표(육상)"/>
      <sheetName val="일위대가1"/>
      <sheetName val="Sheet15"/>
      <sheetName val="하중"/>
      <sheetName val="XL4Poppy"/>
      <sheetName val="소업1교"/>
      <sheetName val="ACUNIT"/>
      <sheetName val="현황산출서"/>
      <sheetName val="상승요인분석"/>
      <sheetName val="2011.(4)"/>
      <sheetName val="보차도경계석"/>
      <sheetName val="DIAPHRAGM"/>
      <sheetName val="원형측구(B-type)"/>
      <sheetName val="상수도공-간지"/>
      <sheetName val="기초일위"/>
      <sheetName val="수목단가"/>
      <sheetName val="시설수량표"/>
      <sheetName val="시설일위"/>
      <sheetName val="식재수량표"/>
      <sheetName val="식재일위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수량집계"/>
      <sheetName val="날개벽"/>
      <sheetName val="2002년12월"/>
      <sheetName val="품의"/>
      <sheetName val="재집"/>
      <sheetName val="직재"/>
      <sheetName val="주요자재집계표"/>
      <sheetName val="통합"/>
      <sheetName val="맨홀평균높이"/>
      <sheetName val="결과조달"/>
      <sheetName val="포장물량집계"/>
      <sheetName val="바닥판(1)"/>
      <sheetName val="type-F"/>
      <sheetName val="터널구조물산근"/>
      <sheetName val="내역서(전기)"/>
      <sheetName val="계단"/>
      <sheetName val="MOTOR"/>
      <sheetName val="재료"/>
      <sheetName val="기초공"/>
      <sheetName val="설계기준 및 하중계산"/>
      <sheetName val="종배수관(신)"/>
      <sheetName val="적용단위길이"/>
      <sheetName val="자료입력"/>
      <sheetName val="종배수관면벽신"/>
      <sheetName val="배수내역"/>
      <sheetName val="공내역"/>
      <sheetName val="공종별수량집계"/>
      <sheetName val="역T형(H=6.0) (2)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포장직선구간"/>
      <sheetName val="중기사용료산출근거"/>
      <sheetName val="단가 및 재료비"/>
      <sheetName val="원가입력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6PILE__(돌출)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ivil__Sub-Station_1"/>
      <sheetName val="실행내역서_"/>
      <sheetName val="Bìa"/>
      <sheetName val="Bảng KLHT"/>
      <sheetName val="RC WORK"/>
      <sheetName val="배수내역 (2)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당진1,2호기전선관설치및접지4차공사내역서-을지"/>
      <sheetName val="실행(ALT1)"/>
      <sheetName val="철거산출근거"/>
      <sheetName val="조직"/>
      <sheetName val="GAEYO"/>
      <sheetName val="MTO REV.2(ARMOR)"/>
      <sheetName val="SP10"/>
      <sheetName val="IBASE"/>
      <sheetName val="NKC6"/>
      <sheetName val="Cash Flow bulanan"/>
      <sheetName val="Sheet6"/>
      <sheetName val="북방3터널"/>
      <sheetName val="예산내역서"/>
      <sheetName val="석축"/>
      <sheetName val="단가산출"/>
      <sheetName val="2공구산출내역"/>
      <sheetName val="TEN CONG TRINH"/>
      <sheetName val="빙장비사양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공사개요"/>
      <sheetName val="설비"/>
      <sheetName val="품셈"/>
      <sheetName val="인부임"/>
      <sheetName val="원가+내역"/>
      <sheetName val="배관배선 단가조사"/>
      <sheetName val="일위대가집계"/>
      <sheetName val="대치판정"/>
      <sheetName val="선정요령"/>
      <sheetName val="입력란"/>
      <sheetName val="97노임단가"/>
      <sheetName val="본선차로수량집계표"/>
      <sheetName val="SANBAISU"/>
      <sheetName val="2002하반기노임기준"/>
      <sheetName val="9.정착구 보강"/>
      <sheetName val="단가 (2)"/>
      <sheetName val="심사공종"/>
      <sheetName val="절대삭제금지"/>
      <sheetName val="96보완계획7.12"/>
      <sheetName val="중기사용료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화설내"/>
      <sheetName val="기초코드"/>
      <sheetName val="본사공가현황"/>
      <sheetName val="토목검측서"/>
      <sheetName val="초기화면"/>
      <sheetName val="관급자재"/>
      <sheetName val="9811"/>
      <sheetName val="위치조서"/>
      <sheetName val="수산(당)"/>
      <sheetName val="을지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설계예시"/>
      <sheetName val="부대내역"/>
      <sheetName val="내역서01"/>
      <sheetName val="1.수인터널"/>
      <sheetName val="오수주요자재"/>
      <sheetName val="조건"/>
      <sheetName val="T13(P68~72,78)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마산월령동골조물량변경"/>
      <sheetName val="VXXXXXX"/>
      <sheetName val="BSD (2)"/>
      <sheetName val="파일의이용"/>
      <sheetName val="MAT"/>
      <sheetName val="연도별cash"/>
      <sheetName val="이름정의"/>
      <sheetName val="교대철근집계"/>
      <sheetName val="설계"/>
      <sheetName val="내역서1999.8최종"/>
      <sheetName val="우각부보강"/>
      <sheetName val="계양가시설"/>
      <sheetName val="배수철근"/>
      <sheetName val="일위단위"/>
      <sheetName val="고유코드_설계"/>
      <sheetName val="PROJECT BRIEF(EX.NEW)"/>
      <sheetName val="Site Expenses"/>
      <sheetName val="실행견적"/>
      <sheetName val="추가예산"/>
      <sheetName val="단중표"/>
      <sheetName val="현장관리비참조"/>
      <sheetName val="직노"/>
      <sheetName val="다곡2교"/>
      <sheetName val="s"/>
      <sheetName val="용역비내역-진짜"/>
      <sheetName val="1000 DB구축 부표"/>
      <sheetName val="환율CHANGE"/>
      <sheetName val="실행내역"/>
      <sheetName val="EACT10"/>
      <sheetName val="현금흐름"/>
      <sheetName val="상 부"/>
      <sheetName val="9-1차이내역"/>
      <sheetName val="내역갑지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토공(우물통,기타)_1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BOX(1_5X1_5)"/>
      <sheetName val="전선_및_전선관"/>
      <sheetName val="표__지"/>
      <sheetName val="단면__2_"/>
      <sheetName val="ENE-CAL_1"/>
      <sheetName val="ITB_COST"/>
      <sheetName val="2011_(4)"/>
      <sheetName val="11_자재단가"/>
      <sheetName val="Dike_for_49T03_&amp;_49T04"/>
      <sheetName val="Dike_for_49T02,_05~07,_19_(1)"/>
      <sheetName val="설계기준_및_하중계산"/>
      <sheetName val="역T형(H=6_0)_(2)"/>
      <sheetName val="1__설계조건_2_단면가정_3__하중계산"/>
      <sheetName val="단가_및_재료비"/>
      <sheetName val="각사별공사비분개_"/>
      <sheetName val="전차선로_물량표"/>
      <sheetName val="배수내역_(2)"/>
      <sheetName val="Bao_cao_hao_hut_VT-TR"/>
      <sheetName val="¥_"/>
      <sheetName val="DTTC_CHI_TIET"/>
      <sheetName val="MTO_REV_2(ARMOR)"/>
      <sheetName val="TEN_CONG_TRINH"/>
      <sheetName val="환경기계공정표_(3)"/>
      <sheetName val="배관배선_단가조사"/>
      <sheetName val="9_정착구_보강"/>
      <sheetName val="단가_(2)"/>
      <sheetName val="96보완계획7_12"/>
      <sheetName val="배수공_시멘트_및_골재량_산출"/>
      <sheetName val="1차_내역서"/>
      <sheetName val="1_수인터널"/>
      <sheetName val="Sheet2_(2)"/>
      <sheetName val="건축내역서_(경제상무실)"/>
      <sheetName val="BSD_(2)"/>
      <sheetName val="내역서1999_8최종"/>
      <sheetName val="PROJECT_BRIEF(EX_NEW)"/>
      <sheetName val="Site_Expenses"/>
      <sheetName val="1000_DB구축_부표"/>
      <sheetName val="상_부"/>
      <sheetName val="Cash_Flow_bulanan"/>
      <sheetName val="SUMDO"/>
      <sheetName val="ENDDO"/>
      <sheetName val="PLDB"/>
      <sheetName val="AAA"/>
      <sheetName val="M-HOUR"/>
      <sheetName val="공기"/>
      <sheetName val="Y_WORK"/>
      <sheetName val="252K444"/>
      <sheetName val="Isolasi Luar Dalam"/>
      <sheetName val="Isolasi Luar"/>
      <sheetName val="Bill No.01"/>
      <sheetName val="공문"/>
      <sheetName val="공사원가 (3)"/>
      <sheetName val="관로토공"/>
      <sheetName val="내역서-2"/>
      <sheetName val="업무처리전"/>
      <sheetName val="EQT-ESTN"/>
      <sheetName val="Index"/>
      <sheetName val="현장별"/>
      <sheetName val="Breakdown (B)"/>
      <sheetName val="THVT"/>
      <sheetName val="DeluxeVilla 4"/>
      <sheetName val="Matls"/>
      <sheetName val="Labor"/>
      <sheetName val="public area"/>
      <sheetName val="SH-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lan"/>
      <sheetName val="total ITEMIZE"/>
      <sheetName val="Pile"/>
      <sheetName val="Civil"/>
      <sheetName val="FIELD office"/>
      <sheetName val="Sheet1"/>
      <sheetName val="차액보증"/>
      <sheetName val="SUMMARY"/>
      <sheetName val="Chi tiet"/>
      <sheetName val="실행철강하도"/>
      <sheetName val="FAB별"/>
      <sheetName val="PRICE E"/>
      <sheetName val="電気設備表"/>
      <sheetName val="Index"/>
      <sheetName val="cover page format"/>
      <sheetName val="DI-ESTI"/>
      <sheetName val="新规"/>
      <sheetName val="메카텍 자재제외 청운(파일토목)계약내역서"/>
      <sheetName val="MAIN GATE HOUSE"/>
      <sheetName val="VCV-BE-TONG"/>
      <sheetName val="개산공사비"/>
      <sheetName val="XL4Poppy"/>
      <sheetName val="Dulieu"/>
      <sheetName val="Tke"/>
      <sheetName val="TH Kinh phi"/>
      <sheetName val="General"/>
      <sheetName val="BG"/>
      <sheetName val="B9-DP"/>
      <sheetName val="dg-VTu"/>
      <sheetName val="PRICE"/>
      <sheetName val="조명시설"/>
      <sheetName val="SH-F"/>
      <sheetName val="KLDT DIEN"/>
      <sheetName val="Dinh muc CP KTCB khac"/>
      <sheetName val="Cst Pkg-Eden"/>
      <sheetName val="ประมาณการประตูหน้าต่าง "/>
      <sheetName val="Quantity"/>
      <sheetName val="WT-LIST"/>
      <sheetName val="Master list"/>
      <sheetName val="F-Office"/>
      <sheetName val="入力作成表"/>
      <sheetName val="Sheet"/>
      <sheetName val="1F電灯"/>
      <sheetName val="tra VL"/>
      <sheetName val="Retaining bar"/>
      <sheetName val="EXF"/>
      <sheetName val="SH-A"/>
      <sheetName val="Cavity Inputs"/>
      <sheetName val="C-LOAD(L-FACTORY.)"/>
      <sheetName val="Du Lieu"/>
      <sheetName val="Huong dan"/>
      <sheetName val="N賃率-職"/>
      <sheetName val="날개벽수량표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차액보증"/>
    </sheetNames>
    <sheetDataSet>
      <sheetData sheetId="0" refreshError="1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날개벽수량표"/>
      <sheetName val="금융비용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  <sheetName val="날개벽수량표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실행철강하도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집계표"/>
      <sheetName val="2000년1차"/>
      <sheetName val="2000전체분"/>
      <sheetName val="교통대책내역"/>
      <sheetName val="조명율표"/>
      <sheetName val="조명일위"/>
      <sheetName val="투찰내역"/>
      <sheetName val="조경일람"/>
      <sheetName val="내역서"/>
      <sheetName val="부대공사비"/>
      <sheetName val="약품공급2"/>
      <sheetName val="단가일람"/>
      <sheetName val="간접1"/>
      <sheetName val="BID"/>
      <sheetName val="SLAB데이터"/>
      <sheetName val="차액보증"/>
      <sheetName val="#REF"/>
      <sheetName val="99총공사내역서"/>
      <sheetName val="퍼스트"/>
      <sheetName val="지질조사"/>
      <sheetName val="CALCULATION"/>
      <sheetName val="정부노임단가"/>
      <sheetName val="접지수량"/>
      <sheetName val="C1ㅇ"/>
      <sheetName val="실행내역"/>
      <sheetName val="노임"/>
      <sheetName val="원가계산서"/>
      <sheetName val="Total 단위경유량집계"/>
      <sheetName val="MOTOR"/>
      <sheetName val="전체제잡비"/>
      <sheetName val="sheet1"/>
      <sheetName val="RE9604"/>
      <sheetName val="건축내역"/>
      <sheetName val="마산월령동골조물량변경"/>
      <sheetName val="산근"/>
      <sheetName val="DB"/>
      <sheetName val="실행철강하도"/>
      <sheetName val="금액내역서"/>
      <sheetName val="N賃率-職"/>
      <sheetName val="직노"/>
      <sheetName val="기계경비(시간당)"/>
      <sheetName val="단가"/>
      <sheetName val="일위대가"/>
      <sheetName val="DANGA"/>
      <sheetName val="조명시설"/>
      <sheetName val="설계조건"/>
      <sheetName val="기본단가표"/>
      <sheetName val="재료집계표"/>
      <sheetName val="잡철물"/>
      <sheetName val="BH-1 (2)"/>
      <sheetName val="1,2공구원가계산서"/>
      <sheetName val="2공구산출내역"/>
      <sheetName val="1공구산출내역서"/>
      <sheetName val="내역(원안-대안)"/>
      <sheetName val="표  지"/>
      <sheetName val="ITEM"/>
      <sheetName val="준검 내역서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제경비"/>
      <sheetName val="총공사내역서"/>
      <sheetName val="항목(1)"/>
      <sheetName val="총괄표"/>
      <sheetName val="일위목록"/>
      <sheetName val="요율"/>
      <sheetName val="공문"/>
      <sheetName val="SIL98"/>
      <sheetName val="관급"/>
      <sheetName val="설비2차"/>
      <sheetName val="산출근거"/>
      <sheetName val="기계경비일람"/>
      <sheetName val="1.수인터널"/>
      <sheetName val="결재갑지"/>
      <sheetName val="내역서(전기)"/>
      <sheetName val="교각1"/>
      <sheetName val="수량산출서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자재일람"/>
      <sheetName val="하남내역"/>
      <sheetName val="5회토적"/>
      <sheetName val="일반공사"/>
      <sheetName val="노임단가"/>
      <sheetName val="단위단가"/>
      <sheetName val="총괄내역서"/>
      <sheetName val="hvac(제어동)"/>
      <sheetName val="직공비"/>
      <sheetName val="일위대가표"/>
      <sheetName val="대포2교접속"/>
      <sheetName val="천방교접속"/>
      <sheetName val="제안서"/>
      <sheetName val="행정표준(1)"/>
      <sheetName val="행정표준(2)"/>
      <sheetName val="앉음벽 (2)"/>
      <sheetName val="6호기"/>
      <sheetName val="4.전기"/>
      <sheetName val="조경"/>
      <sheetName val="공사비예산서(토목분)"/>
      <sheetName val="관리비비계상"/>
      <sheetName val="예산서"/>
      <sheetName val="내역(중앙)"/>
      <sheetName val="현장지지물물량"/>
      <sheetName val="98지급계획"/>
      <sheetName val="예가내역서"/>
      <sheetName val="경비2내역"/>
      <sheetName val="현장설명"/>
      <sheetName val="자료"/>
      <sheetName val="간접(90)"/>
      <sheetName val="참조"/>
      <sheetName val="산출내역서"/>
      <sheetName val="일반부표"/>
      <sheetName val="기본일위"/>
      <sheetName val="모델명"/>
      <sheetName val="금호"/>
      <sheetName val="금융비용"/>
      <sheetName val="참조-(1)"/>
      <sheetName val="_HIT__HMC 견적_3900_"/>
      <sheetName val="ABUT수량-A1"/>
      <sheetName val="I.설계조건"/>
      <sheetName val="구조물견적서"/>
      <sheetName val="예산변경원인분석"/>
      <sheetName val="7. 현장관리비 "/>
      <sheetName val="6. 안전관리비"/>
      <sheetName val="ancillary"/>
      <sheetName val="실행(1)"/>
      <sheetName val="전기내역서(총계)"/>
      <sheetName val="견적조건"/>
      <sheetName val="원가계산서구조조정"/>
      <sheetName val="접지1종"/>
      <sheetName val="터파기및재료"/>
      <sheetName val="초기화면"/>
      <sheetName val="폐기물"/>
      <sheetName val="인원계획"/>
      <sheetName val="타공종이기"/>
      <sheetName val="오저간내역서"/>
      <sheetName val="도급"/>
      <sheetName val="전기"/>
      <sheetName val="토공A"/>
      <sheetName val="I一般比"/>
      <sheetName val="단중표"/>
      <sheetName val="7"/>
      <sheetName val="投标材料清单 "/>
      <sheetName val="작성방법"/>
      <sheetName val="노원열병합  건축공사기성내역서"/>
      <sheetName val="운반"/>
      <sheetName val="도급-집계"/>
      <sheetName val="증감내역서"/>
      <sheetName val="문학간접"/>
      <sheetName val="1.설계조건"/>
      <sheetName val="조도계산서 (도서)"/>
      <sheetName val="세부내역"/>
      <sheetName val="DATA"/>
      <sheetName val="대비"/>
      <sheetName val="이형관"/>
      <sheetName val="데이타"/>
      <sheetName val="소포내역 (2)"/>
      <sheetName val="보증수수료산출"/>
      <sheetName val="신호등일위대가"/>
      <sheetName val="대전21토목내역서"/>
      <sheetName val="말뚝지지력산정"/>
      <sheetName val="을"/>
      <sheetName val="사업전망"/>
      <sheetName val="현장업무"/>
      <sheetName val="PIPING"/>
      <sheetName val="MSS 2"/>
      <sheetName val="전주2本1"/>
      <sheetName val="여수토토적"/>
      <sheetName val="구조물수량집계표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설계내역서"/>
      <sheetName val="단가조사표"/>
      <sheetName val="갑지"/>
      <sheetName val="우수관매설및 우수받이"/>
      <sheetName val="설계서(7)"/>
      <sheetName val="예산서(6)"/>
      <sheetName val="INPUT"/>
      <sheetName val="을-ATYPE"/>
      <sheetName val="제1호단위수량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내   역"/>
      <sheetName val="프로젝트"/>
      <sheetName val="내역_ver1.0"/>
      <sheetName val="입력데이타"/>
      <sheetName val="001"/>
      <sheetName val="간접비계산"/>
      <sheetName val="적용단가"/>
      <sheetName val="분뇨"/>
      <sheetName val="단가산출"/>
      <sheetName val="원가"/>
      <sheetName val="설계예산서"/>
      <sheetName val="ilch"/>
      <sheetName val="플랜트 설치"/>
      <sheetName val="99월별경비계획"/>
      <sheetName val="8설7발"/>
      <sheetName val="인부노임"/>
      <sheetName val="소야공정계획표"/>
      <sheetName val="plan&amp;section of foundation"/>
      <sheetName val="pile bearing capa &amp; arrenge"/>
      <sheetName val="working load at the btm ft."/>
      <sheetName val="stability check"/>
      <sheetName val="design criteria"/>
      <sheetName val="코드표"/>
      <sheetName val="2.1  노무비 평균단가산출"/>
      <sheetName val="경비"/>
      <sheetName val="명세서"/>
      <sheetName val="A-4"/>
      <sheetName val="전체"/>
      <sheetName val="Sheet3"/>
      <sheetName val="자재단가비교표"/>
      <sheetName val="적용표"/>
      <sheetName val="품셈"/>
      <sheetName val="단가대비표"/>
      <sheetName val="보고서 기기리스트"/>
      <sheetName val="현장관리비"/>
      <sheetName val="상-교대(A1-A2)"/>
      <sheetName val="3련 BOX"/>
      <sheetName val="COVER"/>
      <sheetName val="여과지동"/>
      <sheetName val="기초자료"/>
      <sheetName val="토목내역"/>
      <sheetName val="사급자재"/>
      <sheetName val="기계공사"/>
      <sheetName val="봉양~조차장간고하개명(신설)"/>
      <sheetName val="일위대가(1)"/>
      <sheetName val="마산방향"/>
      <sheetName val="진주방향"/>
      <sheetName val="역T형옹벽단위수량"/>
      <sheetName val="Resource2"/>
      <sheetName val="원계약고시공및준비구분"/>
      <sheetName val="분전반"/>
      <sheetName val="lee"/>
      <sheetName val="집계표소트"/>
      <sheetName val="중기일위대가"/>
      <sheetName val="기초수량집"/>
      <sheetName val="type-F"/>
      <sheetName val="설계"/>
      <sheetName val="bearing"/>
      <sheetName val="가격조사서"/>
      <sheetName val="검암내역"/>
      <sheetName val="일위대가목록"/>
      <sheetName val="소비자가"/>
      <sheetName val="자재단가"/>
      <sheetName val="01AC"/>
      <sheetName val="정화조내역"/>
      <sheetName val="할증"/>
      <sheetName val="배수내역"/>
      <sheetName val="배수내역 (2)"/>
      <sheetName val="간이영수증"/>
      <sheetName val="부재예실1월"/>
      <sheetName val="Macro1"/>
      <sheetName val="연결임시"/>
      <sheetName val="13LPMCC"/>
      <sheetName val="측구터파기공수량집계"/>
      <sheetName val="배수공 시멘트 및 골재량 산출"/>
      <sheetName val="용소리교"/>
      <sheetName val="토목"/>
      <sheetName val="토목주소"/>
      <sheetName val="물량표S"/>
      <sheetName val="Macro(차단기)"/>
      <sheetName val="원가+내역"/>
      <sheetName val="JUCKEYK"/>
      <sheetName val="A 견적"/>
      <sheetName val="전기일위목록"/>
      <sheetName val="입력"/>
      <sheetName val="시멘트"/>
      <sheetName val="단가조사-2"/>
      <sheetName val="교량"/>
      <sheetName val="광산내역"/>
      <sheetName val="내역원본"/>
      <sheetName val="결과조달"/>
      <sheetName val="예산총괄"/>
      <sheetName val="공사원가계산서"/>
      <sheetName val="제품원재"/>
      <sheetName val="소방사항"/>
      <sheetName val="단가집"/>
      <sheetName val="70%"/>
      <sheetName val="unit 4"/>
      <sheetName val="견적서"/>
      <sheetName val="내역(창신)"/>
      <sheetName val="날개벽수량표"/>
      <sheetName val="비교1"/>
      <sheetName val="재료비"/>
      <sheetName val="99-0002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건설성적"/>
      <sheetName val="WORK"/>
      <sheetName val="asd"/>
      <sheetName val="추가예산"/>
      <sheetName val="일위집계(기존)"/>
      <sheetName val="전기실-1"/>
      <sheetName val="설계서(본관)"/>
      <sheetName val="백암비스타내역"/>
      <sheetName val="조건표"/>
      <sheetName val="기성내역"/>
      <sheetName val="EBSDATA"/>
      <sheetName val="산출내역서집계표"/>
      <sheetName val="단가조건(02년)"/>
      <sheetName val="전라자금"/>
      <sheetName val="기기리스트"/>
      <sheetName val="전기일위대가"/>
      <sheetName val=" HIT-&gt;HMC 견적(3900)"/>
      <sheetName val="투찰추정"/>
      <sheetName val="검토"/>
      <sheetName val="INPUT-DATA"/>
      <sheetName val="총괄-1"/>
      <sheetName val="내역(가지)"/>
      <sheetName val="시설물일위"/>
      <sheetName val="TYPE-A"/>
      <sheetName val="Y-WORK"/>
      <sheetName val="기초코드"/>
      <sheetName val="일용노임단가"/>
      <sheetName val="Sheet5"/>
      <sheetName val="입찰"/>
      <sheetName val="현경"/>
      <sheetName val="자재단가표"/>
      <sheetName val="내역표지"/>
      <sheetName val="재집"/>
      <sheetName val="총"/>
      <sheetName val="물량표"/>
      <sheetName val="오산갈곳"/>
      <sheetName val="환율change"/>
      <sheetName val="실행(ALT1)"/>
      <sheetName val="당초"/>
      <sheetName val="단가표"/>
      <sheetName val="Customer Databas"/>
      <sheetName val="시화점실행"/>
      <sheetName val="자재co"/>
      <sheetName val="spc 배관견적"/>
      <sheetName val="인사자료총집계"/>
      <sheetName val="수정2"/>
      <sheetName val="1안"/>
      <sheetName val="부대내역"/>
      <sheetName val="POL6차-PIPING"/>
      <sheetName val="퇴직금(울산천상)"/>
      <sheetName val="CORE#2"/>
      <sheetName val="전 기"/>
      <sheetName val="공통가설"/>
      <sheetName val="WING3"/>
      <sheetName val="전입"/>
      <sheetName val="200"/>
      <sheetName val="SLAB"/>
      <sheetName val="정산내역"/>
      <sheetName val="d118"/>
      <sheetName val="현금흐름"/>
      <sheetName val="부속동"/>
      <sheetName val="APT"/>
      <sheetName val="SHEET PILE단가"/>
      <sheetName val="갑지(추정)"/>
      <sheetName val="b_balju"/>
      <sheetName val="일위"/>
      <sheetName val="장비단가표"/>
      <sheetName val="내역서1"/>
      <sheetName val="PAINT"/>
      <sheetName val="목차 "/>
      <sheetName val="현장관리비참조"/>
      <sheetName val="화재 탐지 설비"/>
      <sheetName val="관급자재"/>
      <sheetName val="6PILE  (돌출)"/>
      <sheetName val="FM"/>
      <sheetName val="세골재  T2 변경 현황"/>
      <sheetName val="구간별관경"/>
      <sheetName val="건축공사"/>
      <sheetName val="접속도로1"/>
      <sheetName val="공사비총괄"/>
      <sheetName val="BH_1 _2_"/>
      <sheetName val="개인별 순위표"/>
      <sheetName val="프랜트면허"/>
      <sheetName val="INDEX"/>
      <sheetName val="냉천부속동"/>
      <sheetName val="네고율"/>
      <sheetName val="#2_일위대가목록"/>
      <sheetName val="C97상"/>
      <sheetName val="동방설계서"/>
      <sheetName val="1.취수장"/>
      <sheetName val="데리네이타현황"/>
      <sheetName val="별첨1-임식"/>
      <sheetName val="기본자료"/>
      <sheetName val="중기비"/>
      <sheetName val="신천3호용수로"/>
      <sheetName val="Cash Flow-1"/>
      <sheetName val="3.1공사현황 공정표"/>
      <sheetName val="덕전리"/>
      <sheetName val="투입내역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ELEC"/>
      <sheetName val="지불내역(자재외)"/>
      <sheetName val="입찰보고"/>
      <sheetName val="단가(적용)"/>
      <sheetName val="파일구성"/>
      <sheetName val="시운전연료비"/>
      <sheetName val="골조시행"/>
      <sheetName val="시운전연료"/>
      <sheetName val="조경수목"/>
      <sheetName val="퇴직공제부금"/>
      <sheetName val="평균노임"/>
      <sheetName val="유입량"/>
      <sheetName val="분석"/>
      <sheetName val="SG"/>
      <sheetName val="자료입력"/>
      <sheetName val="적용단위길이"/>
      <sheetName val="전기혼잡제경비(45)"/>
      <sheetName val="편입토지조서"/>
      <sheetName val="배수통관(좌)"/>
      <sheetName val="중기"/>
      <sheetName val="재료비단가"/>
      <sheetName val="전체_1설계"/>
      <sheetName val="노임 단가"/>
      <sheetName val="공정증감대ㅈ표"/>
      <sheetName val="시설물기초"/>
      <sheetName val="예가표"/>
      <sheetName val="중사"/>
      <sheetName val="1유리"/>
      <sheetName val="코드"/>
      <sheetName val="공사비집계"/>
      <sheetName val="내역서 "/>
      <sheetName val="일위대가목차"/>
      <sheetName val="8.현장관리비"/>
      <sheetName val="7.안전관리비"/>
      <sheetName val="계수시트"/>
      <sheetName val="직재"/>
      <sheetName val="전동기"/>
      <sheetName val="일위대가(집계)"/>
      <sheetName val="원가총괄"/>
      <sheetName val="귀래 설계 공내역서"/>
      <sheetName val="TCDB"/>
      <sheetName val="기별(종합)"/>
      <sheetName val="인건비"/>
      <sheetName val="수량산출"/>
      <sheetName val="101동"/>
      <sheetName val="인천제철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노임이"/>
      <sheetName val="주관사업"/>
      <sheetName val="공통단가"/>
      <sheetName val="바닥판"/>
      <sheetName val="입력DATA"/>
      <sheetName val="PAY"/>
      <sheetName val="설 계"/>
      <sheetName val="정렬"/>
      <sheetName val="안정계산"/>
      <sheetName val="단면검토"/>
      <sheetName val="2000년하반기"/>
      <sheetName val="수지예산"/>
      <sheetName val="수량산출서집계(1-4차)"/>
      <sheetName val="6공구(당초)"/>
      <sheetName val="1월"/>
      <sheetName val="재료"/>
      <sheetName val="저장소"/>
      <sheetName val="내역집계"/>
      <sheetName val="직접경비호표"/>
      <sheetName val="BQ"/>
      <sheetName val="집계및폼"/>
      <sheetName val="04_10_11"/>
      <sheetName val="1.설계기준"/>
      <sheetName val="설치"/>
      <sheetName val="SUMMARY(S)"/>
      <sheetName val="집계장(대목_실행)"/>
      <sheetName val="대공종"/>
      <sheetName val="집 계 표"/>
      <sheetName val="정리계획CF평가"/>
      <sheetName val="증감분석"/>
      <sheetName val="EQT-ESTN"/>
      <sheetName val="장비"/>
      <sheetName val="노무"/>
      <sheetName val="공기압축기실"/>
      <sheetName val="원도급"/>
      <sheetName val="하도급"/>
      <sheetName val="한전일위"/>
      <sheetName val="유림골조"/>
      <sheetName val="중기사용료산출근거"/>
      <sheetName val="단가산출1"/>
      <sheetName val="별표 "/>
      <sheetName val="협력업체"/>
      <sheetName val="코드1"/>
      <sheetName val="코드2"/>
      <sheetName val="원가서"/>
      <sheetName val="건축내역서"/>
      <sheetName val="단가조사서"/>
      <sheetName val="준공정산"/>
      <sheetName val="상수도토공집계표"/>
      <sheetName val="단가산출서"/>
      <sheetName val="평3"/>
      <sheetName val="부서코드표"/>
      <sheetName val="손익분석"/>
      <sheetName val="건축"/>
      <sheetName val="1,2,3,4,5단위수량"/>
      <sheetName val="Sheet2"/>
      <sheetName val="계산표지"/>
      <sheetName val="노임변동률"/>
      <sheetName val="전기공사"/>
      <sheetName val="청천내"/>
      <sheetName val="재료값"/>
      <sheetName val="합계"/>
      <sheetName val="실행"/>
      <sheetName val="재개발"/>
      <sheetName val="도담구내 개소별 명세"/>
      <sheetName val="F4-F7"/>
      <sheetName val="#3_일위대가목록"/>
      <sheetName val="분전반일위대가"/>
      <sheetName val="시중노임단가"/>
      <sheetName val="개산공사비"/>
      <sheetName val="(1)본선수량집계"/>
      <sheetName val="업체자료"/>
      <sheetName val="MILL"/>
      <sheetName val="9GNG운반"/>
      <sheetName val="제노임"/>
      <sheetName val="연습"/>
      <sheetName val="장비단가"/>
      <sheetName val="철거산출근거"/>
      <sheetName val="CODE"/>
      <sheetName val="품목납기"/>
      <sheetName val="대림경상68억"/>
      <sheetName val="손익차9월2"/>
      <sheetName val="득점현황"/>
      <sheetName val="결재란"/>
      <sheetName val="공사비산출내역"/>
      <sheetName val="가설건물"/>
      <sheetName val="10공구일위"/>
      <sheetName val="MSS_2"/>
      <sheetName val="공사비총괄표"/>
      <sheetName val="일위대가표48"/>
      <sheetName val="미드수량"/>
      <sheetName val="Macro(전선)"/>
      <sheetName val="직접비"/>
      <sheetName val="단가적용"/>
      <sheetName val="수량집계"/>
      <sheetName val="지구단위계획"/>
      <sheetName val="CC16-내역서"/>
      <sheetName val="남양내역"/>
      <sheetName val="MAIN_TABLE"/>
      <sheetName val="노임단가 (2)"/>
      <sheetName val="암거"/>
      <sheetName val="현금예금"/>
      <sheetName val="Sheet4"/>
      <sheetName val="심사물량"/>
      <sheetName val="목차"/>
      <sheetName val="AS복구"/>
      <sheetName val="중기터파기"/>
      <sheetName val="변수값"/>
      <sheetName val="중기상차"/>
      <sheetName val="3.공통공사대비"/>
      <sheetName val="TOT"/>
      <sheetName val="양식_자재단가조사표"/>
      <sheetName val="신고조서"/>
      <sheetName val="정산을지"/>
      <sheetName val="BJJIN"/>
      <sheetName val="김해토지조서"/>
      <sheetName val="원형1호맨홀토공수량"/>
      <sheetName val="자동제어"/>
      <sheetName val="실지수기호표"/>
      <sheetName val="Baby일위대가"/>
      <sheetName val="일위단가"/>
      <sheetName val="단   산"/>
      <sheetName val="실    단"/>
      <sheetName val="2000노임기준"/>
      <sheetName val="점수계산1-2"/>
      <sheetName val="자금청구"/>
      <sheetName val="INSTR"/>
      <sheetName val="코드일람표2001년10월"/>
      <sheetName val="공량산출서"/>
      <sheetName val="sub"/>
      <sheetName val="98수문일위"/>
      <sheetName val="관공일위대가"/>
      <sheetName val="관자재"/>
      <sheetName val="단가 및 재료비"/>
      <sheetName val="관접합및자재집계표"/>
      <sheetName val="검색방"/>
      <sheetName val="내역서비교"/>
      <sheetName val="인부신상자료"/>
      <sheetName val="-배수구조총재료"/>
      <sheetName val="부대공(BOQ)"/>
      <sheetName val="사유서제출현황-2"/>
      <sheetName val="VE절감"/>
      <sheetName val="청주(철골발주의뢰서)"/>
      <sheetName val="분전함신설"/>
      <sheetName val="차수"/>
      <sheetName val="교각계산"/>
      <sheetName val="식재인부"/>
      <sheetName val="일위총괄"/>
      <sheetName val="전선 및 전선관"/>
      <sheetName val="공조기"/>
      <sheetName val="장비비 명세서1"/>
      <sheetName val="간접비(1)"/>
      <sheetName val="DHEQSUPT"/>
      <sheetName val="소화실적"/>
      <sheetName val="7.공정표"/>
      <sheetName val="단면 (2)"/>
      <sheetName val="몰탈"/>
      <sheetName val="대치판정"/>
      <sheetName val="기본단가"/>
      <sheetName val="현장별"/>
      <sheetName val="1단계"/>
      <sheetName val="단면가정"/>
      <sheetName val="입찰견적보고서"/>
      <sheetName val="RETAIL (ABOVE)"/>
      <sheetName val="토공계산서(부체도로)"/>
      <sheetName val="비주거용"/>
      <sheetName val="옥내소화전계산서"/>
      <sheetName val="인원"/>
      <sheetName val="횡배수관토공수량"/>
      <sheetName val="세부추진"/>
      <sheetName val="상용보강"/>
      <sheetName val="5. 현장관리비(new) "/>
      <sheetName val="원본"/>
      <sheetName val="1공구(입찰내역)"/>
      <sheetName val="내역서1999.8최종"/>
      <sheetName val="96수출"/>
      <sheetName val="투찰가"/>
      <sheetName val="내역서을지"/>
      <sheetName val="표준건축비"/>
      <sheetName val="2.대외공문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적용환율"/>
      <sheetName val="5호광장_(만점)1"/>
      <sheetName val="인천국제_(만점)_(2)1"/>
      <sheetName val="Total_단위경유량집계1"/>
      <sheetName val="BH-1_(2)1"/>
      <sheetName val="표__지1"/>
      <sheetName val="준검_내역서1"/>
      <sheetName val="토공유동표(전체_당초)1"/>
      <sheetName val="1_수인터널1"/>
      <sheetName val="앉음벽_(2)1"/>
      <sheetName val="4_전기1"/>
      <sheetName val="_HIT__HMC_견적_3900_1"/>
      <sheetName val="I_설계조건1"/>
      <sheetName val="7__현장관리비_1"/>
      <sheetName val="6__안전관리비1"/>
      <sheetName val="投标材料清单_"/>
      <sheetName val="노원열병합__건축공사기성내역서1"/>
      <sheetName val="1_설계조건1"/>
      <sheetName val="조도계산서_(도서)1"/>
      <sheetName val="소포내역_(2)1"/>
      <sheetName val="11_산출(전열)1"/>
      <sheetName val="6_산출(동력)1"/>
      <sheetName val="7_산출(TRAY)1"/>
      <sheetName val="5_산출(전력)"/>
      <sheetName val="수량산출서(전력간선_지하D_C)"/>
      <sheetName val="우수관매설및_우수받이1"/>
      <sheetName val="11_우각부_보강1"/>
      <sheetName val="제출내역_(2)1"/>
      <sheetName val="내___역"/>
      <sheetName val="내역_ver1_01"/>
      <sheetName val="플랜트_설치"/>
      <sheetName val="plan&amp;section_of_foundation1"/>
      <sheetName val="pile_bearing_capa_&amp;_arrenge1"/>
      <sheetName val="working_load_at_the_btm_ft_1"/>
      <sheetName val="stability_check1"/>
      <sheetName val="design_criteria1"/>
      <sheetName val="2_1__노무비_평균단가산출"/>
      <sheetName val="보고서_기기리스트"/>
      <sheetName val="3련_BOX1"/>
      <sheetName val="배수내역_(2)"/>
      <sheetName val="배수공_시멘트_및_골재량_산출"/>
      <sheetName val="A_견적"/>
      <sheetName val="unit_4"/>
      <sheetName val="_HIT-&gt;HMC_견적(3900)"/>
      <sheetName val="Customer_Databas"/>
      <sheetName val="spc_배관견적"/>
      <sheetName val="전_기"/>
      <sheetName val="SHEET_PILE단가"/>
      <sheetName val="목차_"/>
      <sheetName val="화재_탐지_설비"/>
      <sheetName val="6PILE__(돌출)"/>
      <sheetName val="세골재__T2_변경_현황"/>
      <sheetName val="BH_1__2_"/>
      <sheetName val="개인별_순위표"/>
      <sheetName val="1_취수장"/>
      <sheetName val="Cash_Flow-1"/>
      <sheetName val="3_1공사현황_공정표"/>
      <sheetName val="2차전체변경예정_(2)"/>
      <sheetName val="노임_단가"/>
      <sheetName val="내역서_"/>
      <sheetName val="8_현장관리비"/>
      <sheetName val="7_안전관리비"/>
      <sheetName val="귀래_설계_공내역서"/>
      <sheetName val="설_계"/>
      <sheetName val="1_설계기준"/>
      <sheetName val="집_계_표"/>
      <sheetName val="별표_"/>
      <sheetName val="도담구내_개소별_명세"/>
      <sheetName val="주beam"/>
      <sheetName val="일위_파일"/>
      <sheetName val="이토변실(A3-LINE)"/>
      <sheetName val="제잡비"/>
      <sheetName val="개요"/>
      <sheetName val="단가(반정1교-원주)"/>
      <sheetName val="실행대비"/>
      <sheetName val=""/>
      <sheetName val="용수간선"/>
      <sheetName val="공사수행방안"/>
      <sheetName val="확정분요약"/>
      <sheetName val="확정분세부"/>
      <sheetName val="EJ"/>
      <sheetName val="HVAC"/>
      <sheetName val="CODE1"/>
      <sheetName val="맨홀토공"/>
      <sheetName val="맨홀수량산출"/>
      <sheetName val="현관"/>
      <sheetName val="제경비산출서"/>
      <sheetName val="Sheet1 (2)"/>
      <sheetName val="구의33고"/>
      <sheetName val="유림총괄"/>
      <sheetName val="통신물량"/>
      <sheetName val="입력정보"/>
      <sheetName val="기본"/>
      <sheetName val="SHEET"/>
      <sheetName val="하중계산"/>
      <sheetName val="중기사용료"/>
      <sheetName val="관리,공감"/>
      <sheetName val="Sheet6"/>
      <sheetName val="인력터파기"/>
      <sheetName val="월별수입"/>
      <sheetName val="실행(표지,갑,을)"/>
      <sheetName val="제품목록"/>
      <sheetName val="Eq. Mobilization"/>
      <sheetName val="가시설단위수량"/>
      <sheetName val="건축2"/>
      <sheetName val="A1"/>
      <sheetName val="일위(시설)"/>
      <sheetName val="노무비 근거"/>
      <sheetName val="단가조사"/>
      <sheetName val="재료비노무비"/>
      <sheetName val="토사(PE)"/>
      <sheetName val="2련간지"/>
      <sheetName val="현장경비"/>
      <sheetName val="제수변 수량집계표(보통)"/>
      <sheetName val="울산자금"/>
      <sheetName val="N賃率_職"/>
      <sheetName val="guard(mac)"/>
      <sheetName val="위치"/>
      <sheetName val="철근량"/>
      <sheetName val="일정"/>
      <sheetName val="범례표"/>
      <sheetName val="SHL"/>
      <sheetName val="기계실냉난방"/>
      <sheetName val="금리계산"/>
      <sheetName val="기안"/>
      <sheetName val="FAB별"/>
      <sheetName val="장비 (2)"/>
      <sheetName val="1회"/>
      <sheetName val="콘크리트타설집계표"/>
      <sheetName val="3BL공동구 수량"/>
      <sheetName val="환경평가"/>
      <sheetName val="95MAKER"/>
      <sheetName val="계정"/>
      <sheetName val="구성비"/>
      <sheetName val="5.동별횡주관경"/>
      <sheetName val="도급FORM"/>
      <sheetName val="수문일1"/>
      <sheetName val="단위수량"/>
      <sheetName val="대운반(철재)"/>
      <sheetName val="암거 제원표"/>
      <sheetName val="옥외외등집계표"/>
      <sheetName val="식음료"/>
      <sheetName val="B"/>
      <sheetName val="실행내역서(DCU)"/>
      <sheetName val="apt수량"/>
      <sheetName val="현금"/>
      <sheetName val="첨부1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도담구내 개소별 명柖"/>
      <sheetName val="동해title"/>
      <sheetName val="학생내역"/>
      <sheetName val="수량명세서"/>
      <sheetName val="참조 (2)"/>
      <sheetName val="효율표"/>
      <sheetName val="간접경상비"/>
      <sheetName val="일위대가 "/>
      <sheetName val="1ST"/>
      <sheetName val="4 LINE"/>
      <sheetName val="7 th"/>
      <sheetName val="CTEMCOST"/>
      <sheetName val="ELECTRIC"/>
      <sheetName val="SCHEDULE"/>
      <sheetName val="본사인상전"/>
      <sheetName val=" 갑지"/>
      <sheetName val="일위CODE"/>
      <sheetName val="6. 수량산출서"/>
      <sheetName val="동물이동통로"/>
      <sheetName val="일위대_x0000__x0000_Ԁ_x0000_䀀"/>
      <sheetName val="일위대㐀븁_x0000__x0000_退"/>
      <sheetName val="wall"/>
      <sheetName val="3_공통공사대비"/>
      <sheetName val="Macro3"/>
      <sheetName val="공정코드"/>
      <sheetName val="APT내역"/>
      <sheetName val="부대시설"/>
      <sheetName val="Sheet17"/>
      <sheetName val="LF자재단가"/>
      <sheetName val="집계표(육상)"/>
      <sheetName val="CM 1"/>
      <sheetName val="5사남"/>
      <sheetName val="가설식당"/>
      <sheetName val="장비집계"/>
      <sheetName val="조작대(1연)"/>
      <sheetName val="위치조서"/>
      <sheetName val="투찰"/>
      <sheetName val="제품정보"/>
      <sheetName val="상품수불(합산)"/>
      <sheetName val="전철"/>
      <sheetName val="안정검토"/>
      <sheetName val="기준"/>
      <sheetName val="보고서_기기리스트1"/>
      <sheetName val="부총"/>
      <sheetName val="도수로현황"/>
      <sheetName val="본사공가현황"/>
      <sheetName val="산식3"/>
      <sheetName val="도실건시"/>
      <sheetName val="공통(20-91)"/>
      <sheetName val="전산망"/>
      <sheetName val="콘_재료분리(1)"/>
      <sheetName val="1.CB"/>
      <sheetName val="변수"/>
      <sheetName val="기계실"/>
      <sheetName val="간접"/>
      <sheetName val="형상"/>
      <sheetName val="COST"/>
      <sheetName val="이월"/>
      <sheetName val="일위대가1"/>
      <sheetName val="수량산출서 (2)"/>
      <sheetName val="단가비교"/>
      <sheetName val="MSS_21"/>
      <sheetName val="Eq__Mobilization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산출"/>
      <sheetName val="소방"/>
      <sheetName val="예산코드"/>
      <sheetName val="원가입력"/>
      <sheetName val="골조"/>
      <sheetName val="일위산출근거"/>
      <sheetName val="자재"/>
      <sheetName val="산근1"/>
      <sheetName val="조립1부실적"/>
      <sheetName val="재정비내역"/>
      <sheetName val="지적고시내역"/>
      <sheetName val="기성(1차) "/>
      <sheetName val="NOMUBI"/>
      <sheetName val="sw1"/>
      <sheetName val="목록"/>
      <sheetName val="견적의뢰서"/>
      <sheetName val="토공(1)"/>
      <sheetName val="준공조서갑지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인건-측정"/>
      <sheetName val="울산자동제어"/>
      <sheetName val="전기단가조사서"/>
      <sheetName val="조직"/>
      <sheetName val="Sheet16"/>
      <sheetName val="에어샵공사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기성갑지"/>
      <sheetName val="견내"/>
      <sheetName val="유치원내역"/>
      <sheetName val="I_설계조_x0000_"/>
      <sheetName val="수배전(갑)"/>
      <sheetName val="esc"/>
      <sheetName val="조도계산서_(도서_x0000_"/>
      <sheetName val="주식"/>
      <sheetName val="Cost bd-&quot;A&quot;"/>
      <sheetName val="정산서"/>
      <sheetName val="노무비"/>
      <sheetName val="설계서"/>
      <sheetName val="20관리비율"/>
      <sheetName val="실적공사비"/>
      <sheetName val="일위대가집계"/>
      <sheetName val="MSS"/>
      <sheetName val="정화조"/>
      <sheetName val="재적표"/>
      <sheetName val="목록표"/>
      <sheetName val="토공 total"/>
      <sheetName val="공기압舓⿫_x0005_"/>
      <sheetName val="공기압妐&quot;姜"/>
      <sheetName val="일위대가(계측기설치)"/>
      <sheetName val="일위대가목록표"/>
      <sheetName val="수량산출서집계"/>
      <sheetName val="맨홀수량"/>
      <sheetName val="04변경-상하"/>
      <sheetName val="LIST"/>
      <sheetName val="DTCT"/>
      <sheetName val="송전기본"/>
      <sheetName val="전사 (2)"/>
      <sheetName val="BA (2)"/>
      <sheetName val="CP (2)"/>
      <sheetName val="시산표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CON'C"/>
      <sheetName val="간접비"/>
      <sheetName val="MIJIBI"/>
      <sheetName val="0Title"/>
      <sheetName val="할빙수"/>
      <sheetName val="포장(수량)-관로부"/>
      <sheetName val="토목내역서"/>
      <sheetName val="단위중량"/>
      <sheetName val="관경별내역서"/>
      <sheetName val="지급자재"/>
      <sheetName val="토공 토적표"/>
      <sheetName val="현황산출서"/>
      <sheetName val="NNV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125x125"/>
      <sheetName val="4. VOs summary"/>
      <sheetName val="상반기손익차2총괄"/>
      <sheetName val="골재산출"/>
      <sheetName val="자재단가리스트"/>
      <sheetName val="주bea_xdcf0_"/>
      <sheetName val="수우미양가(Vlookup)"/>
      <sheetName val="변경내역"/>
      <sheetName val="전압강하자료"/>
      <sheetName val="경비_원본"/>
      <sheetName val="난간벽단위"/>
      <sheetName val="변경명신물량 (2)"/>
      <sheetName val="SEX"/>
      <sheetName val="Quantity"/>
      <sheetName val="TOSHIBA-Structure"/>
      <sheetName val="예총"/>
      <sheetName val="부하LOAD"/>
      <sheetName val="기존단가 (2)"/>
      <sheetName val="물류최종8월7"/>
      <sheetName val="15100"/>
      <sheetName val="부대대비"/>
      <sheetName val="냉연집계"/>
      <sheetName val="내역서(100%)"/>
      <sheetName val="자갈,시멘트,모래산출"/>
      <sheetName val="2"/>
      <sheetName val="新철폐복2"/>
      <sheetName val="新철폐복3"/>
      <sheetName val="新철폐복"/>
      <sheetName val="아파트 "/>
      <sheetName val="감가상각비대체내역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Bảng mã VT"/>
      <sheetName val="Chiet tinh dz35"/>
      <sheetName val="RATE"/>
      <sheetName val="자재집계"/>
      <sheetName val="GDP"/>
      <sheetName val="현장조사"/>
      <sheetName val="신대방33(적용)"/>
      <sheetName val="마스터원본"/>
      <sheetName val="접속도수량집계표"/>
      <sheetName val="J"/>
      <sheetName val="날개수집"/>
      <sheetName val="REDUCER"/>
      <sheetName val="WE'T"/>
      <sheetName val="예산조서(전송)"/>
      <sheetName val="外構・目次"/>
      <sheetName val="工場棟・目次"/>
      <sheetName val="事務棟・目次"/>
      <sheetName val="받을어음"/>
      <sheetName val="시작"/>
      <sheetName val="투자자산"/>
      <sheetName val="대손상각"/>
      <sheetName val="갑지.을지"/>
      <sheetName val="기타"/>
      <sheetName val="각종양식"/>
      <sheetName val="&lt;--"/>
      <sheetName val="Scenario"/>
      <sheetName val="간지"/>
      <sheetName val="포장수량집계"/>
      <sheetName val="유효폭의 계산"/>
      <sheetName val="다곡2교"/>
      <sheetName val="견적시담(송포2공구)"/>
      <sheetName val="하수급견적대비"/>
      <sheetName val="대_x0000__x0000_"/>
      <sheetName val="95년12월말"/>
      <sheetName val="건축원가계산서"/>
      <sheetName val="을부담운반비"/>
      <sheetName val="I_설계조多"/>
      <sheetName val="미납품 현황"/>
      <sheetName val="Elec LG"/>
      <sheetName val="ESTI."/>
      <sheetName val="DI-ESTI"/>
      <sheetName val="1_MV"/>
      <sheetName val="gVL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토공_total"/>
      <sheetName val="공기압舓⿫"/>
      <sheetName val="기성(1차)_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電気設備表"/>
      <sheetName val="预算"/>
      <sheetName val="Translation"/>
      <sheetName val="돈암사업"/>
      <sheetName val="D &amp; W sizes"/>
      <sheetName val="単価表"/>
      <sheetName val="Gia vat tu"/>
      <sheetName val="DI_ESTI"/>
      <sheetName val="dtct cong"/>
      <sheetName val="HS"/>
      <sheetName val="2분기"/>
      <sheetName val="예산실적전체당월"/>
      <sheetName val="DATA LISTS"/>
      <sheetName val="일위대"/>
      <sheetName val="일위대㐀븁"/>
      <sheetName val="(당평)자재"/>
      <sheetName val="가시설(TYPE-A)"/>
      <sheetName val="1-1평균터파기고(1)"/>
      <sheetName val="인적사항(누적)"/>
      <sheetName val="LEGEND"/>
      <sheetName val="NOTE"/>
      <sheetName val="SCOPE OF WORK"/>
      <sheetName val="IBASE"/>
      <sheetName val="덤프트럭계수"/>
      <sheetName val="BG"/>
      <sheetName val="DGCT (01)"/>
      <sheetName val="제1영업소"/>
      <sheetName val="제2영업소"/>
      <sheetName val="제3영업소"/>
      <sheetName val="ITB COST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설계내역(2001)"/>
      <sheetName val="임차비용"/>
      <sheetName val="Chi tiet"/>
      <sheetName val="FitOutConfCentre"/>
      <sheetName val="01. DATA"/>
      <sheetName val="nhôm 1,2mm"/>
      <sheetName val="nhôm 1,4mm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갑지_을지"/>
      <sheetName val="유효폭의_계산"/>
      <sheetName val="미납품_현황"/>
      <sheetName val="D_&amp;_W_sizes"/>
      <sheetName val="Gia_vat_tu"/>
      <sheetName val="dtct_cong"/>
      <sheetName val="DATA_LISTS"/>
      <sheetName val="0"/>
      <sheetName val="Cọc nhồi"/>
      <sheetName val="제조노임"/>
      <sheetName val="시추조사비"/>
      <sheetName val="S0"/>
      <sheetName val="교대(A1)"/>
      <sheetName val="집계"/>
      <sheetName val="기준액"/>
      <sheetName val="STEEL BOX 단면설계(SEC.8)"/>
      <sheetName val="K1자재(3차등)"/>
      <sheetName val="조경수량"/>
      <sheetName val="H-pile(298x299)"/>
      <sheetName val="H-pile(250x250)"/>
      <sheetName val="인입관수량총괄"/>
      <sheetName val="한일양산"/>
      <sheetName val="2-2.매출분석"/>
      <sheetName val="설명서 "/>
      <sheetName val="FACTOR"/>
      <sheetName val="설-원가"/>
      <sheetName val="제수변수량"/>
      <sheetName val="결재_x0000_"/>
      <sheetName val="사업부구분코드"/>
      <sheetName val="급,배기팬"/>
      <sheetName val="영업소실적"/>
      <sheetName val="세목별"/>
      <sheetName val="ptvt"/>
      <sheetName val="Phan tich ca may"/>
      <sheetName val="Chenh lech ca may"/>
      <sheetName val="TLg CN&amp;Laixe"/>
      <sheetName val="TLg CN&amp;Laixe (2)"/>
      <sheetName val="TLg Laitau"/>
      <sheetName val="TLg Laitau (2)"/>
      <sheetName val="일일입력"/>
      <sheetName val="품목등록"/>
      <sheetName val="선정요령"/>
      <sheetName val="화설내"/>
      <sheetName val="내역1"/>
      <sheetName val="수정계획3"/>
      <sheetName val="만년달력"/>
      <sheetName val="데이터유효성검사자료"/>
      <sheetName val="SCOPE_OF_WORK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Gia VLNCMTC"/>
      <sheetName val="BIDDING-SUM"/>
      <sheetName val="제품마스터"/>
      <sheetName val="KTCK"/>
      <sheetName val="Dầm 1"/>
      <sheetName val="종단계산"/>
      <sheetName val="산출근거#2-3"/>
      <sheetName val="건축집계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ITB_COST"/>
      <sheetName val="01__DATA"/>
      <sheetName val="nhôm_1,2mm"/>
      <sheetName val="nhôm_1,4mm"/>
      <sheetName val="STEEL_BOX_단면설계(SEC_8)"/>
      <sheetName val="2-2_매출분석"/>
      <sheetName val="설명서_"/>
      <sheetName val="chitiet"/>
      <sheetName val="Config"/>
      <sheetName val="Chiet tinh don gia CM"/>
      <sheetName val="So sanh"/>
      <sheetName val="Sàn T1"/>
      <sheetName val="Lỗ thông gió"/>
      <sheetName val="Sàn tầng 01 ( old )"/>
      <sheetName val="THKP"/>
      <sheetName val="DAF-2"/>
      <sheetName val="일위1"/>
      <sheetName val="수완하도"/>
      <sheetName val="김포내역"/>
      <sheetName val="실_인건비(5월부터)"/>
      <sheetName val="현장별정리"/>
      <sheetName val="우석문틀"/>
      <sheetName val="담보"/>
      <sheetName val="자재테이블"/>
      <sheetName val="보할"/>
      <sheetName val="배수관연장조서"/>
      <sheetName val="관급현황"/>
      <sheetName val="기술조건"/>
      <sheetName val="1.내역(청.하역장전등)"/>
      <sheetName val="기계"/>
      <sheetName val="기본설계기준"/>
      <sheetName val="2.단면가정 (양곡1교)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FD"/>
      <sheetName val="GI"/>
      <sheetName val="EE (3)"/>
      <sheetName val="PAVEMENT"/>
      <sheetName val="TRAFFIC"/>
      <sheetName val="전도품의"/>
      <sheetName val="단양 00 아파트-세부내역"/>
      <sheetName val="표지 (2)"/>
      <sheetName val="자격 땡겨오기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램머"/>
      <sheetName val="1,2,3,4_x0000__x0000_界Þ多⽬"/>
      <sheetName val="1,2,3,4_x0005__x0000__x0000__x0000__x0000_"/>
      <sheetName val="과업지시서"/>
      <sheetName val="단가비교표_공통1"/>
      <sheetName val="판정1교토공"/>
      <sheetName val="05년 상"/>
      <sheetName val="영흥TL(UP,DOWN) "/>
      <sheetName val="8.PILE  (돌출)"/>
      <sheetName val=" 견적서"/>
      <sheetName val="매출그래프"/>
      <sheetName val="직접뀀鞖/_x0000_"/>
      <sheetName val="매입"/>
      <sheetName val="4.2.1 마루높이 검토"/>
      <sheetName val="현장경비(공사금액별)"/>
      <sheetName val="코_x0000_"/>
      <sheetName val="현장실사자료"/>
      <sheetName val="Measure 1306"/>
      <sheetName val="Pag_hal"/>
      <sheetName val="PS-Labour_M"/>
      <sheetName val="기타#9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WEON"/>
      <sheetName val="단가조사-1"/>
      <sheetName val="갑지_설계 내역서"/>
      <sheetName val="미장"/>
      <sheetName val="철골"/>
      <sheetName val="수량계산"/>
      <sheetName val="일위산출"/>
      <sheetName val="개요2"/>
      <sheetName val="건축공사집계"/>
      <sheetName val="공량·_x0000__x0000_"/>
      <sheetName val="공량×"/>
      <sheetName val="Tiepdia"/>
      <sheetName val="Ts"/>
      <sheetName val="General2"/>
      <sheetName val="DG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DNTT"/>
      <sheetName val="Div26 - Elect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4_전기6"/>
      <sheetName val="BH-1_(2)6"/>
      <sheetName val="표__지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投标材料清单_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SCOPE_OF_WORK1"/>
      <sheetName val="D_&amp;_W_sizes1"/>
      <sheetName val="Gia_vat_tu1"/>
      <sheetName val="dtct_cong1"/>
      <sheetName val="DGCT_(01)1"/>
      <sheetName val="ITB_COST1"/>
      <sheetName val="Chi_tiet1"/>
      <sheetName val="nhôm_1,2mm1"/>
      <sheetName val="nhôm_1,4mm1"/>
      <sheetName val="01__DATA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2-2_매출분석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So_sanh"/>
      <sheetName val="1_내역(청_하역장전등)"/>
      <sheetName val="2_단면가정_(양곡1교)"/>
      <sheetName val="Measure_1306"/>
      <sheetName val="EE_(3)"/>
      <sheetName val="표지_(2)"/>
      <sheetName val="_견적서"/>
      <sheetName val="자격_땡겨오기"/>
      <sheetName val="단양_00_아파트-세부내역"/>
      <sheetName val="4_2_1_마루높이_검토"/>
      <sheetName val="갑지_설계_내역서"/>
      <sheetName val="유지정비"/>
      <sheetName val="용역인건비"/>
      <sheetName val="JUCK"/>
      <sheetName val="보활"/>
      <sheetName val="집행(2-1)"/>
      <sheetName val="7_산출(⠀榅弁䘿_x0000_"/>
      <sheetName val="수량산출서 갑지"/>
      <sheetName val="집계장"/>
      <sheetName val="문10"/>
      <sheetName val="원료"/>
      <sheetName val="인구"/>
      <sheetName val="RAB AR&amp;STR"/>
      <sheetName val="Isolasi Luar Dalam"/>
      <sheetName val="Isolasi Luar"/>
      <sheetName val="1,2,3,4"/>
      <sheetName val="1,2,3,4_x0005_"/>
      <sheetName val="학익동신동아5차CD365"/>
      <sheetName val="자재기성 신청서.xlsx"/>
      <sheetName val="제수문집계"/>
      <sheetName val="[입찰안.xls]직접뀀鞖/_x0000_"/>
      <sheetName val="GC산출"/>
      <sheetName val="LD"/>
      <sheetName val="일반수량총괄집계"/>
      <sheetName val="하조서"/>
      <sheetName val="2002상반기노임기준"/>
      <sheetName val="설변단가적용현황"/>
      <sheetName val="변경내역서"/>
      <sheetName val="6_산출닑⾱_x0005__x0000_"/>
      <sheetName val="투찰(하수)"/>
      <sheetName val="VCV-BE-TONG"/>
      <sheetName val="Dulieu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6동"/>
      <sheetName val="design_crit_x0000__x0000__x0005__x0000_"/>
      <sheetName val="설계명세"/>
      <sheetName val="토공(완충)"/>
      <sheetName val="재료할증"/>
      <sheetName val="TABLE DB"/>
      <sheetName val="쌍용 data base"/>
      <sheetName val="2000.05"/>
      <sheetName val="6__안전관慨⻥"/>
      <sheetName val="8.설치품셈"/>
      <sheetName val=" FURNACE현설"/>
      <sheetName val="97 사업추정(WEKI)"/>
      <sheetName val="용산1(해보)"/>
      <sheetName val="장문교(대전)"/>
      <sheetName val="품셈 "/>
      <sheetName val="음성cable"/>
      <sheetName val="M-EMS GP-570(BIT)"/>
      <sheetName val="일위집계"/>
      <sheetName val="단가시흥"/>
      <sheetName val="시운전"/>
      <sheetName val="시운전绸7"/>
      <sheetName val="업체별기성내역"/>
      <sheetName val="내역_verᔈ_x0000__x0000_"/>
      <sheetName val="계산_x0000__x0000_"/>
      <sheetName val="주bea?"/>
      <sheetName val="오동"/>
      <sheetName val="대조"/>
      <sheetName val="나한"/>
      <sheetName val="내역서 제출"/>
      <sheetName val="수량산출목록표"/>
      <sheetName val="설계예산서(2_소천우회토목)"/>
      <sheetName val="수토공단위당"/>
      <sheetName val="부안변전"/>
      <sheetName val="구조물터파기수량집계"/>
      <sheetName val="단가산출(T)"/>
      <sheetName val="보고"/>
      <sheetName val="정리계槜〚_x0000__x0000_䇀"/>
      <sheetName val="10공-_x0000_Ԁ"/>
      <sheetName val="3련_B䀀㽚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사진첩"/>
      <sheetName val="ASP"/>
      <sheetName val="원_x0000__x0000_"/>
      <sheetName val="공사비예산서"/>
      <sheetName val="Data&amp;Result"/>
      <sheetName val="공사비예"/>
      <sheetName val="b_balju_cho"/>
      <sheetName val="단_x0005__x0000_"/>
      <sheetName val="0.목록1"/>
      <sheetName val="중기조종사 단위단가"/>
      <sheetName val="[입찰안.xls][입찰안.xls]직접뀀鞖/_x0000_"/>
      <sheetName val="시약"/>
      <sheetName val="내역(인테리어 실내)(도급)"/>
      <sheetName val="내역(인테리어 실외)(도급)"/>
      <sheetName val="3련_Bꨀ덽"/>
      <sheetName val="working_load_at０ʵŚÃ堠ᴕ_x0000__x0000__x0000__x0000__x0000__x0000_"/>
      <sheetName val="조도계산서Å_x0000_Ԁ_x0000__x0000_"/>
      <sheetName val="조도계산서Å_x0000_Ԁ_x0000_耀"/>
      <sheetName val="계정1"/>
      <sheetName val="설원"/>
      <sheetName val="마감산출"/>
      <sheetName val="현우실적"/>
      <sheetName val="plan&amp;section_of__x0000__x0000__x0005__x0000_冰﹢Ƚ_x0000__x0000__x0000_"/>
      <sheetName val="일위대가(집계_x0000_"/>
      <sheetName val="CONCRETE"/>
      <sheetName val="VXXXXXXX"/>
      <sheetName val="품셈총괄표"/>
      <sheetName val="9GNG운¼"/>
      <sheetName val="공사비증감"/>
      <sheetName val="소포내역_x0000__x0000__x0005__x0000_"/>
      <sheetName val="세부내역서"/>
      <sheetName val="요율표"/>
      <sheetName val="자단"/>
      <sheetName val="장悱_x0017_"/>
      <sheetName val="Gia"/>
      <sheetName val="design_crit"/>
      <sheetName val="정리계槜〚"/>
      <sheetName val="10공-"/>
      <sheetName val="조도계산서Å"/>
      <sheetName val="plan&amp;section_of_"/>
      <sheetName val="소포내역"/>
      <sheetName val="Front"/>
      <sheetName val="[입찰안.xls][입찰안.xls][입찰안.xls]___2"/>
      <sheetName val="[입찰안.xls][입찰안.xls][입찰안.xls]___3"/>
      <sheetName val="PTDGDT"/>
      <sheetName val="일위대??Ԁ?䀀"/>
      <sheetName val="일위대㐀븁??退"/>
      <sheetName val="I_설계조?"/>
      <sheetName val="조도계산서_(도서?"/>
      <sheetName val="대??"/>
      <sheetName val="1,2,3,4"/>
      <sheetName val="05년_상"/>
      <sheetName val="영흥TL(UP,DOWN)_"/>
      <sheetName val="8_PILE__(돌출)"/>
      <sheetName val="6_산출닑⾱"/>
      <sheetName val="020.235.2363"/>
      <sheetName val="산출0"/>
      <sheetName val="Cong"/>
      <sheetName val="GAEYO"/>
      <sheetName val="결재_x005f_x0000_"/>
      <sheetName val="BOQ"/>
      <sheetName val="1.R18 BF"/>
      <sheetName val="A"/>
      <sheetName val="G"/>
      <sheetName val="F-B"/>
      <sheetName val="H-J"/>
      <sheetName val="6.External works-R18"/>
      <sheetName val="발주내역"/>
      <sheetName val="H-PILE수량집계"/>
      <sheetName val="납부서"/>
      <sheetName val="TEMP"/>
      <sheetName val="Bill 01 - CTN"/>
      <sheetName val="cov-estimate"/>
      <sheetName val="직접뀀鞖_"/>
      <sheetName val="CHITIET VL-NC-TT1p"/>
      <sheetName val="Project Infor"/>
      <sheetName val="Data input"/>
      <sheetName val="가로등내역서"/>
      <sheetName val="장비가동"/>
      <sheetName val="현장"/>
      <sheetName val="정리계槜で_x0000__x0000_ｐ"/>
      <sheetName val="정리계槜で_x0000__x0000_㟠"/>
      <sheetName val="물가시세"/>
      <sheetName val="토공집계표"/>
      <sheetName val="수량산출서집계(_x0000__x0000__x0005__x0000_"/>
      <sheetName val="수량산출서집계(_x0000__x0000__x0005__x0000_瞀"/>
      <sheetName val="교량전기"/>
      <sheetName val="만봉용지매수비(총괄)"/>
      <sheetName val="수량"/>
      <sheetName val="공기압¬_x0000_Ԁ"/>
      <sheetName val="부안일위"/>
      <sheetName val="차량(구)"/>
      <sheetName val="조직관리비"/>
      <sheetName val="분개장·원장"/>
      <sheetName val="수선비"/>
      <sheetName val="원가명세"/>
      <sheetName val="사발차명세표"/>
      <sheetName val="손익"/>
      <sheetName val="수량산출서_갑지"/>
      <sheetName val="내역서_제출"/>
      <sheetName val="전기2005"/>
      <sheetName val="통신2005"/>
      <sheetName val="참조표"/>
      <sheetName val="pile_bearing_capa_&amp;_¬웰ﾕ쀀_x0005_"/>
      <sheetName val="pile_bearing_capa_&amp;_¬웰ﾕ_x0000_ﳪ_x0005_"/>
      <sheetName val="뚝토공"/>
      <sheetName val="7월11일"/>
      <sheetName val="Gian"/>
      <sheetName val="cal1"/>
      <sheetName val="bqmpaloc"/>
      <sheetName val="DHEQ㧈讄䰀漐"/>
      <sheetName val="예산M12A"/>
      <sheetName val="일위(토,포,부)"/>
      <sheetName val="(원)기흥상갈"/>
      <sheetName val="식재"/>
      <sheetName val="시설물"/>
      <sheetName val="식재출력용"/>
      <sheetName val="유지관리"/>
      <sheetName val="[입찰안.xls][입찰안.xls][입찰안.xls]B__2"/>
      <sheetName val="[입찰안.xls][입찰안.xls][입찰안.xls]B__3"/>
      <sheetName val="자격증"/>
      <sheetName val="제잡비1"/>
      <sheetName val="PROJ. DATA"/>
      <sheetName val=" Beams Sched "/>
      <sheetName val="CableSchedule"/>
      <sheetName val="wbs2차"/>
      <sheetName val="원가&amp;하도급원가"/>
      <sheetName val="적산"/>
      <sheetName val="빗물받이(910-510-410)"/>
      <sheetName val="할증 "/>
      <sheetName val="eq_data"/>
      <sheetName val="간접비 총괄표"/>
      <sheetName val="Btra"/>
      <sheetName val="BMS"/>
      <sheetName val="入力作成表"/>
      <sheetName val="_입찰안.xls_직접뀀鞖_"/>
      <sheetName val="주bea_"/>
      <sheetName val="_입찰안.xls__입찰안.xls_직접뀀鞖_"/>
      <sheetName val="거래처CODE"/>
      <sheetName val="19_07월_세_계"/>
      <sheetName val="19_07항목별(시트복사금지100번쓰기)"/>
      <sheetName val="19_05월"/>
      <sheetName val="2000_05"/>
      <sheetName val="TABLE_DB"/>
      <sheetName val="쌍용_data_base"/>
      <sheetName val="자재기성_신청서_xlsx"/>
      <sheetName val="8_설치품셈"/>
      <sheetName val="_FURNACE현설"/>
      <sheetName val="97_사업추정(WEKI)"/>
      <sheetName val="품셈_"/>
      <sheetName val="M-EMS_GP-570(BIT)"/>
      <sheetName val="단"/>
      <sheetName val="0_목록1"/>
      <sheetName val="중기조종사_단위단가"/>
      <sheetName val="[입찰안_xls][입찰안_xls]직접뀀鞖/"/>
      <sheetName val="[입찰안_xls]직접뀀鞖/"/>
      <sheetName val="내역(인테리어_실내)(도급)"/>
      <sheetName val="내역(인테리어_실외)(도급)"/>
      <sheetName val="SUMMARY"/>
      <sheetName val="발주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정리계槜で"/>
      <sheetName val="pile_bearing_capa_&amp;_¬웰ﾕ"/>
      <sheetName val="공기압¬"/>
      <sheetName val="XL4Poppy"/>
      <sheetName val="Phan tho"/>
      <sheetName val="Data-year2001i"/>
      <sheetName val="Tien Thuong"/>
      <sheetName val="NC XL 6T cuoi 01 CTy"/>
      <sheetName val="Data -6T dau"/>
      <sheetName val="Cong 6T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수량산출서집계("/>
      <sheetName val="Data_Store"/>
      <sheetName val="Master"/>
      <sheetName val="KC-moi"/>
      <sheetName val="참고자료"/>
      <sheetName val="KH-Q1,Q2,01"/>
      <sheetName val="Girder"/>
      <sheetName val="TSO_CHUNG"/>
      <sheetName val="COST SUMMARY"/>
      <sheetName val="MATRLDATA"/>
      <sheetName val="[입찰안.xls][입찰안.xls][입찰안.xls]B__7"/>
      <sheetName val="[입찰안.xls][입찰안.xls][입찰안.xls]B__5"/>
      <sheetName val="[입찰안.xls][입찰안.xls][입찰안.xls]B__4"/>
      <sheetName val="[입찰안.xls][입찰안.xls][입찰안.xls]B__6"/>
      <sheetName val="[입찰안.xls][입찰안.xls][입찰안.xls]B__8"/>
      <sheetName val="[입찰안.xls][입찰안.xls][입찰안.xls]B__9"/>
      <sheetName val="대차대조표"/>
      <sheetName val="손익계산서"/>
      <sheetName val="이익잉여금"/>
      <sheetName val="상세손익"/>
      <sheetName val="[입찰안.xls][입찰안.xls][입찰안.xls]B_17"/>
      <sheetName val="[입찰안.xls][입찰안.xls][입찰안.xls]B_25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3"/>
      <sheetName val="[입찰안.xls][입찰안.xls][입찰안.xls]B_24"/>
      <sheetName val="[입찰안.xls][입찰안.xls][입찰안.xls]B_26"/>
      <sheetName val="[입찰안.xls][입찰안.xls][입찰안.xls]B_27"/>
      <sheetName val="CB"/>
      <sheetName val="배수로집계"/>
      <sheetName val="[입찰안.xls][입찰안.xls][입찰안.xls]B_31"/>
      <sheetName val="[입찰안.xls][입찰안.xls][입찰안.xls]B_28"/>
      <sheetName val="[입찰안.xls][입찰안.xls][입찰안.xls]B_29"/>
      <sheetName val="[입찰안.xls][입찰안.xls][입찰안.xls]B_30"/>
      <sheetName val="DTICH (Full)"/>
      <sheetName val="DGG"/>
      <sheetName val="DTICH(FDC)"/>
      <sheetName val="총원가계산서(요율)"/>
      <sheetName val="총괄집계표"/>
      <sheetName val="bang TH"/>
      <sheetName val="I_설계조"/>
      <sheetName val="조도계산서_(도서"/>
      <sheetName val="대"/>
      <sheetName val="결재"/>
      <sheetName val="직접뀀鞖/"/>
      <sheetName val="공량·"/>
      <sheetName val="코"/>
      <sheetName val="[입찰안.xls]직접뀀鞖/"/>
      <sheetName val="7_산출(⠀榅弁䘿"/>
      <sheetName val="[입찰안.xls][입찰안.xls]직접뀀鞖/"/>
      <sheetName val="6_산출닑⾱_x0005_"/>
      <sheetName val="내역_verᔈ"/>
      <sheetName val="계산"/>
      <sheetName val="원"/>
      <sheetName val="working_load_at０ʵŚÃ堠ᴕ"/>
      <sheetName val="일위대가(집계"/>
      <sheetName val="단_x0005_"/>
      <sheetName val="VIN_Index"/>
      <sheetName val="ctTBA"/>
      <sheetName val="escon"/>
      <sheetName val="TinhGiaNC"/>
      <sheetName val="BQ-E20-02(Rp)"/>
      <sheetName val="Areas"/>
      <sheetName val="Khoi luong"/>
      <sheetName val="수량산출서집´_x0000_Ԁ_x0000_耀֜䌛"/>
      <sheetName val="자재대"/>
      <sheetName val="입상내역"/>
      <sheetName val="중강당 내역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33"/>
      <sheetName val="[입찰안.xls][입찰안.xls][입찰안.xls]B_35"/>
      <sheetName val="[입찰안.xls][입찰안.xls][입찰안.xls]B_32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손익차9월頀"/>
      <sheetName val="[입찰안.xls][입찰안.xls][입찰안.xls]B_54"/>
      <sheetName val="[입찰안.xls][입찰안.xls][입찰안.xls]B_53"/>
      <sheetName val="[입찰안.xls][입찰안.xls][입찰안.xls]B_47"/>
      <sheetName val="[입찰안.xls][입찰안.xls][입찰안.xls]B_48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6"/>
      <sheetName val="[입찰안.xls][입찰안.xls][입찰안.xls]B_57"/>
      <sheetName val="[입찰안.xls][입찰안.xls][입찰안.xls]B_60"/>
      <sheetName val="[입찰안.xls][입찰안.xls][입찰안.xls]B_59"/>
      <sheetName val="[입찰안.xls][입찰안.xls][입찰안.xls]B_58"/>
      <sheetName val="특수선일위대가"/>
      <sheetName val="본사업"/>
      <sheetName val="총투자비"/>
      <sheetName val="전기혼잡제경⻉ⴋԯ_x0000_缀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05년_상1"/>
      <sheetName val="영흥TL(UP,DOWN)_1"/>
      <sheetName val="8_PILE__(돌출)1"/>
      <sheetName val="4_2_1_마루높이_검토1"/>
      <sheetName val="_견적서1"/>
      <sheetName val="수량산출서_갑지1"/>
      <sheetName val="내역서_제출1"/>
      <sheetName val="plan&amp;section_of_冰﹢Ƚ"/>
      <sheetName val="pile_bearing_capa_&amp;_¬웰ﾕ쀀"/>
      <sheetName val="pile_bearing_capa_&amp;_¬웰ﾕﳪ"/>
      <sheetName val="[입찰안_xls][입찰안_xls][입찰안_xls]___2"/>
      <sheetName val="pile_bearing_ca怀꿟세_x0000_䘀뤙_x0000__x0000_Ԁ_x0000_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견적비교표 (2)"/>
      <sheetName val="작성방법(지우지마세요)"/>
      <sheetName val="결재방(지우지 마세요)"/>
      <sheetName val="일위총괄표"/>
      <sheetName val="조경수볰"/>
      <sheetName val="전신"/>
      <sheetName val="원본(갑지)"/>
      <sheetName val="노무비계"/>
      <sheetName val="시운전壒》"/>
      <sheetName val="Thuc thanh"/>
      <sheetName val="Cost factor"/>
      <sheetName val="Info"/>
      <sheetName val="Item list"/>
      <sheetName val="Sheet Template Empty"/>
      <sheetName val="TH-Dien"/>
      <sheetName val="TTTram"/>
      <sheetName val="THVT"/>
      <sheetName val="Sum"/>
      <sheetName val="VL"/>
      <sheetName val="ND"/>
      <sheetName val="Xuly Data"/>
      <sheetName val="TL rieng"/>
      <sheetName val="침하계"/>
      <sheetName val="DFA"/>
      <sheetName val="기본DATA"/>
      <sheetName val="실행내역서 "/>
      <sheetName val="재학생"/>
      <sheetName val="일위대가갂窹"/>
      <sheetName val="일위대가_x0000__x0000_렀"/>
      <sheetName val="일위대가耀쾑_x0000_"/>
      <sheetName val="을지"/>
      <sheetName val="TOWER 12TON"/>
      <sheetName val="각종단가"/>
      <sheetName val="EXCHANGE RATE"/>
      <sheetName val="[입찰안.xls][입찰안.xls][입찰안.xls]_128"/>
      <sheetName val="[입찰안.xls][입찰안.xls][입찰안.xls]_127"/>
      <sheetName val="[입찰안.xls][입찰안.xls][입찰안.xls]_126"/>
      <sheetName val="테이블"/>
      <sheetName val="공사착공계"/>
      <sheetName val="조도계산서Ì_x0000_Ԁ_x0000_耀"/>
      <sheetName val="적용비율"/>
      <sheetName val="노임단가 및 기계경비"/>
      <sheetName val="노.표-조"/>
      <sheetName val="노임변ᡆ콞"/>
      <sheetName val="조경내역서"/>
      <sheetName val="6-1.보오링(1)"/>
      <sheetName val="[입찰안.xls][입찰안.xls][입찰안.xls]_103"/>
      <sheetName val="[입찰안.xls][입찰안.xls][입찰안.xls]B_68"/>
      <sheetName val="[입찰안.xls][입찰안.xls][입찰안.xls]B_79"/>
      <sheetName val="[입찰안.xls][입찰안.xls][입찰안.xls]B_80"/>
      <sheetName val="[입찰안.xls][입찰안.xls][입찰안.xls]B_66"/>
      <sheetName val="[입찰안.xls][입찰안.xls][입찰안.xls]B_67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1"/>
      <sheetName val="[입찰안.xls][입찰안.xls][입찰안.xls]B_65"/>
      <sheetName val="[입찰안.xls][입찰안.xls][입찰안.xls]B_73"/>
      <sheetName val="[입찰안.xls][입찰안.xls][입찰안.xls]B_74"/>
      <sheetName val="[입찰안.xls][입찰안.xls][입찰안.xls]B_69"/>
      <sheetName val="[입찰안.xls][입찰안.xls][입찰안.xls]B_70"/>
      <sheetName val="[입찰안.xls][입찰안.xls][입찰안.xls]B_71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93"/>
      <sheetName val="[입찰안.xls][입찰안.xls][입찰안.xls]B_96"/>
      <sheetName val="[입찰안.xls][입찰안.xls][입찰안.xls]B_86"/>
      <sheetName val="[입찰안.xls][입찰안.xls][입찰안.xls]B_87"/>
      <sheetName val="[입찰안.xls][입찰안.xls][입찰안.xls]B_84"/>
      <sheetName val="[입찰안.xls][입찰안.xls][입찰안.xls]B_81"/>
      <sheetName val="[입찰안.xls][입찰안.xls][입찰안.xls]B_82"/>
      <sheetName val="[입찰안.xls][입찰안.xls][입찰안.xls]B_83"/>
      <sheetName val="[입찰안.xls][입찰안.xls][입찰안.xls]B_85"/>
      <sheetName val="[입찰안.xls][입찰안.xls][입찰안.xls]B_89"/>
      <sheetName val="[입찰안.xls][입찰안.xls][입찰안.xls]B_88"/>
      <sheetName val="[입찰안.xls][입찰안.xls][입찰안.xls]B_90"/>
      <sheetName val="[입찰안.xls][입찰안.xls][입찰안.xls]B_91"/>
      <sheetName val="[입찰안.xls][입찰안.xls][입찰안.xls]B_92"/>
      <sheetName val="[입찰안.xls][입찰안.xls][입찰안.xls]B_94"/>
      <sheetName val="[입찰안.xls][입찰안.xls][입찰안.xls]B_95"/>
      <sheetName val="[입찰안.xls][입찰안.xls][입찰안.xls]B_97"/>
      <sheetName val="[입찰안.xls][입찰안.xls][입찰안.xls]B_98"/>
      <sheetName val="단면ⲴǾ"/>
      <sheetName val="[입찰안.xls][입찰안.xls][입찰안.xls]_100"/>
      <sheetName val="[입찰안.xls][입찰안.xls][입찰안.xls]B_99"/>
      <sheetName val="[입찰안.xls][입찰안.xls][입찰안.xls]_101"/>
      <sheetName val="[입찰안.xls][입찰안.xls][입찰안.xls]_102"/>
      <sheetName val="기계경비산출기준"/>
      <sheetName val="O＆P"/>
      <sheetName val="판매시설"/>
      <sheetName val="표준차도부연장집계-ASP"/>
      <sheetName val="공사투입계획(변경결의)19.9"/>
      <sheetName val="노무비 월별지급현황19.9"/>
      <sheetName val="갑지(외주기성)19.9"/>
      <sheetName val="NP-총정리"/>
      <sheetName val="1-7(재가공내역)"/>
      <sheetName val="급여대장(입력용)"/>
      <sheetName val="성명데이터"/>
      <sheetName val="심사계산"/>
      <sheetName val="의견양식"/>
      <sheetName val="중기가격"/>
      <sheetName val="design_c_x0000__x0000_Ȑꙭî_x0000_"/>
      <sheetName val="일위대가ꤥ"/>
      <sheetName val="[입찰안.xls][입찰안.xls][입찰안.xls]_118"/>
      <sheetName val="[입찰안.xls][입찰안.xls][입찰안.xls]_104"/>
      <sheetName val="[입찰안.xls][입찰안.xls][입찰안.xls]_106"/>
      <sheetName val="[입찰안.xls][입찰안.xls][입찰안.xls]_107"/>
      <sheetName val="[입찰안.xls][입찰안.xls][입찰안.xls]_105"/>
      <sheetName val="[입찰안.xls][입찰안.xls][입찰안.xls]_109"/>
      <sheetName val="[입찰안.xls][입찰안.xls][입찰안.xls]_111"/>
      <sheetName val="[입찰안.xls][입찰안.xls][입찰안.xls]_110"/>
      <sheetName val="[입찰안.xls][입찰안.xls][입찰안.xls]_108"/>
      <sheetName val="[입찰안.xls][입찰안.xls][입찰안.xls]_113"/>
      <sheetName val="[입찰안.xls][입찰안.xls][입찰안.xls]_114"/>
      <sheetName val="[입찰안.xls][입찰안.xls][입찰안.xls]_115"/>
      <sheetName val="[입찰안.xls][입찰안.xls][입찰안.xls]_112"/>
      <sheetName val="[입찰안.xls][입찰안.xls][입찰안.xls]_116"/>
      <sheetName val="[입찰안.xls][입찰안.xls][입찰안.xls]_117"/>
      <sheetName val="[입찰안.xls][입찰안.xls][입찰안.xls]_121"/>
      <sheetName val="[입찰안.xls][입찰안.xls][입찰안.xls]_120"/>
      <sheetName val="[입찰안.xls][입찰안.xls][입찰안.xls]_122"/>
      <sheetName val="[입찰안.xls][입찰안.xls][입찰안.xls]_119"/>
      <sheetName val="설명"/>
      <sheetName val="3련_BÈ_x0000_"/>
      <sheetName val="[입찰안.xls][입찰안.xls][입찰안.xls]_123"/>
      <sheetName val="plan&amp;section_of勉_x0010__x0000__x0000__x0000__x0000__x0000__x0001_Ԁ_x0000__xdc00_"/>
      <sheetName val="Requirement(Work Crew)"/>
      <sheetName val="[입찰안.xls][입찰안.xls][입찰안.xls]_124"/>
      <sheetName val="[입찰안.xls][입찰안.xls][입찰안.xls]_125"/>
      <sheetName val="수량산출서집´"/>
      <sheetName val="일위대가목록(ems)"/>
      <sheetName val="노임단가(일반)"/>
      <sheetName val="AS접수관리"/>
      <sheetName val="특별땅고르기"/>
      <sheetName val="[입찰안.xls][입찰안.xls][입찰안.xls]___4"/>
      <sheetName val="Xunit_(단위환산)3"/>
      <sheetName val="장비코드표_0506013"/>
      <sheetName val="2007년_생산1부장비3"/>
      <sheetName val="2008년_생산부전장비코드3"/>
      <sheetName val="DDB부_장비_관리현황3"/>
      <sheetName val="SCOPE_OF_WORK2"/>
      <sheetName val="Chi_tiet2"/>
      <sheetName val="DGCT_(01)2"/>
      <sheetName val="01__DATA2"/>
      <sheetName val="nhôm_1,2mm2"/>
      <sheetName val="nhôm_1,4mm2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Chiet_tinh_don_gia_CM1"/>
      <sheetName val="Sàn_T11"/>
      <sheetName val="Lỗ_thông_gió1"/>
      <sheetName val="Sàn_tầng_01_(_old_)1"/>
      <sheetName val="Measure_13061"/>
      <sheetName val="RAB_AR&amp;STR"/>
      <sheetName val="Isolasi_Luar_Dalam"/>
      <sheetName val="Isolasi_Luar"/>
      <sheetName val="EE_(3)1"/>
      <sheetName val="U_P_Breakdown"/>
      <sheetName val="Div26_-_Elect"/>
      <sheetName val="[입찰안_xls]직접뀀鞖/1"/>
      <sheetName val="[입찰안_xls][입찰안_xls]직접뀀鞖/1"/>
      <sheetName val="장悱"/>
      <sheetName val="1_R18_BF"/>
      <sheetName val="6_External_works-R18"/>
      <sheetName val="Bill_01_-_CTN"/>
      <sheetName val="020_235_2363"/>
      <sheetName val="Phan_tho"/>
      <sheetName val="Tien_Thuong"/>
      <sheetName val="NC_XL_6T_cuoi_01_CTy"/>
      <sheetName val="Data_-6T_dau"/>
      <sheetName val="Cong_6T"/>
      <sheetName val="CHITIET_VL-NC-TT1p"/>
      <sheetName val="Project_Infor"/>
      <sheetName val="Data_input"/>
      <sheetName val="_입찰안_xls_직접뀀鞖_"/>
      <sheetName val="_입찰안_xls__입찰안_xls_직접뀀鞖_"/>
      <sheetName val="할증_"/>
      <sheetName val="간접비_총괄표"/>
      <sheetName val="SAP"/>
      <sheetName val="[입찰안.xls][입찰안.xls][입찰안.xls]___5"/>
      <sheetName val="P"/>
      <sheetName val="DU_LIEU"/>
      <sheetName val="CPK"/>
      <sheetName val="일위대가耀쾑"/>
      <sheetName val="매부"/>
      <sheetName val="_입찰안.xls__입찰안.xls__입찰안.xls_B__2"/>
      <sheetName val="_입찰안.xls__입찰안.xls__입찰안.xls_B__3"/>
      <sheetName val="1. Dashboard"/>
      <sheetName val="Names"/>
      <sheetName val="BAG-2"/>
      <sheetName val="[입찰안.xls][입찰안.xls][입찰안.xls]_129"/>
      <sheetName val="PHU LUC 01"/>
      <sheetName val="Đầu vào"/>
      <sheetName val="[입찰안.xls][입찰안.xls][입찰안.xls]_130"/>
      <sheetName val="조도계산서Ì"/>
      <sheetName val="pile_bearing_ca怀꿟세"/>
      <sheetName val="전기혼잡제경⻉ⴋԯ"/>
      <sheetName val="design_c"/>
      <sheetName val="3련_BÈ"/>
      <sheetName val="plan&amp;section_of勉_x0010_"/>
      <sheetName val="General Data"/>
      <sheetName val="1_설계_x0000_건3"/>
      <sheetName val="CM_x0000__x0000__x0000_"/>
      <sheetName val="단가_및_재_x0000_비3"/>
      <sheetName val="CT Thang Mo"/>
      <sheetName val="Main_Mech"/>
      <sheetName val="Sub_Mech"/>
      <sheetName val="1_설계"/>
      <sheetName val="단가_및_재"/>
      <sheetName val="[입찰안.xls][입찰안.xls][입찰안.xls]_133"/>
      <sheetName val="[입찰안.xls][입찰안.xls][입찰안.xls]_132"/>
      <sheetName val="[입찰안.xls][입찰안.xls][입찰안.xls]_131"/>
      <sheetName val="[입찰안.xls][입찰안.xls][입찰안.xls]_136"/>
      <sheetName val="[입찰안.xls][입찰안.xls][입찰안.xls]_135"/>
      <sheetName val="[입찰안.xls][입찰안.xls][입찰안.xls]_134"/>
      <sheetName val="[입찰안.xls][입찰안.xls][입찰안.xls]_138"/>
      <sheetName val="[입찰안.xls][입찰안.xls][입찰안.xls]_143"/>
      <sheetName val="[입찰안.xls][입찰안.xls][입찰안.xls]_139"/>
      <sheetName val="[입찰안.xls][입찰안.xls][입찰안.xls]_137"/>
      <sheetName val="[입찰안.xls][입찰안.xls][입찰안.xls]_140"/>
      <sheetName val="[입찰안.xls][입찰안.xls][입찰안.xls]_144"/>
      <sheetName val="[입찰안.xls][입찰안.xls][입찰안.xls]_141"/>
      <sheetName val="[입찰안.xls][입찰안.xls][입찰안.xls]_142"/>
      <sheetName val="[입찰안.xls][입찰안.xls][입찰안.xls]_145"/>
      <sheetName val="[입찰안.xls][입찰안.xls][입찰안.xls]_146"/>
      <sheetName val="[입찰안.xls][입찰안.xls][입찰안.xls]_147"/>
      <sheetName val="[입찰안.xls][입찰안.xls][입찰안.xls]_153"/>
      <sheetName val="[입찰안.xls][입찰안.xls][입찰안.xls]_154"/>
      <sheetName val="[입찰안.xls][입찰안.xls][입찰안.xls]_148"/>
      <sheetName val="[입찰안.xls][입찰안.xls][입찰안.xls]_149"/>
      <sheetName val="[입찰안.xls][입찰안.xls][입찰안.xls]_152"/>
      <sheetName val="[입찰안.xls][입찰안.xls][입찰안.xls]_150"/>
      <sheetName val="[입찰안.xls][입찰안.xls][입찰안.xls]_151"/>
      <sheetName val="[입찰안.xls][입찰안.xls][입찰안.xls]_157"/>
      <sheetName val="[입찰안.xls][입찰안.xls][입찰안.xls]_155"/>
      <sheetName val="[입찰안.xls][입찰안.xls][입찰안.xls]_156"/>
      <sheetName val="Duc_bk"/>
      <sheetName val="[입찰안.xls][입찰안.xls][입찰안.xls]_161"/>
      <sheetName val="[입찰안.xls][입찰안.xls][입찰안.xls]_168"/>
      <sheetName val="[입찰안.xls][입찰안.xls][입찰안.xls]_167"/>
      <sheetName val="[입찰안.xls][입찰안.xls][입찰안.xls]_158"/>
      <sheetName val="[입찰안.xls][입찰안.xls][입찰안.xls]_159"/>
      <sheetName val="[입찰안.xls][입찰안.xls][입찰안.xls]_160"/>
      <sheetName val="[입찰안.xls][입찰안.xls][입찰안.xls]_162"/>
      <sheetName val="[입찰안.xls][입찰안.xls][입찰안.xls]_163"/>
      <sheetName val="[입찰안.xls][입찰안.xls][입찰안.xls]_164"/>
      <sheetName val="[입찰안.xls][입찰안.xls][입찰안.xls]_165"/>
      <sheetName val="[입찰안.xls][입찰안.xls][입찰안.xls]_166"/>
      <sheetName val="[입찰안.xls][입찰안.xls][입찰안.xls]_169"/>
      <sheetName val="CM"/>
      <sheetName val="[입찰안.xls]___2"/>
      <sheetName val="[입찰안.xls]___3"/>
      <sheetName val="[입찰안.xls]B__2"/>
      <sheetName val="[입찰안.xls]B__3"/>
      <sheetName val="bang_TH"/>
      <sheetName val="5호광장_(만점)8"/>
      <sheetName val="인천국제_(만점)_(2)8"/>
      <sheetName val="Total_단위경유량집계8"/>
      <sheetName val="준검_내역서8"/>
      <sheetName val="토공유동표(전체_당초)8"/>
      <sheetName val="1_수인터널8"/>
      <sheetName val="4_전기8"/>
      <sheetName val="BH-1_(2)8"/>
      <sheetName val="표__지8"/>
      <sheetName val="1_설계조건8"/>
      <sheetName val="조도계산서_(도서)8"/>
      <sheetName val="I_설계조건8"/>
      <sheetName val="11_우각부_보강8"/>
      <sheetName val="제출내역_(2)8"/>
      <sheetName val="우수관매설및_우수받이8"/>
      <sheetName val="11_산출(전열)8"/>
      <sheetName val="6_산출(동력)8"/>
      <sheetName val="7_산출(TRAY)8"/>
      <sheetName val="노원열병합__건축공사기성내역서8"/>
      <sheetName val="앉음벽_(2)8"/>
      <sheetName val="MSS_28"/>
      <sheetName val="2_1__노무비_평균단가산출7"/>
      <sheetName val="내역_ver1_08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보고서_기기리스트7"/>
      <sheetName val="7__현장관리비_8"/>
      <sheetName val="6__안전관리비8"/>
      <sheetName val="3련_BOX8"/>
      <sheetName val="소포내역_(2)8"/>
      <sheetName val="배수공_시멘트_및_골재량_산출7"/>
      <sheetName val="_HIT__HMC_견적_3900_8"/>
      <sheetName val="배수내역_(2)7"/>
      <sheetName val="spc_배관견적7"/>
      <sheetName val="投标材料清单_7"/>
      <sheetName val="5_산출(전력)7"/>
      <sheetName val="수량산출서(전력간선_지하D_C)7"/>
      <sheetName val="내___역7"/>
      <sheetName val="플랜트_설치7"/>
      <sheetName val="A_견적7"/>
      <sheetName val="unit_47"/>
      <sheetName val="Customer_Databas7"/>
      <sheetName val="_HIT-&gt;HMC_견적(3900)7"/>
      <sheetName val="전_기7"/>
      <sheetName val="SHEET_PILE단가7"/>
      <sheetName val="목차_7"/>
      <sheetName val="화재_탐지_설비7"/>
      <sheetName val="6PILE__(돌출)7"/>
      <sheetName val="세골재__T2_변경_현황7"/>
      <sheetName val="BH_1__2_7"/>
      <sheetName val="개인별_순위표7"/>
      <sheetName val="1_취수장7"/>
      <sheetName val="Cash_Flow-17"/>
      <sheetName val="3_1공사현황_공정표7"/>
      <sheetName val="2차전체변경예정_(2)7"/>
      <sheetName val="노임_단가7"/>
      <sheetName val="내역서_7"/>
      <sheetName val="8_현장관리비7"/>
      <sheetName val="7_안전관리비7"/>
      <sheetName val="귀래_설계_공내역서7"/>
      <sheetName val="설_계7"/>
      <sheetName val="1_설계기준7"/>
      <sheetName val="집_계_표7"/>
      <sheetName val="별표_7"/>
      <sheetName val="도담구내_개소별_명세7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도담구내_개소별_명柖6"/>
      <sheetName val="노임단가_(2)7"/>
      <sheetName val="3_공통공사대비7"/>
      <sheetName val="단___산6"/>
      <sheetName val="실____단6"/>
      <sheetName val="단가_및_재료비7"/>
      <sheetName val="전선_및_전선관6"/>
      <sheetName val="장비비_명세서17"/>
      <sheetName val="7_공정표7"/>
      <sheetName val="단면_(2)7"/>
      <sheetName val="RETAIL_(ABOVE)7"/>
      <sheetName val="5__현장관리비(new)_7"/>
      <sheetName val="내역서1999_8최종6"/>
      <sheetName val="2_대외공문7"/>
      <sheetName val="Sheet1_(2)6"/>
      <sheetName val="Cost_bd-&quot;A&quot;6"/>
      <sheetName val="장비_(2)6"/>
      <sheetName val="3BL공동구_수량6"/>
      <sheetName val="5_동별횡주관경6"/>
      <sheetName val="암거_제원표6"/>
      <sheetName val="Eq__Mobilization7"/>
      <sheetName val="노무비_근거6"/>
      <sheetName val="제수변_수량집계표(보통)6"/>
      <sheetName val="1차_내역서6"/>
      <sheetName val="CM_16"/>
      <sheetName val="_갑지6"/>
      <sheetName val="6__수량산출서6"/>
      <sheetName val="참조_(2)6"/>
      <sheetName val="일위대가_6"/>
      <sheetName val="4_LINE6"/>
      <sheetName val="7_th6"/>
      <sheetName val="수량산출서_(2)5"/>
      <sheetName val="1_CB5"/>
      <sheetName val="토공_total5"/>
      <sheetName val="기성(1차)_5"/>
      <sheetName val="습식및_셀프레벨링6"/>
      <sheetName val="BSD_(2)5"/>
      <sheetName val="바_한일양산5"/>
      <sheetName val="Project_Brief5"/>
      <sheetName val="영업_일15"/>
      <sheetName val="기기_내역서5"/>
      <sheetName val="4__VOs_summary5"/>
      <sheetName val="토공_토적표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변경명신물량_(2)5"/>
      <sheetName val="전사_(2)5"/>
      <sheetName val="BA_(2)5"/>
      <sheetName val="CP_(2)5"/>
      <sheetName val="Bảng_mã_VT5"/>
      <sheetName val="Chiet_tinh_dz355"/>
      <sheetName val="기존단가_(2)5"/>
      <sheetName val="아파트_4"/>
      <sheetName val="Xunit_(단위환산)4"/>
      <sheetName val="Elec_LG3"/>
      <sheetName val="ESTI_3"/>
      <sheetName val="장비코드표_0506014"/>
      <sheetName val="2007년_생산1부장비4"/>
      <sheetName val="2008년_생산부전장비코드4"/>
      <sheetName val="DDB부_장비_관리현황4"/>
      <sheetName val="D_&amp;_W_sizes3"/>
      <sheetName val="Gia_vat_tu3"/>
      <sheetName val="dtct_cong3"/>
      <sheetName val="DATA_LISTS3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So_sanh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[입찰안_xls][입찰안_xls][입찰안_xls]___4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예산"/>
      <sheetName val="POL6차-PIPÁ_x0000_Ԁ"/>
      <sheetName val="POL6차-PIPⶌ쌈"/>
      <sheetName val="POL6차-PIPÁ"/>
      <sheetName val="홈용접표"/>
      <sheetName val="신우"/>
      <sheetName val="집계장(Â_x0000_蠀1_x0000__x0000_"/>
      <sheetName val="집계장(뀀ﰡ 縞悧縳"/>
      <sheetName val="집계장(뀀ﰡ_x0000_䀰"/>
      <sheetName val="Thoat nuoc"/>
      <sheetName val="집계장(Â"/>
      <sheetName val="집계장(뀀ﰡ"/>
      <sheetName val="대비표"/>
      <sheetName val="Bill 02 INF"/>
      <sheetName val="chiet tinh"/>
      <sheetName val="8-31-98"/>
      <sheetName val="worksheet inchican"/>
      <sheetName val="combined 9-30"/>
      <sheetName val="PL98"/>
      <sheetName val="bs"/>
      <sheetName val="BSM9601"/>
      <sheetName val="[입찰안.xls][입찰안_xls][입찰안_xls]___2"/>
      <sheetName val="[입찰안.xls][입찰안_xls]직접뀀鞖/"/>
      <sheetName val="6MONTHS"/>
      <sheetName val="MTP"/>
      <sheetName val="Unt rate SS"/>
      <sheetName val="KLDT DIEN"/>
      <sheetName val="1,2,3,4_x0005_"/>
      <sheetName val="design_crit_x0005_"/>
      <sheetName val="plan&amp;section_of__x0005_冰﹢Ƚ"/>
      <sheetName val="소포내역_x0005_"/>
      <sheetName val="수량산출서집계(_x0005_"/>
      <sheetName val="수량산출서집계(_x0005_瞀"/>
      <sheetName val="plan&amp;section_of勉_x0010__x0001_Ԁ_xdc00_"/>
      <sheetName val="DMKH"/>
      <sheetName val="DmChitiet"/>
      <sheetName val="Nhatky"/>
      <sheetName val="MAIN GATE HOUSE"/>
      <sheetName val="負荷集計（断熱不燃）"/>
      <sheetName val="[입찰안.xls][입찰안.xls][입찰안.xls]_185"/>
      <sheetName val="[입찰안.xls][입찰안.xls][입찰안.xls]_184"/>
      <sheetName val="원본자재"/>
      <sheetName val="[입찰안.xls][입찰안.xls][입찰안.xls]_170"/>
      <sheetName val="정리계槜〩８"/>
      <sheetName val="사  업  비  수  지  예  산  서"/>
      <sheetName val="[입찰안.xls][입찰안.xls][입찰안.xls]_171"/>
      <sheetName val="[입찰안.xls][입찰안.xls][입찰안.xls]_172"/>
      <sheetName val="[입찰안.xls][입찰안.xls][입찰안.xls]_180"/>
      <sheetName val="[입찰안.xls][입찰안.xls][입찰안.xls]_173"/>
      <sheetName val="[입찰안.xls][입찰안.xls][입찰안.xls]_179"/>
      <sheetName val="[입찰안.xls][입찰안.xls][입찰안.xls]_174"/>
      <sheetName val="[입찰안.xls][입찰안.xls][입찰안.xls]_175"/>
      <sheetName val="[입찰안.xls][입찰안.xls][입찰안.xls]_177"/>
      <sheetName val="[입찰안.xls][입찰안.xls][입찰안.xls]_176"/>
      <sheetName val="[입찰안.xls][입찰안.xls][입찰안.xls]_178"/>
      <sheetName val="[입찰안.xls][입찰안.xls][입찰안.xls]_183"/>
      <sheetName val="[입찰안.xls][입찰안.xls][입찰안.xls]_182"/>
      <sheetName val="[입찰안.xls][입찰안.xls][입찰안.xls]_181"/>
      <sheetName val="[입찰안.xls][입찰안.xls][입찰안.xls]_186"/>
      <sheetName val="[입찰안.xls][입찰안.xls][입찰안.xls]_187"/>
      <sheetName val="[입찰안.xls][입찰안.xls][입찰안.xls]_189"/>
      <sheetName val="[입찰안.xls][입찰안.xls][입찰안.xls]_188"/>
      <sheetName val="[입찰안.xls][입찰안.xls][입찰안.xls]_191"/>
      <sheetName val="[입찰안.xls][입찰안.xls][입찰안.xls]_190"/>
      <sheetName val="Báo cáo"/>
      <sheetName val="Báo_cáo"/>
      <sheetName val="조선용암면"/>
      <sheetName val="Cst Pkg-Eden"/>
      <sheetName val="[입찰안.xls][입찰안.xls][입찰안.xls]_280"/>
      <sheetName val="[입찰안.xls][입찰안.xls][입찰안.xls]_281"/>
      <sheetName val="[입찰안.xls][입찰안.xls][입찰안.xls]_193"/>
      <sheetName val="[입찰안.xls][입찰안.xls][입찰안.xls]_192"/>
      <sheetName val="[입찰안.xls][입찰안.xls][입찰안.xls]_194"/>
      <sheetName val="[입찰안.xls][입찰안.xls][입찰안.xls]_197"/>
      <sheetName val="[입찰안.xls][입찰안.xls][입찰안.xls]_195"/>
      <sheetName val="[입찰안.xls][입찰안.xls][입찰안.xls]_198"/>
      <sheetName val="[입찰안.xls][입찰안.xls][입찰안.xls]_196"/>
      <sheetName val="[입찰안.xls][입찰안.xls][입찰안.xls]_199"/>
      <sheetName val="[입찰안.xls][입찰안.xls][입찰안.xls]_200"/>
      <sheetName val="[입찰안.xls][입찰안.xls][입찰안.xls]_201"/>
      <sheetName val="내역서(삼호)"/>
      <sheetName val="Sheet2 (2)"/>
      <sheetName val="내역_ver1_"/>
      <sheetName val="내역_ver1_뀀"/>
      <sheetName val="SORCE1"/>
      <sheetName val="기계경비시간당손료목록"/>
      <sheetName val="정리계㑸4鉨M槜"/>
      <sheetName val="Mc1"/>
      <sheetName val="영창26"/>
      <sheetName val="45,46"/>
      <sheetName val="[입찰안.xls][입찰안.xls][입찰안.xls]_231"/>
      <sheetName val="[입찰안.xls][입찰안.xls][입찰안.xls]_233"/>
      <sheetName val="[입찰안.xls][입찰안.xls][입찰안.xls]_232"/>
      <sheetName val="수지½"/>
      <sheetName val="전사계"/>
      <sheetName val="[입찰안.xls][입찰안.xls][입찰안.xls]_216"/>
      <sheetName val="[입찰안.xls][입찰안.xls][입찰안.xls]_215"/>
      <sheetName val="[입찰안.xls][입찰안.xls][입찰안.xls]_202"/>
      <sheetName val="[입찰안.xls][입찰안.xls][입찰안.xls]_203"/>
      <sheetName val="[입찰안.xls][입찰안.xls][입찰안.xls]_204"/>
      <sheetName val="[입찰안.xls][입찰안.xls][입찰안.xls]_205"/>
      <sheetName val="[입찰안.xls][입찰안.xls][입찰안.xls]_206"/>
      <sheetName val="[입찰안.xls][입찰안.xls][입찰안.xls]_207"/>
      <sheetName val="[입찰안.xls][입찰안.xls][입찰안.xls]_212"/>
      <sheetName val="[입찰안.xls][입찰안.xls][입찰안.xls]_213"/>
      <sheetName val="[입찰안.xls][입찰안.xls][입찰안.xls]_208"/>
      <sheetName val="[입찰안.xls][입찰안.xls][입찰안.xls]_209"/>
      <sheetName val="[입찰안.xls][입찰안.xls][입찰안.xls]_210"/>
      <sheetName val="[입찰안.xls][입찰안.xls][입찰안.xls]_211"/>
      <sheetName val="[입찰안.xls][입찰안.xls][입찰안.xls]_214"/>
      <sheetName val="[입찰안.xls][입찰안.xls][입찰안.xls]_219"/>
      <sheetName val="[입찰안.xls][입찰안.xls][입찰안.xls]_222"/>
      <sheetName val="[입찰안.xls][입찰안.xls][입찰안.xls]_220"/>
      <sheetName val="[입찰안.xls][입찰안.xls][입찰안.xls]_217"/>
      <sheetName val="[입찰안.xls][입찰안.xls][입찰안.xls]_218"/>
      <sheetName val="[입찰안.xls][입찰안.xls][입찰안.xls]_223"/>
      <sheetName val="[입찰안.xls][입찰안.xls][입찰안.xls]_224"/>
      <sheetName val="[입찰안.xls][입찰안.xls][입찰안.xls]_221"/>
      <sheetName val="[입찰안.xls][입찰안.xls][입찰안.xls]_225"/>
      <sheetName val="[입찰안.xls][입찰안.xls][입찰안.xls]_227"/>
      <sheetName val="[입찰안.xls][입찰안.xls][입찰안.xls]_226"/>
      <sheetName val="[입찰안.xls][입찰안.xls][입찰안.xls]_228"/>
      <sheetName val="[입찰안.xls][입찰안.xls][입찰안.xls]_229"/>
      <sheetName val="[입찰안.xls][입찰안.xls][입찰안.xls]_230"/>
      <sheetName val="[입찰안.xls][입찰안.xls][입찰안.xls]_234"/>
      <sheetName val="[입찰안.xls][입찰안.xls][입찰안.xls]_236"/>
      <sheetName val="[입찰안.xls][입찰안.xls][입찰안.xls]_235"/>
      <sheetName val="콘크리트"/>
      <sheetName val="매각(6)"/>
      <sheetName val="0001new"/>
      <sheetName val="비용"/>
      <sheetName val="인건비(환율)"/>
      <sheetName val="기계경비"/>
      <sheetName val="[입찰안.xls][입찰안.xls][입찰안.xls]_253"/>
      <sheetName val="[입찰안.xls][입찰안.xls][입찰안.xls]_254"/>
      <sheetName val="[입찰안.xls][입찰안.xls][입찰안.xls]_249"/>
      <sheetName val="[입찰안.xls][입찰안.xls][입찰안.xls]_247"/>
      <sheetName val="[입찰안.xls][입찰안.xls][입찰안.xls]_248"/>
      <sheetName val="[입찰안.xls][입찰안.xls][입찰안.xls]_244"/>
      <sheetName val="[입찰안.xls][입찰안.xls][입찰안.xls]_239"/>
      <sheetName val="[입찰안.xls][입찰안.xls][입찰안.xls]_242"/>
      <sheetName val="[입찰안.xls][입찰안.xls][입찰안.xls]_240"/>
      <sheetName val="[입찰안.xls][입찰안.xls][입찰안.xls]_237"/>
      <sheetName val="[입찰안.xls][입찰안.xls][입찰안.xls]_238"/>
      <sheetName val="[입찰안.xls][입찰안.xls][입찰안.xls]_241"/>
      <sheetName val="[입찰안.xls][입찰안.xls][입찰안.xls]_243"/>
      <sheetName val="[입찰안.xls][입찰안.xls][입찰안.xls]_245"/>
      <sheetName val="[입찰안.xls][입찰안.xls][입찰안.xls]_246"/>
      <sheetName val="[입찰안.xls][입찰안.xls][입찰안.xls]_250"/>
      <sheetName val="[입찰안.xls][입찰안.xls][입찰안.xls]_251"/>
      <sheetName val="[입찰안.xls][입찰안.xls][입찰안.xls]_252"/>
      <sheetName val="Cable임피던스"/>
      <sheetName val="교대(A1-A2)"/>
      <sheetName val="Sheet15"/>
      <sheetName val="운반비(시흥)"/>
      <sheetName val="[입찰안.xls][입찰안.xls][입찰안.xls]_264"/>
      <sheetName val="[입찰안.xls][입찰안.xls][입찰안.xls]_262"/>
      <sheetName val="[입찰안.xls][입찰안.xls][입찰안.xls]_265"/>
      <sheetName val="stability_xdc00_䘢䠂檱䠛檳"/>
      <sheetName val="[입찰안.xls][입찰안.xls][입찰안.xls]_255"/>
      <sheetName val="[입찰안.xls][입찰안.xls][입찰안.xls]_258"/>
      <sheetName val="[입찰안.xls][입찰안.xls][입찰안.xls]_259"/>
      <sheetName val="[입찰안.xls][입찰안.xls][입찰안.xls]_256"/>
      <sheetName val="[입찰안.xls][입찰안.xls][입찰안.xls]_257"/>
      <sheetName val="[입찰안.xls][입찰안.xls][입찰안.xls]_261"/>
      <sheetName val="[입찰안.xls][입찰안.xls][입찰안.xls]_260"/>
      <sheetName val="[입찰안.xls][입찰안.xls][입찰안.xls]_263"/>
      <sheetName val="[입찰안.xls][입찰안.xls][입찰안.xls]_268"/>
      <sheetName val="[입찰안.xls][입찰안.xls][입찰안.xls]_267"/>
      <sheetName val="[입찰안.xls][입찰안.xls][입찰안.xls]_266"/>
      <sheetName val="노원열병합__건축공사기성내역"/>
      <sheetName val="장Ԁ"/>
      <sheetName val="정리계_x0005_앀"/>
      <sheetName val="정리계_x0005__xde00_"/>
      <sheetName val="정리계_x0005_"/>
      <sheetName val="자가"/>
      <sheetName val="A LINE"/>
      <sheetName val="공기압淀퍦"/>
      <sheetName val="일위대가(집계刀"/>
      <sheetName val="본실행경비"/>
      <sheetName val="공기압᪬቙԰"/>
      <sheetName val="(1)2002년 매출목표 산출"/>
      <sheetName val="토공수량산출"/>
      <sheetName val="토적계산서"/>
      <sheetName val="경서-통신"/>
      <sheetName val="정산변경"/>
      <sheetName val="골재"/>
      <sheetName val="원도"/>
      <sheetName val="공통உ"/>
      <sheetName val="휴가비,급량비"/>
      <sheetName val="[입찰안.xls][입찰안.xls][입찰안.xls]_269"/>
      <sheetName val="[입찰안.xls][입찰안.xls][입찰안.xls]_270"/>
      <sheetName val="[입찰안.xls][입찰안.xls][입찰안.xls]___6"/>
      <sheetName val="[입찰안.xls][입찰안.xls][입찰안.xls]_272"/>
      <sheetName val="[입찰안.xls][입찰안.xls][입찰안.xls]_273"/>
      <sheetName val="[입찰안.xls][입찰안.xls][입찰안.xls]_271"/>
      <sheetName val="[입찰안.xls][입찰안.xls][입찰안.xls]_275"/>
      <sheetName val="[입찰안.xls][입찰안.xls][입찰안.xls]_277"/>
      <sheetName val="[입찰안.xls][입찰안.xls][입찰안.xls]_274"/>
      <sheetName val="[입찰안.xls][입찰안.xls][입찰안.xls]_278"/>
      <sheetName val="[입찰안.xls][입찰안.xls][입찰안.xls]_276"/>
      <sheetName val="[입찰안.xls][입찰안.xls][입찰안.xls]_279"/>
      <sheetName val="[입찰안.xls][입찰안.xls][입찰안.xls]_282"/>
      <sheetName val="[입찰안.xls][입찰안.xls][입찰안.xls]_283"/>
      <sheetName val="정리계槜〩"/>
      <sheetName val="장"/>
      <sheetName val="정리계"/>
      <sheetName val="수지½_x0000_"/>
      <sheetName val="노원열병합__건축공사기성내역_x0000_"/>
      <sheetName val="정리계_x0000__x0000__x0005__x0000_앀"/>
      <sheetName val="정리계_x0000__x0000__x0005__x0000__xde00_"/>
      <sheetName val="정리계_x0000__x0000__x0005__x0000_"/>
      <sheetName val="원도_x0000_"/>
      <sheetName val="Bill No.1.6"/>
      <sheetName val="Bill No.1.10"/>
      <sheetName val="Bill No.3.3"/>
      <sheetName val="Bill No.1.4"/>
      <sheetName val="Bill No.1.7"/>
      <sheetName val="Summary Bill No. 3"/>
      <sheetName val="Div10"/>
      <sheetName val="Div13"/>
      <sheetName val="Div4"/>
      <sheetName val="Div5"/>
      <sheetName val="Div6"/>
      <sheetName val="Div7"/>
      <sheetName val="Div9"/>
      <sheetName val="자바라1"/>
      <sheetName val="DM_BBNT"/>
      <sheetName val="TCVN"/>
      <sheetName val="Earthwork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Đơn giá theo m2"/>
      <sheetName val="plan&amp;section_of勉_x0010__x0000__x0000__x0000__x0000__x0000__x0001_Ԁ_x0000_�"/>
      <sheetName val="xe"/>
      <sheetName val="Bang THKP-DMDT"/>
      <sheetName val="plan&amp;section_of勉_x0010__x0001_Ԁ�"/>
      <sheetName val="Báo_cáo1"/>
      <sheetName val="TB NẶNG"/>
      <sheetName val="수정시산표"/>
      <sheetName val="Cash2"/>
      <sheetName val="Z"/>
      <sheetName val="이자율"/>
      <sheetName val="[입찰안.xls][입찰안.xls][입찰안.xls]_284"/>
      <sheetName val="[입찰안.xls][입찰안.xls][입찰안.xls]_285"/>
      <sheetName val="[입찰안.xls][입찰안.xls][입찰안.xls]_286"/>
      <sheetName val="[입찰안.xls][입찰안.xls][입찰안.xls]_291"/>
      <sheetName val="[입찰안.xls][입찰안.xls][입찰안.xls]_287"/>
      <sheetName val="[입찰안.xls][입찰안.xls][입찰안.xls]_288"/>
      <sheetName val="[입찰안.xls][입찰안.xls][입찰안.xls]_289"/>
      <sheetName val="[입찰안.xls][입찰안.xls][입찰안.xls]_293"/>
      <sheetName val="[입찰안.xls][입찰안.xls][입찰안.xls]_290"/>
      <sheetName val="[입찰안.xls][입찰안.xls][입찰안.xls]_292"/>
      <sheetName val="[입찰안.xls][입찰안.xls][입찰안.xls]_294"/>
      <sheetName val="[입찰안.xls][입찰안.xls][입찰안.xls]_295"/>
      <sheetName val="[입찰안.xls][입찰안.xls][입찰안.xls]_296"/>
      <sheetName val="[입찰안.xls][입찰안.xls][입찰안.xls]_297"/>
      <sheetName val="[입찰안.xls][입찰안.xls][입찰안.xls]_298"/>
      <sheetName val="[입찰안.xls][입찰안.xls][입찰안.xls]_299"/>
      <sheetName val="[입찰안.xls][입찰안.xls][입찰안.xls]_302"/>
      <sheetName val="[입찰안.xls][입찰안.xls][입찰안.xls]_300"/>
      <sheetName val="[입찰안.xls][입찰안.xls][입찰안.xls]_301"/>
      <sheetName val="Du lieu"/>
      <sheetName val="구조물집계"/>
      <sheetName val="토공집계"/>
      <sheetName val="6__안전관_x0000__x0000_"/>
      <sheetName val="한³_x0000__x0000_"/>
      <sheetName val="전신환매도율"/>
      <sheetName val="공량산출근거서"/>
      <sheetName val="VTP tham khảo"/>
      <sheetName val="CT35"/>
      <sheetName val="[입찰안.xls][입찰안.xls][입찰안.xls]_317"/>
      <sheetName val="[입찰안.xls][입찰안.xls][입찰안.xls]_316"/>
      <sheetName val="6__안전관"/>
      <sheetName val="한³"/>
      <sheetName val="97_사업추정(їEKI)"/>
      <sheetName val="COA-17"/>
      <sheetName val="C-18"/>
      <sheetName val="[입찰안.xls][입찰안.xls][입찰안.xls]_318"/>
      <sheetName val="[입찰안.xls][입찰안.xls][입찰안.xls]_305"/>
      <sheetName val="[입찰안.xls][입찰안.xls][입찰안.xls]_303"/>
      <sheetName val="[입찰안.xls][입찰안.xls][입찰안.xls]_304"/>
      <sheetName val="[입찰안.xls][입찰안.xls][입찰안.xls]_306"/>
      <sheetName val="[입찰안.xls][입찰안.xls][입찰안.xls]_307"/>
      <sheetName val="[입찰안.xls][입찰안.xls][입찰안.xls]_315"/>
      <sheetName val="[입찰안.xls][입찰안.xls][입찰안.xls]_314"/>
      <sheetName val="[입찰안.xls][입찰안.xls][입찰안.xls]_311"/>
      <sheetName val="[입찰안.xls][입찰안.xls][입찰안.xls]_308"/>
      <sheetName val="[입찰안.xls][입찰안.xls][입찰안.xls]_309"/>
      <sheetName val="[입찰안.xls][입찰안.xls][입찰안.xls]_310"/>
      <sheetName val="[입찰안.xls][입찰안.xls][입찰안.xls]_312"/>
      <sheetName val="[입찰안.xls][입찰안.xls][입찰안.xls]_313"/>
      <sheetName val="[입찰안.xls][입찰안.xls][입찰안.xls]_319"/>
      <sheetName val="[입찰안.xls][입찰안.xls][입찰안.xls]_321"/>
      <sheetName val="[입찰안.xls][입찰안.xls][입찰안.xls]_323"/>
      <sheetName val="[입찰안.xls][입찰안.xls][입찰안.xls]_320"/>
      <sheetName val="[입찰안.xls][입찰안.xls][입찰안.xls]_324"/>
      <sheetName val="[입찰안.xls][입찰안.xls][입찰안.xls]_325"/>
      <sheetName val="[입찰안.xls][입찰안.xls][입찰안.xls]_322"/>
      <sheetName val="[입찰안.xls][입찰안.xls][입찰안.xls]_326"/>
      <sheetName val="[입찰안.xls][입찰안.xls][입찰안.xls]_327"/>
      <sheetName val="5F 계약단가"/>
      <sheetName val="[입찰안_xls][입찰안_xls][입찰안_xls]B__7"/>
      <sheetName val="[입찰안_xls][입찰안_xls][입찰안_xls]B__5"/>
      <sheetName val="[입찰안_xls][입찰안_xls][입찰안_xls]B__6"/>
      <sheetName val="[입찰안_xls][입찰안_xls][입찰안_xls]B__8"/>
      <sheetName val="[입찰안_xls][입찰안_xls][입찰안_xls]B__9"/>
      <sheetName val="[입찰안_xls][입찰안_xls][입찰안_xls]B_17"/>
      <sheetName val="[입찰안_xls][입찰안_xls][입찰안_xls]B_25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3"/>
      <sheetName val="[입찰안_xls][입찰안_xls][입찰안_xls]B_24"/>
      <sheetName val="[입찰안_xls][입찰안_xls][입찰안_xls]B_26"/>
      <sheetName val="[입찰안_xls][입찰안_xls][입찰안_xls]B_27"/>
      <sheetName val="[입찰안_xls][입찰안_xls][입찰안_xls]B_31"/>
      <sheetName val="[입찰안_xls][입찰안_xls][입찰안_xls]B_28"/>
      <sheetName val="[입찰안_xls][입찰안_xls][입찰안_xls]B_29"/>
      <sheetName val="[입찰안_xls][입찰안_xls][입찰안_xls]B_30"/>
      <sheetName val="tra-vat-lieu"/>
      <sheetName val="[입찰안.xls][입찰안.xls][입찰안.xls]_328"/>
      <sheetName val="[입찰안.xls][입찰안.xls][입찰안.xls]_329"/>
      <sheetName val="[입찰안.xls][입찰안.xls][입찰안.xls]_330"/>
      <sheetName val="[입찰안.xls][입찰안.xls][입찰안.xls]_331"/>
      <sheetName val="[입찰안.xls][입찰안.xls][입찰안.xls]_332"/>
      <sheetName val="[입찰안.xls][입찰안.xls][입찰안.xls]_333"/>
      <sheetName val="[입찰안.xls][입찰안.xls][입찰안.xls]_334"/>
      <sheetName val="[입찰안.xls][입찰안.xls][입찰안.xls]_335"/>
      <sheetName val="[입찰안.xls][입찰안.xls][입찰안.xls]_337"/>
      <sheetName val="[입찰안.xls][입찰안.xls][입찰안.xls]_336"/>
      <sheetName val="[입찰안.xls][입찰안.xls][입찰안.xls]_338"/>
      <sheetName val="[입찰안.xls][입찰안.xls][입찰안.xls]_339"/>
      <sheetName val="[입찰안.xls][입찰안.xls][입찰안.xls]_340"/>
      <sheetName val="MTL$-INTER"/>
      <sheetName val="갑지_을지4"/>
      <sheetName val="유효폭의_계산4"/>
      <sheetName val="미납품_현황4"/>
      <sheetName val="ITB_COST4"/>
      <sheetName val="2-2_매출분석4"/>
      <sheetName val="STEEL_BOX_단면설계(SEC_8)4"/>
      <sheetName val="설명서_4"/>
      <sheetName val="1_내역(청_하역장전등)4"/>
      <sheetName val="2_단면가정_(양곡1교)4"/>
      <sheetName val="표지_(2)4"/>
      <sheetName val="_견적서4"/>
      <sheetName val="자격_땡겨오기4"/>
      <sheetName val="단양_00_아파트-세부내역4"/>
      <sheetName val="4_2_1_마루높이_검토4"/>
      <sheetName val="갑지_설계_내역서4"/>
      <sheetName val="05년_상4"/>
      <sheetName val="영흥TL(UP,DOWN)_4"/>
      <sheetName val="8_PILE__(돌출)4"/>
      <sheetName val="수량산출서_갑지4"/>
      <sheetName val="자재기성_신청서_xlsx3"/>
      <sheetName val="TABLE_DB3"/>
      <sheetName val="쌍용_data_base3"/>
      <sheetName val="내역(인테리어_실내)(도급)3"/>
      <sheetName val="내역(인테리어_실외)(도급)3"/>
      <sheetName val="_FURNACE현설3"/>
      <sheetName val="97_사업추정(WEKI)3"/>
      <sheetName val="8_설치품셈3"/>
      <sheetName val="2000_053"/>
      <sheetName val="품셈_3"/>
      <sheetName val="M-EMS_GP-570(BIT)3"/>
      <sheetName val="19_07월_세_계3"/>
      <sheetName val="19_07항목별(시트복사금지100번쓰기)3"/>
      <sheetName val="19_05월3"/>
      <sheetName val="내역서_제출4"/>
      <sheetName val="중기조종사_단위단가3"/>
      <sheetName val="[입찰안_xls][입찰안_xls][입찰안_xls]___5"/>
      <sheetName val="0_목록13"/>
      <sheetName val="PROJ__DATA2"/>
      <sheetName val="_Beams_Sched_2"/>
      <sheetName val="DTICH_(Full)"/>
      <sheetName val="_입찰안_xls__입찰안_xls__입찰안_xls____2"/>
      <sheetName val="_입찰안_xls__입찰안_xls__입찰안_xls____3"/>
      <sheetName val="COST_SUMMARY"/>
      <sheetName val="Khoi_luong"/>
      <sheetName val="Thuc_thanh"/>
      <sheetName val="_입찰안_xls__입찰안_xls__입찰안_xls_B__2"/>
      <sheetName val="_입찰안_xls__입찰안_xls__입찰안_xls_B__3"/>
      <sheetName val="[입찰안_xls][입찰안_xls][입찰안_xls]B_69"/>
      <sheetName val="[입찰안_xls][입찰안_xls][입찰안_xls]B_71"/>
      <sheetName val="[입찰안_xls][입찰안_xls][입찰안_xls]B_70"/>
      <sheetName val="6-1_보오링(1)"/>
      <sheetName val="[입찰안_xls][입찰안_xls][입찰안_xls]B_61"/>
      <sheetName val="[입찰안_xls][입찰안_xls][입찰안_xls]B_65"/>
      <sheetName val="[입찰안_xls][입찰안_xls][입찰안_xls]B_64"/>
      <sheetName val="[입찰안_xls][입찰안_xls][입찰안_xls]B_54"/>
      <sheetName val="[입찰안_xls][입찰안_xls][입찰안_xls]B_53"/>
      <sheetName val="[입찰안_xls][입찰안_xls][입찰안_xls]B_44"/>
      <sheetName val="[입찰안_xls][입찰안_xls][입찰안_xls]B_33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5"/>
      <sheetName val="[입찰안_xls][입찰안_xls][입찰안_xls]B_46"/>
      <sheetName val="[입찰안_xls][입찰안_xls][입찰안_xls]B_47"/>
      <sheetName val="[입찰안_xls][입찰안_xls][입찰안_xls]B_48"/>
      <sheetName val="[입찰안_xls][입찰안_xls][입찰안_xls]B_49"/>
      <sheetName val="중강당_내역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2"/>
      <sheetName val="노임단가_및_기계경비"/>
      <sheetName val="[입찰안_xls][입찰안_xls][입찰안_xls]B_63"/>
      <sheetName val="[입찰안_xls][입찰안_xls][입찰안_xls]B_66"/>
      <sheetName val="[입찰안_xls][입찰안_xls][입찰안_xls]B_67"/>
      <sheetName val="[입찰안_xls][입찰안_xls][입찰안_xls]B_68"/>
      <sheetName val="[입찰안_xls][입찰안_xls][입찰안_xls]B_72"/>
      <sheetName val="[입찰안_xls][입찰안_xls][입찰안_xls]B_73"/>
      <sheetName val="[입찰안_xls][입찰안_xls][입찰안_xls]B_74"/>
      <sheetName val="[입찰안_xls][입찰안_xls][입찰안_xls]B_75"/>
      <sheetName val="Cost_factor"/>
      <sheetName val="Item_list"/>
      <sheetName val="Sheet_Template_Empty"/>
      <sheetName val="Xuly_Data"/>
      <sheetName val="1__Dashboard"/>
      <sheetName val="[입찰안_xls][입찰안_xls][입찰안_xls]___6"/>
      <sheetName val="[입찰안_xls][입찰안_xls][입찰안_xls]___7"/>
      <sheetName val="실행내역서_"/>
      <sheetName val="TOWER_12TON"/>
      <sheetName val="EXCHANGE_RATE"/>
      <sheetName val="[입찰안_xls][입찰안_xls][입찰안_xls]_128"/>
      <sheetName val="[입찰안_xls][입찰안_xls][입찰안_xls]_127"/>
      <sheetName val="[입찰안_xls][입찰안_xls][입찰안_xls]_126"/>
      <sheetName val="노_표-조"/>
      <sheetName val="견적비교표_(2)"/>
      <sheetName val="결재방(지우지_마세요)"/>
      <sheetName val="[입찰안_xls][입찰안_xls][입찰안_xls]_103"/>
      <sheetName val="[입찰안_xls][입찰안_xls][입찰안_xls]B_79"/>
      <sheetName val="[입찰안_xls][입찰안_xls][입찰안_xls]B_80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공사투입계획(변경결의)19_9"/>
      <sheetName val="노무비_월별지급현황19_9"/>
      <sheetName val="갑지(외주기성)19_9"/>
      <sheetName val="[입찰안_xls][입찰안_xls][입찰안_xls]_118"/>
      <sheetName val="[입찰안_xls][입찰안_xls][입찰안_xls]_104"/>
      <sheetName val="[입찰안_xls][입찰안_xls][입찰안_xls]_106"/>
      <sheetName val="[입찰안_xls][입찰안_xls][입찰안_xls]_107"/>
      <sheetName val="[입찰안_xls][입찰안_xls][입찰안_xls]_105"/>
      <sheetName val="[입찰안_xls][입찰안_xls][입찰안_xls]_109"/>
      <sheetName val="[입찰안_xls][입찰안_xls][입찰안_xls]_111"/>
      <sheetName val="[입찰안_xls][입찰안_xls][입찰안_xls]_110"/>
      <sheetName val="[입찰안_xls][입찰안_xls][입찰안_xls]_108"/>
      <sheetName val="[입찰안_xls][입찰안_xls][입찰안_xls]_113"/>
      <sheetName val="[입찰안_xls][입찰안_xls][입찰안_xls]_114"/>
      <sheetName val="[입찰안_xls][입찰안_xls][입찰안_xls]_115"/>
      <sheetName val="[입찰안_xls][입찰안_xls][입찰안_xls]_112"/>
      <sheetName val="[입찰안_xls][입찰안_xls][입찰안_xls]_116"/>
      <sheetName val="[입찰안_xls][입찰안_xls][입찰안_xls]_117"/>
      <sheetName val="[입찰안_xls][입찰안_xls][입찰안_xls]_121"/>
      <sheetName val="[입찰안_xls][입찰안_xls][입찰안_xls]_120"/>
      <sheetName val="[입찰안_xls][입찰안_xls][입찰안_xls]_122"/>
      <sheetName val="[입찰안_xls][입찰안_xls][입찰안_xls]_119"/>
      <sheetName val="[입찰안_xls][입찰안_xls][입찰안_xls]_123"/>
      <sheetName val="plan&amp;section_of勉Ԁ"/>
      <sheetName val="Requirement(Work_Crew)"/>
      <sheetName val="[입찰안_xls][입찰안_xls][입찰안_xls]_124"/>
      <sheetName val="[입찰안_xls][입찰안_xls][입찰안_xls]_125"/>
      <sheetName val="[입찰안_xls][입찰안_xls][입찰안_xls]_130"/>
      <sheetName val="[입찰안_xls][입찰안_xls][입찰안_xls]_129"/>
      <sheetName val="[입찰안.xls][입찰안.xls][입찰안.xls]_341"/>
      <sheetName val="[입찰안.xls][입찰안.xls][입찰안.xls]_342"/>
      <sheetName val="[입찰안.xls][입찰안.xls][입찰안.xls]_343"/>
      <sheetName val="[입찰안.xls][입찰안.xls][입찰안.xls]_344"/>
      <sheetName val="[입찰안.xls][입찰안.xls][입찰안.xls]_345"/>
      <sheetName val="단면A-A(TR)"/>
      <sheetName val="DG ke"/>
      <sheetName val="General_Data"/>
      <sheetName val="[입찰안.xls][입찰안.xls][입찰안.xls]_386"/>
      <sheetName val="[입찰안.xls][입찰안.xls][입찰안.xls]_381"/>
      <sheetName val="[입찰안.xls][입찰안.xls][입찰안.xls]_382"/>
      <sheetName val="[입찰안.xls][입찰안.xls][입찰안.xls]_383"/>
      <sheetName val="[입찰안.xls][입찰안.xls][입찰안.xls]_375"/>
      <sheetName val="600(3)a"/>
      <sheetName val="정리계槜〽ｐ"/>
      <sheetName val="3련_B胔Ẩ"/>
      <sheetName val="3련_B˔"/>
      <sheetName val="3련_B㷔₼"/>
      <sheetName val="3련_B㷔嚼"/>
      <sheetName val="[입찰안.xls][입찰안.xls][입찰안.xls]_347"/>
      <sheetName val="[입찰안.xls][입찰안.xls][입찰안.xls]_346"/>
      <sheetName val="[입찰안.xls][입찰안.xls][입찰안.xls]_350"/>
      <sheetName val="_HIT__HMC_견_x0005_ꉀ펔ɠ"/>
      <sheetName val="[입찰안.xls][입찰안.xls][입찰안.xls]_352"/>
      <sheetName val="[입찰안.xls][입찰안.xls][입찰안.xls]_351"/>
      <sheetName val="[입찰안.xls][입찰안.xls][입찰안.xls]_348"/>
      <sheetName val="[입찰안.xls][입찰안.xls][입찰안.xls]_349"/>
      <sheetName val="[입찰안.xls][입찰안.xls][입찰안.xls]_362"/>
      <sheetName val="[입찰안.xls][입찰안.xls][입찰안.xls]_354"/>
      <sheetName val="[입찰안.xls][입찰안.xls][입찰안.xls]_353"/>
      <sheetName val="[입찰안.xls][입찰안.xls][입찰안.xls]_355"/>
      <sheetName val="[입찰안.xls][입찰안.xls][입찰안.xls]_356"/>
      <sheetName val="[입찰안.xls][입찰안.xls][입찰안.xls]_357"/>
      <sheetName val="[입찰안.xls][입찰안.xls][입찰안.xls]_358"/>
      <sheetName val="[입찰안.xls][입찰안.xls][입찰안.xls]_360"/>
      <sheetName val="[입찰안.xls][입찰안.xls][입찰안.xls]_359"/>
      <sheetName val="[입찰안.xls][입찰안.xls][입찰안.xls]_361"/>
      <sheetName val="[입찰안.xls][입찰안.xls][입찰안.xls]_364"/>
      <sheetName val="[입찰안.xls][입찰안.xls][입찰안.xls]_363"/>
      <sheetName val="[입찰안.xls][입찰안.xls][입찰안.xls]_365"/>
      <sheetName val="[입찰안.xls][입찰안.xls][입찰안.xls]_366"/>
      <sheetName val="표준항목"/>
      <sheetName val="[입찰안.xls][입찰안.xls][입찰안.xls]_368"/>
      <sheetName val="[입찰안.xls][입찰안.xls][입찰안.xls]_371"/>
      <sheetName val="[입찰안.xls][입찰안.xls][입찰안.xls]_370"/>
      <sheetName val="[입찰안.xls][입찰안.xls][입찰안.xls]_367"/>
      <sheetName val="[입찰안.xls][입찰안.xls][입찰안.xls]_369"/>
      <sheetName val="[입찰안.xls][입찰안.xls][입찰안.xls]_372"/>
      <sheetName val="[입찰안.xls][입찰안.xls][입찰안.xls]_374"/>
      <sheetName val="[입찰안.xls][입찰안.xls][입찰안.xls]_373"/>
      <sheetName val="[입찰안.xls][입찰안.xls][입찰안.xls]_376"/>
      <sheetName val="[입찰안.xls][입찰안.xls][입찰안.xls]_377"/>
      <sheetName val="[입찰안.xls][입찰안.xls][입찰안.xls]_378"/>
      <sheetName val="[입찰안.xls][입찰안.xls][입찰안.xls]_379"/>
      <sheetName val="[입찰안.xls][입찰안.xls][입찰안.xls]_380"/>
      <sheetName val="[입찰안.xls][입찰안.xls][입찰안.xls]_384"/>
      <sheetName val="[입찰안.xls][입찰안.xls][입찰안.xls]_385"/>
      <sheetName val="[입찰안.xls][입찰안.xls][입찰안.xls]_387"/>
      <sheetName val="[입찰안.xls][입찰안.xls][입찰안.xls]_388"/>
      <sheetName val="명단"/>
      <sheetName val="제조 경영"/>
      <sheetName val="3련_B˔_x0000_"/>
      <sheetName val="_HIT__HMC_견_x0000__x0000__x0005__x0000_ꉀ펔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 refreshError="1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/>
      <sheetData sheetId="1672"/>
      <sheetData sheetId="1673" refreshError="1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/>
      <sheetData sheetId="1718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 refreshError="1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 refreshError="1"/>
      <sheetData sheetId="1862" refreshError="1"/>
      <sheetData sheetId="1863" refreshError="1"/>
      <sheetData sheetId="1864" refreshError="1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 refreshError="1"/>
      <sheetData sheetId="1907" refreshError="1"/>
      <sheetData sheetId="1908" refreshError="1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 refreshError="1"/>
      <sheetData sheetId="2013"/>
      <sheetData sheetId="2014" refreshError="1"/>
      <sheetData sheetId="2015"/>
      <sheetData sheetId="2016"/>
      <sheetData sheetId="2017"/>
      <sheetData sheetId="2018"/>
      <sheetData sheetId="2019" refreshError="1"/>
      <sheetData sheetId="2020"/>
      <sheetData sheetId="2021"/>
      <sheetData sheetId="2022" refreshError="1"/>
      <sheetData sheetId="2023" refreshError="1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 refreshError="1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/>
      <sheetData sheetId="2308" refreshError="1"/>
      <sheetData sheetId="2309" refreshError="1"/>
      <sheetData sheetId="2310" refreshError="1"/>
      <sheetData sheetId="2311" refreshError="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/>
      <sheetData sheetId="2413"/>
      <sheetData sheetId="2414" refreshError="1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/>
      <sheetData sheetId="2480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/>
      <sheetData sheetId="2501" refreshError="1"/>
      <sheetData sheetId="2502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 refreshError="1"/>
      <sheetData sheetId="2609" refreshError="1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 refreshError="1"/>
      <sheetData sheetId="2629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 refreshError="1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 refreshError="1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/>
      <sheetData sheetId="2971"/>
      <sheetData sheetId="2972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 refreshError="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/>
      <sheetData sheetId="3044"/>
      <sheetData sheetId="3045"/>
      <sheetData sheetId="3046"/>
      <sheetData sheetId="3047" refreshError="1"/>
      <sheetData sheetId="3048"/>
      <sheetData sheetId="3049"/>
      <sheetData sheetId="3050" refreshError="1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 refreshError="1"/>
      <sheetData sheetId="3062" refreshError="1"/>
      <sheetData sheetId="3063"/>
      <sheetData sheetId="3064" refreshError="1"/>
      <sheetData sheetId="3065" refreshError="1"/>
      <sheetData sheetId="3066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/>
      <sheetData sheetId="3148"/>
      <sheetData sheetId="3149"/>
      <sheetData sheetId="3150" refreshError="1"/>
      <sheetData sheetId="3151" refreshError="1"/>
      <sheetData sheetId="3152" refreshError="1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/>
      <sheetData sheetId="3433"/>
      <sheetData sheetId="3434" refreshError="1"/>
      <sheetData sheetId="3435"/>
      <sheetData sheetId="3436" refreshError="1"/>
      <sheetData sheetId="3437" refreshError="1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 refreshError="1"/>
      <sheetData sheetId="3458"/>
      <sheetData sheetId="3459" refreshError="1"/>
      <sheetData sheetId="3460" refreshError="1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 refreshError="1"/>
      <sheetData sheetId="3474" refreshError="1"/>
      <sheetData sheetId="3475" refreshError="1"/>
      <sheetData sheetId="3476"/>
      <sheetData sheetId="3477" refreshError="1"/>
      <sheetData sheetId="3478"/>
      <sheetData sheetId="3479"/>
      <sheetData sheetId="3480" refreshError="1"/>
      <sheetData sheetId="3481" refreshError="1"/>
      <sheetData sheetId="3482" refreshError="1"/>
      <sheetData sheetId="3483"/>
      <sheetData sheetId="3484"/>
      <sheetData sheetId="3485"/>
      <sheetData sheetId="3486"/>
      <sheetData sheetId="3487" refreshError="1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 refreshError="1"/>
      <sheetData sheetId="3521" refreshError="1"/>
      <sheetData sheetId="3522" refreshError="1"/>
      <sheetData sheetId="3523"/>
      <sheetData sheetId="3524" refreshError="1"/>
      <sheetData sheetId="3525" refreshError="1"/>
      <sheetData sheetId="3526" refreshError="1"/>
      <sheetData sheetId="3527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 refreshError="1"/>
      <sheetData sheetId="3542"/>
      <sheetData sheetId="3543" refreshError="1"/>
      <sheetData sheetId="3544"/>
      <sheetData sheetId="3545" refreshError="1"/>
      <sheetData sheetId="3546" refreshError="1"/>
      <sheetData sheetId="3547"/>
      <sheetData sheetId="3548" refreshError="1"/>
      <sheetData sheetId="3549" refreshError="1"/>
      <sheetData sheetId="3550" refreshError="1"/>
      <sheetData sheetId="3551" refreshError="1"/>
      <sheetData sheetId="3552"/>
      <sheetData sheetId="3553" refreshError="1"/>
      <sheetData sheetId="3554" refreshError="1"/>
      <sheetData sheetId="3555"/>
      <sheetData sheetId="3556" refreshError="1"/>
      <sheetData sheetId="3557" refreshError="1"/>
      <sheetData sheetId="3558" refreshError="1"/>
      <sheetData sheetId="3559" refreshError="1"/>
      <sheetData sheetId="3560"/>
      <sheetData sheetId="3561"/>
      <sheetData sheetId="3562"/>
      <sheetData sheetId="3563"/>
      <sheetData sheetId="3564" refreshError="1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/>
      <sheetData sheetId="3574" refreshError="1"/>
      <sheetData sheetId="3575" refreshError="1"/>
      <sheetData sheetId="3576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 refreshError="1"/>
      <sheetData sheetId="3598" refreshError="1"/>
      <sheetData sheetId="3599" refreshError="1"/>
      <sheetData sheetId="3600"/>
      <sheetData sheetId="3601"/>
      <sheetData sheetId="3602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/>
      <sheetData sheetId="3658"/>
      <sheetData sheetId="3659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/>
      <sheetData sheetId="3914"/>
      <sheetData sheetId="3915"/>
      <sheetData sheetId="3916"/>
      <sheetData sheetId="3917" refreshError="1"/>
      <sheetData sheetId="3918" refreshError="1"/>
      <sheetData sheetId="3919"/>
      <sheetData sheetId="3920"/>
      <sheetData sheetId="3921"/>
      <sheetData sheetId="3922"/>
      <sheetData sheetId="3923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 refreshError="1"/>
      <sheetData sheetId="3940"/>
      <sheetData sheetId="3941"/>
      <sheetData sheetId="3942"/>
      <sheetData sheetId="3943"/>
      <sheetData sheetId="3944"/>
      <sheetData sheetId="3945" refreshError="1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 refreshError="1"/>
      <sheetData sheetId="3973" refreshError="1"/>
      <sheetData sheetId="397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안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CP chuẩn bị"/>
      <sheetName val="San lấp"/>
      <sheetName val="Cọc"/>
      <sheetName val="Xưởng"/>
      <sheetName val="VP"/>
      <sheetName val="Lò Hơi"/>
      <sheetName val="Trạm điện"/>
      <sheetName val="Nhà Bảo Vệ"/>
      <sheetName val="Cổng+HR"/>
      <sheetName val="Bể PCCC"/>
      <sheetName val="Bể XLNT"/>
      <sheetName val="Hạ tầng"/>
      <sheetName val="NUOC MUA"/>
      <sheetName val="NUOC THAI"/>
      <sheetName val="Điện nước"/>
      <sheetName val="PCCC"/>
    </sheetNames>
    <sheetDataSet>
      <sheetData sheetId="0"/>
      <sheetData sheetId="1"/>
      <sheetData sheetId="2">
        <row r="2">
          <cell r="A2" t="str">
            <v>Dự án: Nhà Máy Sản Xuất Công Ty Cổ Phần Việt Nam Fabric</v>
          </cell>
        </row>
        <row r="3">
          <cell r="A3" t="str">
            <v>Gói thầu: Thi Công Xây Dựng &amp; Hệ Thống Cơ Điện, PCCC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CP chuẩn bị"/>
      <sheetName val="San lấp"/>
      <sheetName val="Cọc"/>
      <sheetName val="Xưởng"/>
      <sheetName val="VP"/>
      <sheetName val="Lò Hơi"/>
      <sheetName val="Trạm điện"/>
      <sheetName val="Nhà Bảo Vệ"/>
      <sheetName val="Cổng+HR"/>
      <sheetName val="Bể PCCC"/>
      <sheetName val="Bể XLNT"/>
      <sheetName val="Hạ tầng"/>
      <sheetName val="NUOC MUA"/>
      <sheetName val="NUOC THAI"/>
      <sheetName val="Điện nước"/>
      <sheetName val="PCCC"/>
      <sheetName val="Thang hàng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BẢNG KHỐI LƯỢNG MỜI THẦU</v>
          </cell>
        </row>
        <row r="3">
          <cell r="A3" t="str">
            <v>Gói thầu: Thi Công Xây Dựng &amp; Hệ Thống Cơ Điện, PCCC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CP chuẩn bị"/>
      <sheetName val="San lấp"/>
      <sheetName val="Cọc"/>
      <sheetName val="Xưởng"/>
      <sheetName val="VP"/>
      <sheetName val="Lò Hơi"/>
      <sheetName val="Trạm điện"/>
      <sheetName val="Nhà Bảo Vệ"/>
      <sheetName val="Cổng+HR"/>
      <sheetName val="Bể PCCC"/>
      <sheetName val="Bể XLNT"/>
      <sheetName val="Hạ tầng"/>
      <sheetName val="NUOC MUA"/>
      <sheetName val="NUOC THAI"/>
      <sheetName val="Điện nước"/>
      <sheetName val="PC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BẢNG KHỐI LƯỢNG MỜI THẦU</v>
          </cell>
        </row>
        <row r="3">
          <cell r="A3" t="str">
            <v>Gói thầu: Thi Công Xây Dựng &amp; Hệ Thống Cơ Điện, PCCC</v>
          </cell>
        </row>
      </sheetData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36"/>
  <sheetViews>
    <sheetView tabSelected="1" zoomScale="85" zoomScaleNormal="85" zoomScaleSheetLayoutView="85" workbookViewId="0">
      <pane ySplit="5" topLeftCell="A6" activePane="bottomLeft" state="frozen"/>
      <selection pane="bottomLeft" activeCell="H20" sqref="H20"/>
    </sheetView>
  </sheetViews>
  <sheetFormatPr defaultColWidth="9.140625" defaultRowHeight="15.75"/>
  <cols>
    <col min="1" max="1" width="8.140625" style="263" customWidth="1"/>
    <col min="2" max="2" width="51.28515625" style="263" customWidth="1"/>
    <col min="3" max="3" width="11.42578125" style="264" customWidth="1"/>
    <col min="4" max="4" width="15.140625" style="265" customWidth="1"/>
    <col min="5" max="5" width="21.5703125" style="265" customWidth="1"/>
    <col min="6" max="6" width="20.42578125" style="266" customWidth="1"/>
    <col min="7" max="7" width="26.5703125" style="266" customWidth="1"/>
    <col min="8" max="8" width="12" style="853" customWidth="1"/>
    <col min="9" max="9" width="12.85546875" style="853" bestFit="1" customWidth="1"/>
    <col min="10" max="16384" width="9.140625" style="238"/>
  </cols>
  <sheetData>
    <row r="1" spans="1:9" s="239" customFormat="1" ht="25.5">
      <c r="A1" s="295" t="s">
        <v>570</v>
      </c>
      <c r="B1" s="296"/>
      <c r="C1" s="296"/>
      <c r="D1" s="296"/>
      <c r="E1" s="296"/>
      <c r="F1" s="296"/>
      <c r="G1" s="296"/>
      <c r="H1" s="848"/>
      <c r="I1" s="848"/>
    </row>
    <row r="2" spans="1:9" s="239" customFormat="1" ht="25.5">
      <c r="A2" s="294" t="s">
        <v>1365</v>
      </c>
      <c r="B2" s="296"/>
      <c r="C2" s="296"/>
      <c r="D2" s="296"/>
      <c r="E2" s="296"/>
      <c r="F2" s="296"/>
      <c r="G2" s="296"/>
      <c r="H2" s="848"/>
      <c r="I2" s="848"/>
    </row>
    <row r="3" spans="1:9" s="239" customFormat="1" ht="25.5">
      <c r="A3" s="294" t="s">
        <v>52</v>
      </c>
      <c r="B3" s="296"/>
      <c r="C3" s="296"/>
      <c r="D3" s="296"/>
      <c r="E3" s="296"/>
      <c r="F3" s="296"/>
      <c r="G3" s="296"/>
      <c r="H3" s="848"/>
      <c r="I3" s="848"/>
    </row>
    <row r="4" spans="1:9" s="239" customFormat="1" ht="16.5" thickBot="1">
      <c r="A4" s="240"/>
      <c r="B4" s="240"/>
      <c r="C4" s="240"/>
      <c r="D4" s="241"/>
      <c r="E4" s="241"/>
      <c r="F4" s="240"/>
      <c r="G4" s="242"/>
      <c r="H4" s="848"/>
      <c r="I4" s="848"/>
    </row>
    <row r="5" spans="1:9" s="239" customFormat="1" ht="32.25" thickTop="1">
      <c r="A5" s="317" t="s">
        <v>39</v>
      </c>
      <c r="B5" s="318" t="s">
        <v>519</v>
      </c>
      <c r="C5" s="318" t="s">
        <v>29</v>
      </c>
      <c r="D5" s="319" t="s">
        <v>41</v>
      </c>
      <c r="E5" s="319" t="s">
        <v>520</v>
      </c>
      <c r="F5" s="320" t="s">
        <v>571</v>
      </c>
      <c r="G5" s="321" t="s">
        <v>44</v>
      </c>
      <c r="H5" s="848"/>
      <c r="I5" s="848"/>
    </row>
    <row r="6" spans="1:9" s="239" customFormat="1">
      <c r="A6" s="322"/>
      <c r="B6" s="323"/>
      <c r="C6" s="323"/>
      <c r="D6" s="324"/>
      <c r="E6" s="324"/>
      <c r="F6" s="325"/>
      <c r="G6" s="326"/>
      <c r="H6" s="848"/>
      <c r="I6" s="848"/>
    </row>
    <row r="7" spans="1:9" s="247" customFormat="1" ht="32.1" customHeight="1">
      <c r="A7" s="297" t="s">
        <v>332</v>
      </c>
      <c r="B7" s="244" t="s">
        <v>572</v>
      </c>
      <c r="C7" s="243"/>
      <c r="D7" s="245"/>
      <c r="E7" s="245"/>
      <c r="F7" s="246">
        <f>+SUBTOTAL(9,F8:F13)</f>
        <v>0</v>
      </c>
      <c r="G7" s="298"/>
      <c r="H7" s="849"/>
      <c r="I7" s="849"/>
    </row>
    <row r="8" spans="1:9" s="253" customFormat="1" ht="32.1" customHeight="1">
      <c r="A8" s="16">
        <f>MAX($A$5:$A7)+1</f>
        <v>1</v>
      </c>
      <c r="B8" s="248" t="s">
        <v>573</v>
      </c>
      <c r="C8" s="249" t="s">
        <v>447</v>
      </c>
      <c r="D8" s="250">
        <v>1</v>
      </c>
      <c r="E8" s="251"/>
      <c r="F8" s="252">
        <f t="shared" ref="F8:F13" si="0">D8*E8</f>
        <v>0</v>
      </c>
      <c r="G8" s="299"/>
      <c r="H8" s="850"/>
      <c r="I8" s="850"/>
    </row>
    <row r="9" spans="1:9" s="253" customFormat="1" ht="32.1" customHeight="1">
      <c r="A9" s="16">
        <f>MAX($A$5:$A8)+1</f>
        <v>2</v>
      </c>
      <c r="B9" s="248" t="s">
        <v>574</v>
      </c>
      <c r="C9" s="249" t="s">
        <v>447</v>
      </c>
      <c r="D9" s="250">
        <v>1</v>
      </c>
      <c r="E9" s="251"/>
      <c r="F9" s="252">
        <f t="shared" si="0"/>
        <v>0</v>
      </c>
      <c r="G9" s="299"/>
      <c r="H9" s="850"/>
      <c r="I9" s="850"/>
    </row>
    <row r="10" spans="1:9" s="253" customFormat="1" ht="32.1" customHeight="1">
      <c r="A10" s="16">
        <f>MAX($A$5:$A9)+1</f>
        <v>3</v>
      </c>
      <c r="B10" s="248" t="s">
        <v>575</v>
      </c>
      <c r="C10" s="249" t="s">
        <v>447</v>
      </c>
      <c r="D10" s="250">
        <v>1</v>
      </c>
      <c r="E10" s="251"/>
      <c r="F10" s="252">
        <f t="shared" si="0"/>
        <v>0</v>
      </c>
      <c r="G10" s="299"/>
      <c r="H10" s="850"/>
      <c r="I10" s="850"/>
    </row>
    <row r="11" spans="1:9" s="253" customFormat="1" ht="32.1" customHeight="1">
      <c r="A11" s="16">
        <f>MAX($A$5:$A10)+1</f>
        <v>4</v>
      </c>
      <c r="B11" s="248" t="s">
        <v>576</v>
      </c>
      <c r="C11" s="249" t="s">
        <v>447</v>
      </c>
      <c r="D11" s="250">
        <v>1</v>
      </c>
      <c r="E11" s="251"/>
      <c r="F11" s="252">
        <f t="shared" si="0"/>
        <v>0</v>
      </c>
      <c r="G11" s="796" t="s">
        <v>894</v>
      </c>
      <c r="H11" s="850"/>
      <c r="I11" s="850"/>
    </row>
    <row r="12" spans="1:9" s="253" customFormat="1" ht="32.1" customHeight="1">
      <c r="A12" s="16">
        <f>MAX($A$5:$A11)+1</f>
        <v>5</v>
      </c>
      <c r="B12" s="248" t="s">
        <v>577</v>
      </c>
      <c r="C12" s="249" t="s">
        <v>447</v>
      </c>
      <c r="D12" s="250">
        <v>1</v>
      </c>
      <c r="E12" s="251"/>
      <c r="F12" s="252">
        <f t="shared" si="0"/>
        <v>0</v>
      </c>
      <c r="G12" s="796" t="s">
        <v>894</v>
      </c>
      <c r="H12" s="850"/>
      <c r="I12" s="850"/>
    </row>
    <row r="13" spans="1:9" s="253" customFormat="1" ht="32.1" customHeight="1">
      <c r="A13" s="16">
        <f>MAX($A$5:$A12)+1</f>
        <v>6</v>
      </c>
      <c r="B13" s="248" t="s">
        <v>578</v>
      </c>
      <c r="C13" s="249" t="s">
        <v>447</v>
      </c>
      <c r="D13" s="250">
        <v>1</v>
      </c>
      <c r="E13" s="251"/>
      <c r="F13" s="252">
        <f t="shared" si="0"/>
        <v>0</v>
      </c>
      <c r="G13" s="299"/>
      <c r="H13" s="850"/>
      <c r="I13" s="850"/>
    </row>
    <row r="14" spans="1:9" s="247" customFormat="1" ht="32.1" customHeight="1">
      <c r="A14" s="297" t="s">
        <v>348</v>
      </c>
      <c r="B14" s="244" t="s">
        <v>579</v>
      </c>
      <c r="C14" s="243"/>
      <c r="D14" s="254"/>
      <c r="E14" s="245"/>
      <c r="F14" s="246">
        <f>+SUBTOTAL(9,F15:F31)</f>
        <v>0</v>
      </c>
      <c r="G14" s="298"/>
      <c r="H14" s="849"/>
      <c r="I14" s="849"/>
    </row>
    <row r="15" spans="1:9" s="253" customFormat="1" ht="32.1" customHeight="1">
      <c r="A15" s="16">
        <f>MAX($A$5:$A14)+1</f>
        <v>7</v>
      </c>
      <c r="B15" s="248" t="s">
        <v>580</v>
      </c>
      <c r="C15" s="249" t="s">
        <v>447</v>
      </c>
      <c r="D15" s="250">
        <v>1</v>
      </c>
      <c r="E15" s="249"/>
      <c r="F15" s="255">
        <f t="shared" ref="F15:F29" si="1">D15*E15</f>
        <v>0</v>
      </c>
      <c r="G15" s="299"/>
      <c r="H15" s="850"/>
      <c r="I15" s="850"/>
    </row>
    <row r="16" spans="1:9" s="253" customFormat="1" ht="47.25">
      <c r="A16" s="16">
        <f>MAX($A$5:$A15)+1</f>
        <v>8</v>
      </c>
      <c r="B16" s="248" t="s">
        <v>581</v>
      </c>
      <c r="C16" s="249" t="s">
        <v>447</v>
      </c>
      <c r="D16" s="250">
        <v>1</v>
      </c>
      <c r="E16" s="249"/>
      <c r="F16" s="255">
        <f t="shared" si="1"/>
        <v>0</v>
      </c>
      <c r="G16" s="299" t="s">
        <v>582</v>
      </c>
      <c r="H16" s="850"/>
      <c r="I16" s="850"/>
    </row>
    <row r="17" spans="1:9" s="253" customFormat="1" ht="32.1" customHeight="1">
      <c r="A17" s="16">
        <f>MAX($A$5:$A16)+1</f>
        <v>9</v>
      </c>
      <c r="B17" s="248" t="s">
        <v>583</v>
      </c>
      <c r="C17" s="249" t="s">
        <v>447</v>
      </c>
      <c r="D17" s="250">
        <v>1</v>
      </c>
      <c r="E17" s="249"/>
      <c r="F17" s="255">
        <f t="shared" si="1"/>
        <v>0</v>
      </c>
      <c r="G17" s="299"/>
      <c r="H17" s="850"/>
      <c r="I17" s="850"/>
    </row>
    <row r="18" spans="1:9" s="258" customFormat="1" ht="32.1" customHeight="1">
      <c r="A18" s="16">
        <f>MAX($A$5:$A17)+1</f>
        <v>10</v>
      </c>
      <c r="B18" s="256" t="s">
        <v>585</v>
      </c>
      <c r="C18" s="249" t="s">
        <v>447</v>
      </c>
      <c r="D18" s="250">
        <v>1</v>
      </c>
      <c r="E18" s="257"/>
      <c r="F18" s="255">
        <f t="shared" si="1"/>
        <v>0</v>
      </c>
      <c r="G18" s="300"/>
      <c r="H18" s="851"/>
      <c r="I18" s="851"/>
    </row>
    <row r="19" spans="1:9" s="258" customFormat="1" ht="32.1" customHeight="1">
      <c r="A19" s="16">
        <f>MAX($A$5:$A18)+1</f>
        <v>11</v>
      </c>
      <c r="B19" s="256" t="s">
        <v>586</v>
      </c>
      <c r="C19" s="249" t="s">
        <v>447</v>
      </c>
      <c r="D19" s="250">
        <v>1</v>
      </c>
      <c r="E19" s="257"/>
      <c r="F19" s="255">
        <f t="shared" si="1"/>
        <v>0</v>
      </c>
      <c r="G19" s="300"/>
      <c r="H19" s="851"/>
      <c r="I19" s="851"/>
    </row>
    <row r="20" spans="1:9" s="253" customFormat="1" ht="33.4" customHeight="1">
      <c r="A20" s="16">
        <f>MAX($A$5:$A19)+1</f>
        <v>12</v>
      </c>
      <c r="B20" s="248" t="s">
        <v>587</v>
      </c>
      <c r="C20" s="249" t="s">
        <v>447</v>
      </c>
      <c r="D20" s="250">
        <v>1</v>
      </c>
      <c r="E20" s="249"/>
      <c r="F20" s="255">
        <f t="shared" si="1"/>
        <v>0</v>
      </c>
      <c r="G20" s="299"/>
      <c r="H20" s="850"/>
      <c r="I20" s="850"/>
    </row>
    <row r="21" spans="1:9" s="253" customFormat="1" ht="33.4" customHeight="1">
      <c r="A21" s="16">
        <f>MAX($A$5:$A20)+1</f>
        <v>13</v>
      </c>
      <c r="B21" s="248" t="s">
        <v>588</v>
      </c>
      <c r="C21" s="249" t="s">
        <v>447</v>
      </c>
      <c r="D21" s="250">
        <v>1</v>
      </c>
      <c r="E21" s="249"/>
      <c r="F21" s="255">
        <f t="shared" si="1"/>
        <v>0</v>
      </c>
      <c r="G21" s="299"/>
      <c r="H21" s="850"/>
      <c r="I21" s="850"/>
    </row>
    <row r="22" spans="1:9" s="253" customFormat="1" ht="33.4" customHeight="1">
      <c r="A22" s="16">
        <f>MAX($A$5:$A21)+1</f>
        <v>14</v>
      </c>
      <c r="B22" s="248" t="s">
        <v>589</v>
      </c>
      <c r="C22" s="249" t="s">
        <v>447</v>
      </c>
      <c r="D22" s="250">
        <v>1</v>
      </c>
      <c r="E22" s="249"/>
      <c r="F22" s="255">
        <f t="shared" si="1"/>
        <v>0</v>
      </c>
      <c r="G22" s="299"/>
      <c r="H22" s="850"/>
      <c r="I22" s="850"/>
    </row>
    <row r="23" spans="1:9" s="253" customFormat="1" ht="32.1" customHeight="1">
      <c r="A23" s="16">
        <f>MAX($A$5:$A22)+1</f>
        <v>15</v>
      </c>
      <c r="B23" s="248" t="s">
        <v>590</v>
      </c>
      <c r="C23" s="249" t="s">
        <v>447</v>
      </c>
      <c r="D23" s="250">
        <v>1</v>
      </c>
      <c r="E23" s="249"/>
      <c r="F23" s="255">
        <f t="shared" si="1"/>
        <v>0</v>
      </c>
      <c r="G23" s="299"/>
      <c r="H23" s="850"/>
      <c r="I23" s="850"/>
    </row>
    <row r="24" spans="1:9" s="253" customFormat="1" ht="32.1" customHeight="1">
      <c r="A24" s="16">
        <f>MAX($A$5:$A23)+1</f>
        <v>16</v>
      </c>
      <c r="B24" s="248" t="s">
        <v>591</v>
      </c>
      <c r="C24" s="249" t="s">
        <v>447</v>
      </c>
      <c r="D24" s="250">
        <v>1</v>
      </c>
      <c r="E24" s="249"/>
      <c r="F24" s="255">
        <f t="shared" si="1"/>
        <v>0</v>
      </c>
      <c r="G24" s="299"/>
      <c r="H24" s="850"/>
      <c r="I24" s="850"/>
    </row>
    <row r="25" spans="1:9" s="253" customFormat="1" ht="32.1" customHeight="1">
      <c r="A25" s="16">
        <f>MAX($A$5:$A24)+1</f>
        <v>17</v>
      </c>
      <c r="B25" s="248" t="s">
        <v>592</v>
      </c>
      <c r="C25" s="249" t="s">
        <v>447</v>
      </c>
      <c r="D25" s="250">
        <v>1</v>
      </c>
      <c r="E25" s="249"/>
      <c r="F25" s="255">
        <f t="shared" si="1"/>
        <v>0</v>
      </c>
      <c r="G25" s="299"/>
      <c r="H25" s="850"/>
      <c r="I25" s="850"/>
    </row>
    <row r="26" spans="1:9" s="253" customFormat="1" ht="32.1" customHeight="1">
      <c r="A26" s="16">
        <f>MAX($A$5:$A25)+1</f>
        <v>18</v>
      </c>
      <c r="B26" s="248" t="s">
        <v>593</v>
      </c>
      <c r="C26" s="249" t="s">
        <v>447</v>
      </c>
      <c r="D26" s="250">
        <v>1</v>
      </c>
      <c r="E26" s="249"/>
      <c r="F26" s="255">
        <f t="shared" si="1"/>
        <v>0</v>
      </c>
      <c r="G26" s="299"/>
      <c r="H26" s="850"/>
      <c r="I26" s="850"/>
    </row>
    <row r="27" spans="1:9" s="253" customFormat="1" ht="32.1" customHeight="1">
      <c r="A27" s="16">
        <f>MAX($A$5:$A26)+1</f>
        <v>19</v>
      </c>
      <c r="B27" s="248" t="s">
        <v>594</v>
      </c>
      <c r="C27" s="249" t="s">
        <v>447</v>
      </c>
      <c r="D27" s="250">
        <v>1</v>
      </c>
      <c r="E27" s="249"/>
      <c r="F27" s="255">
        <f t="shared" si="1"/>
        <v>0</v>
      </c>
      <c r="G27" s="299"/>
      <c r="H27" s="850"/>
      <c r="I27" s="850"/>
    </row>
    <row r="28" spans="1:9" s="253" customFormat="1" ht="32.1" customHeight="1">
      <c r="A28" s="16">
        <f>MAX($A$5:$A27)+1</f>
        <v>20</v>
      </c>
      <c r="B28" s="248" t="s">
        <v>595</v>
      </c>
      <c r="C28" s="249" t="s">
        <v>447</v>
      </c>
      <c r="D28" s="250">
        <v>1</v>
      </c>
      <c r="E28" s="249"/>
      <c r="F28" s="255">
        <f t="shared" si="1"/>
        <v>0</v>
      </c>
      <c r="G28" s="299"/>
      <c r="H28" s="850"/>
      <c r="I28" s="850"/>
    </row>
    <row r="29" spans="1:9" s="253" customFormat="1" ht="32.1" customHeight="1">
      <c r="A29" s="16">
        <f>MAX($A$5:$A28)+1</f>
        <v>21</v>
      </c>
      <c r="B29" s="248" t="s">
        <v>596</v>
      </c>
      <c r="C29" s="249" t="s">
        <v>447</v>
      </c>
      <c r="D29" s="250">
        <v>1</v>
      </c>
      <c r="E29" s="249"/>
      <c r="F29" s="255">
        <f t="shared" si="1"/>
        <v>0</v>
      </c>
      <c r="G29" s="299"/>
      <c r="H29" s="850"/>
      <c r="I29" s="850"/>
    </row>
    <row r="30" spans="1:9" s="253" customFormat="1" ht="32.1" customHeight="1">
      <c r="A30" s="16">
        <f>MAX($A$5:$A29)+1</f>
        <v>22</v>
      </c>
      <c r="B30" s="248" t="s">
        <v>967</v>
      </c>
      <c r="C30" s="249" t="s">
        <v>447</v>
      </c>
      <c r="D30" s="250">
        <v>1</v>
      </c>
      <c r="E30" s="249"/>
      <c r="F30" s="255">
        <f t="shared" ref="F30" si="2">D30*E30</f>
        <v>0</v>
      </c>
      <c r="G30" s="299"/>
      <c r="H30" s="850"/>
      <c r="I30" s="850"/>
    </row>
    <row r="31" spans="1:9" s="253" customFormat="1">
      <c r="A31" s="301"/>
      <c r="B31" s="259"/>
      <c r="C31" s="260"/>
      <c r="D31" s="261"/>
      <c r="E31" s="260"/>
      <c r="F31" s="262"/>
      <c r="G31" s="302"/>
      <c r="H31" s="850"/>
      <c r="I31" s="850"/>
    </row>
    <row r="32" spans="1:9" s="247" customFormat="1" ht="32.1" customHeight="1">
      <c r="A32" s="303" t="s">
        <v>597</v>
      </c>
      <c r="B32" s="304"/>
      <c r="C32" s="305"/>
      <c r="D32" s="306"/>
      <c r="E32" s="307"/>
      <c r="F32" s="308">
        <f>+SUBTOTAL(9,F7:F31)</f>
        <v>0</v>
      </c>
      <c r="G32" s="309">
        <f>F32/11000</f>
        <v>0</v>
      </c>
      <c r="H32" s="849"/>
      <c r="I32" s="849"/>
    </row>
    <row r="33" spans="1:9" s="247" customFormat="1" ht="32.1" customHeight="1">
      <c r="A33" s="303" t="s">
        <v>598</v>
      </c>
      <c r="B33" s="304"/>
      <c r="C33" s="305"/>
      <c r="D33" s="306"/>
      <c r="E33" s="307"/>
      <c r="F33" s="308">
        <f>8%*F32</f>
        <v>0</v>
      </c>
      <c r="G33" s="309"/>
      <c r="H33" s="849"/>
      <c r="I33" s="849"/>
    </row>
    <row r="34" spans="1:9" s="247" customFormat="1" ht="32.1" customHeight="1" thickBot="1">
      <c r="A34" s="310" t="s">
        <v>599</v>
      </c>
      <c r="B34" s="311"/>
      <c r="C34" s="312"/>
      <c r="D34" s="313"/>
      <c r="E34" s="314"/>
      <c r="F34" s="315">
        <f>F32+F33</f>
        <v>0</v>
      </c>
      <c r="G34" s="316"/>
      <c r="H34" s="849"/>
      <c r="I34" s="849"/>
    </row>
    <row r="35" spans="1:9" s="263" customFormat="1" ht="16.5" thickTop="1">
      <c r="C35" s="264"/>
      <c r="D35" s="265"/>
      <c r="E35" s="265"/>
      <c r="F35" s="266"/>
      <c r="G35" s="266"/>
      <c r="H35" s="852"/>
      <c r="I35" s="852"/>
    </row>
    <row r="36" spans="1:9" s="263" customFormat="1" ht="25.9" customHeight="1">
      <c r="A36" s="267" t="s">
        <v>514</v>
      </c>
      <c r="C36" s="264"/>
      <c r="D36" s="265"/>
      <c r="E36" s="265"/>
      <c r="F36" s="266"/>
      <c r="G36" s="266"/>
      <c r="H36" s="852"/>
      <c r="I36" s="852"/>
    </row>
  </sheetData>
  <printOptions horizontalCentered="1"/>
  <pageMargins left="0.39370078740157483" right="0.39370078740157483" top="0.34" bottom="0.41" header="0.31496062992125984" footer="0.23622047244094491"/>
  <pageSetup paperSize="9" scale="53" fitToHeight="0" orientation="landscape" r:id="rId1"/>
  <headerFooter>
    <oddFooter>Page &amp;P</oddFooter>
  </headerFooter>
  <rowBreaks count="1" manualBreakCount="1">
    <brk id="30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G57"/>
  <sheetViews>
    <sheetView view="pageBreakPreview" zoomScaleNormal="100" zoomScaleSheetLayoutView="100" workbookViewId="0">
      <selection activeCell="F37" sqref="F37"/>
    </sheetView>
  </sheetViews>
  <sheetFormatPr defaultColWidth="9.140625" defaultRowHeight="15.75"/>
  <cols>
    <col min="1" max="1" width="7" style="263" customWidth="1"/>
    <col min="2" max="2" width="47.5703125" style="263" customWidth="1"/>
    <col min="3" max="3" width="9.7109375" style="264" customWidth="1"/>
    <col min="4" max="4" width="15.140625" style="265" customWidth="1"/>
    <col min="5" max="5" width="18.5703125" style="265" customWidth="1"/>
    <col min="6" max="6" width="20.28515625" style="266" customWidth="1"/>
    <col min="7" max="7" width="16.140625" style="266" customWidth="1"/>
    <col min="8" max="16384" width="9.140625" style="268"/>
  </cols>
  <sheetData>
    <row r="2" spans="1:7" s="226" customFormat="1" ht="20.25">
      <c r="A2" s="83" t="s">
        <v>517</v>
      </c>
      <c r="B2" s="83"/>
      <c r="C2" s="83"/>
      <c r="D2" s="83"/>
      <c r="E2" s="83"/>
      <c r="F2" s="83"/>
      <c r="G2" s="83"/>
    </row>
    <row r="3" spans="1:7" s="226" customFormat="1">
      <c r="A3" s="85" t="str">
        <f>'TỔNG HỢP'!A2</f>
        <v>Dự án: Nhà Máy Sản Xuất Công Ty ….</v>
      </c>
      <c r="B3" s="293"/>
      <c r="C3" s="293"/>
      <c r="D3" s="293"/>
      <c r="E3" s="293"/>
      <c r="F3" s="293"/>
      <c r="G3" s="293"/>
    </row>
    <row r="4" spans="1:7" s="226" customFormat="1">
      <c r="A4" s="85" t="str">
        <f>'[69]San lấp'!A3</f>
        <v>Gói thầu: Thi Công Xây Dựng &amp; Hệ Thống Cơ Điện, PCCC</v>
      </c>
      <c r="B4" s="293"/>
      <c r="C4" s="293"/>
      <c r="D4" s="293"/>
      <c r="E4" s="293"/>
      <c r="F4" s="293"/>
      <c r="G4" s="293"/>
    </row>
    <row r="5" spans="1:7" s="239" customFormat="1">
      <c r="A5" s="294" t="s">
        <v>518</v>
      </c>
      <c r="B5" s="294"/>
      <c r="C5" s="294"/>
      <c r="D5" s="294"/>
      <c r="E5" s="294"/>
      <c r="F5" s="294"/>
      <c r="G5" s="294"/>
    </row>
    <row r="6" spans="1:7" s="239" customFormat="1" ht="10.15" customHeight="1" thickBot="1">
      <c r="A6" s="240"/>
      <c r="B6" s="240"/>
      <c r="C6" s="240"/>
      <c r="D6" s="241"/>
      <c r="E6" s="241"/>
      <c r="F6" s="240"/>
      <c r="G6" s="242"/>
    </row>
    <row r="7" spans="1:7" s="239" customFormat="1" ht="27" customHeight="1" thickTop="1">
      <c r="A7" s="337" t="s">
        <v>466</v>
      </c>
      <c r="B7" s="338" t="s">
        <v>519</v>
      </c>
      <c r="C7" s="338" t="s">
        <v>29</v>
      </c>
      <c r="D7" s="339" t="s">
        <v>41</v>
      </c>
      <c r="E7" s="339" t="s">
        <v>520</v>
      </c>
      <c r="F7" s="340" t="s">
        <v>521</v>
      </c>
      <c r="G7" s="341" t="s">
        <v>44</v>
      </c>
    </row>
    <row r="8" spans="1:7" s="239" customFormat="1">
      <c r="A8" s="342"/>
      <c r="B8" s="343"/>
      <c r="C8" s="343"/>
      <c r="D8" s="344"/>
      <c r="E8" s="344"/>
      <c r="F8" s="345"/>
      <c r="G8" s="346"/>
    </row>
    <row r="9" spans="1:7" s="247" customFormat="1" ht="32.1" customHeight="1">
      <c r="A9" s="327" t="s">
        <v>388</v>
      </c>
      <c r="B9" s="270" t="s">
        <v>522</v>
      </c>
      <c r="C9" s="269"/>
      <c r="D9" s="271"/>
      <c r="E9" s="272"/>
      <c r="F9" s="273">
        <f>+SUBTOTAL(9,F10:F23)</f>
        <v>0</v>
      </c>
      <c r="G9" s="328"/>
    </row>
    <row r="10" spans="1:7" s="253" customFormat="1" ht="32.1" customHeight="1">
      <c r="A10" s="329">
        <v>1</v>
      </c>
      <c r="B10" s="275" t="s">
        <v>523</v>
      </c>
      <c r="C10" s="276" t="s">
        <v>0</v>
      </c>
      <c r="D10" s="234">
        <v>250</v>
      </c>
      <c r="E10" s="276"/>
      <c r="F10" s="277">
        <f t="shared" ref="F10:F55" si="0">D10*E10</f>
        <v>0</v>
      </c>
      <c r="G10" s="330"/>
    </row>
    <row r="11" spans="1:7" s="253" customFormat="1" ht="32.1" customHeight="1">
      <c r="A11" s="329">
        <v>2</v>
      </c>
      <c r="B11" s="275" t="s">
        <v>524</v>
      </c>
      <c r="C11" s="279" t="s">
        <v>569</v>
      </c>
      <c r="D11" s="234">
        <v>1</v>
      </c>
      <c r="E11" s="276"/>
      <c r="F11" s="277">
        <f t="shared" si="0"/>
        <v>0</v>
      </c>
      <c r="G11" s="330"/>
    </row>
    <row r="12" spans="1:7" s="253" customFormat="1" ht="32.1" customHeight="1">
      <c r="A12" s="329">
        <v>3</v>
      </c>
      <c r="B12" s="275" t="s">
        <v>525</v>
      </c>
      <c r="C12" s="276" t="s">
        <v>516</v>
      </c>
      <c r="D12" s="234">
        <v>6</v>
      </c>
      <c r="E12" s="276"/>
      <c r="F12" s="277">
        <f t="shared" si="0"/>
        <v>0</v>
      </c>
      <c r="G12" s="330"/>
    </row>
    <row r="13" spans="1:7" s="253" customFormat="1" ht="32.1" customHeight="1">
      <c r="A13" s="329">
        <v>5</v>
      </c>
      <c r="B13" s="275" t="s">
        <v>526</v>
      </c>
      <c r="C13" s="276" t="s">
        <v>0</v>
      </c>
      <c r="D13" s="234">
        <v>25</v>
      </c>
      <c r="E13" s="276"/>
      <c r="F13" s="277">
        <f t="shared" si="0"/>
        <v>0</v>
      </c>
      <c r="G13" s="330"/>
    </row>
    <row r="14" spans="1:7" s="253" customFormat="1" ht="32.1" customHeight="1">
      <c r="A14" s="329">
        <v>6</v>
      </c>
      <c r="B14" s="275" t="s">
        <v>527</v>
      </c>
      <c r="C14" s="279" t="s">
        <v>569</v>
      </c>
      <c r="D14" s="234">
        <v>1</v>
      </c>
      <c r="E14" s="276"/>
      <c r="F14" s="277">
        <f t="shared" si="0"/>
        <v>0</v>
      </c>
      <c r="G14" s="330"/>
    </row>
    <row r="15" spans="1:7" s="253" customFormat="1" ht="32.1" customHeight="1">
      <c r="A15" s="329">
        <v>7</v>
      </c>
      <c r="B15" s="275" t="s">
        <v>528</v>
      </c>
      <c r="C15" s="276" t="s">
        <v>0</v>
      </c>
      <c r="D15" s="234">
        <v>6</v>
      </c>
      <c r="E15" s="276"/>
      <c r="F15" s="277">
        <f t="shared" si="0"/>
        <v>0</v>
      </c>
      <c r="G15" s="330"/>
    </row>
    <row r="16" spans="1:7" s="253" customFormat="1" ht="32.1" customHeight="1">
      <c r="A16" s="329">
        <v>8</v>
      </c>
      <c r="B16" s="278" t="s">
        <v>529</v>
      </c>
      <c r="C16" s="279" t="s">
        <v>569</v>
      </c>
      <c r="D16" s="234">
        <v>1</v>
      </c>
      <c r="E16" s="276"/>
      <c r="F16" s="277">
        <f t="shared" si="0"/>
        <v>0</v>
      </c>
      <c r="G16" s="330"/>
    </row>
    <row r="17" spans="1:7" s="253" customFormat="1" ht="32.1" customHeight="1">
      <c r="A17" s="329">
        <v>9</v>
      </c>
      <c r="B17" s="278" t="s">
        <v>530</v>
      </c>
      <c r="C17" s="279" t="s">
        <v>569</v>
      </c>
      <c r="D17" s="234">
        <v>1</v>
      </c>
      <c r="E17" s="276"/>
      <c r="F17" s="277">
        <f t="shared" si="0"/>
        <v>0</v>
      </c>
      <c r="G17" s="330"/>
    </row>
    <row r="18" spans="1:7" s="253" customFormat="1" ht="32.1" customHeight="1">
      <c r="A18" s="329">
        <v>10</v>
      </c>
      <c r="B18" s="278" t="s">
        <v>531</v>
      </c>
      <c r="C18" s="279" t="s">
        <v>569</v>
      </c>
      <c r="D18" s="234">
        <v>1</v>
      </c>
      <c r="E18" s="276"/>
      <c r="F18" s="277">
        <f t="shared" si="0"/>
        <v>0</v>
      </c>
      <c r="G18" s="330"/>
    </row>
    <row r="19" spans="1:7" s="253" customFormat="1" ht="32.1" customHeight="1">
      <c r="A19" s="329">
        <v>11</v>
      </c>
      <c r="B19" s="278" t="s">
        <v>532</v>
      </c>
      <c r="C19" s="279" t="s">
        <v>569</v>
      </c>
      <c r="D19" s="234">
        <v>1</v>
      </c>
      <c r="E19" s="276"/>
      <c r="F19" s="277">
        <f t="shared" si="0"/>
        <v>0</v>
      </c>
      <c r="G19" s="330"/>
    </row>
    <row r="20" spans="1:7" s="253" customFormat="1" ht="32.1" customHeight="1">
      <c r="A20" s="329">
        <v>12</v>
      </c>
      <c r="B20" s="278" t="s">
        <v>533</v>
      </c>
      <c r="C20" s="279" t="s">
        <v>0</v>
      </c>
      <c r="D20" s="234">
        <f>(180+80)*2</f>
        <v>520</v>
      </c>
      <c r="E20" s="276"/>
      <c r="F20" s="277">
        <f t="shared" si="0"/>
        <v>0</v>
      </c>
      <c r="G20" s="330" t="s">
        <v>893</v>
      </c>
    </row>
    <row r="21" spans="1:7" s="253" customFormat="1" ht="27" customHeight="1">
      <c r="A21" s="329">
        <v>13</v>
      </c>
      <c r="B21" s="278" t="s">
        <v>534</v>
      </c>
      <c r="C21" s="279" t="s">
        <v>569</v>
      </c>
      <c r="D21" s="234">
        <v>1</v>
      </c>
      <c r="E21" s="276"/>
      <c r="F21" s="277">
        <f t="shared" si="0"/>
        <v>0</v>
      </c>
      <c r="G21" s="330"/>
    </row>
    <row r="22" spans="1:7" s="253" customFormat="1" ht="32.1" customHeight="1">
      <c r="A22" s="329">
        <v>14</v>
      </c>
      <c r="B22" s="275" t="s">
        <v>535</v>
      </c>
      <c r="C22" s="276" t="s">
        <v>0</v>
      </c>
      <c r="D22" s="234">
        <v>55</v>
      </c>
      <c r="E22" s="276"/>
      <c r="F22" s="277">
        <f t="shared" si="0"/>
        <v>0</v>
      </c>
      <c r="G22" s="330"/>
    </row>
    <row r="23" spans="1:7" s="253" customFormat="1" ht="32.1" customHeight="1">
      <c r="A23" s="329">
        <v>15</v>
      </c>
      <c r="B23" s="275" t="s">
        <v>536</v>
      </c>
      <c r="C23" s="276" t="s">
        <v>569</v>
      </c>
      <c r="D23" s="234">
        <v>1</v>
      </c>
      <c r="E23" s="276"/>
      <c r="F23" s="277">
        <f t="shared" si="0"/>
        <v>0</v>
      </c>
      <c r="G23" s="330"/>
    </row>
    <row r="24" spans="1:7" s="247" customFormat="1" ht="49.7" customHeight="1">
      <c r="A24" s="327" t="s">
        <v>390</v>
      </c>
      <c r="B24" s="270" t="s">
        <v>537</v>
      </c>
      <c r="C24" s="269"/>
      <c r="D24" s="271"/>
      <c r="E24" s="272"/>
      <c r="F24" s="273">
        <f>+SUBTOTAL(9,F25:F33)</f>
        <v>0</v>
      </c>
      <c r="G24" s="328"/>
    </row>
    <row r="25" spans="1:7" s="253" customFormat="1" ht="32.1" customHeight="1">
      <c r="A25" s="329">
        <v>1</v>
      </c>
      <c r="B25" s="275" t="s">
        <v>538</v>
      </c>
      <c r="C25" s="276" t="s">
        <v>516</v>
      </c>
      <c r="D25" s="234">
        <v>7</v>
      </c>
      <c r="E25" s="276"/>
      <c r="F25" s="277">
        <f t="shared" si="0"/>
        <v>0</v>
      </c>
      <c r="G25" s="330"/>
    </row>
    <row r="26" spans="1:7" s="253" customFormat="1" ht="32.1" customHeight="1">
      <c r="A26" s="329">
        <v>2</v>
      </c>
      <c r="B26" s="275" t="s">
        <v>539</v>
      </c>
      <c r="C26" s="276" t="s">
        <v>516</v>
      </c>
      <c r="D26" s="234">
        <v>7</v>
      </c>
      <c r="E26" s="276"/>
      <c r="F26" s="277">
        <f t="shared" si="0"/>
        <v>0</v>
      </c>
      <c r="G26" s="330"/>
    </row>
    <row r="27" spans="1:7" s="253" customFormat="1" ht="32.1" customHeight="1">
      <c r="A27" s="329">
        <v>3</v>
      </c>
      <c r="B27" s="275" t="s">
        <v>540</v>
      </c>
      <c r="C27" s="276" t="s">
        <v>516</v>
      </c>
      <c r="D27" s="234">
        <v>7</v>
      </c>
      <c r="E27" s="276"/>
      <c r="F27" s="277">
        <f t="shared" si="0"/>
        <v>0</v>
      </c>
      <c r="G27" s="330"/>
    </row>
    <row r="28" spans="1:7" s="253" customFormat="1" ht="25.5">
      <c r="A28" s="329">
        <v>4</v>
      </c>
      <c r="B28" s="275" t="s">
        <v>541</v>
      </c>
      <c r="C28" s="276" t="s">
        <v>516</v>
      </c>
      <c r="D28" s="234">
        <v>7</v>
      </c>
      <c r="E28" s="276"/>
      <c r="F28" s="277">
        <f t="shared" si="0"/>
        <v>0</v>
      </c>
      <c r="G28" s="330"/>
    </row>
    <row r="29" spans="1:7" s="253" customFormat="1" ht="32.1" customHeight="1">
      <c r="A29" s="329">
        <v>5</v>
      </c>
      <c r="B29" s="275" t="s">
        <v>542</v>
      </c>
      <c r="C29" s="276" t="s">
        <v>516</v>
      </c>
      <c r="D29" s="234">
        <v>7</v>
      </c>
      <c r="E29" s="276"/>
      <c r="F29" s="277">
        <f t="shared" si="0"/>
        <v>0</v>
      </c>
      <c r="G29" s="330"/>
    </row>
    <row r="30" spans="1:7" s="258" customFormat="1" ht="32.1" customHeight="1">
      <c r="A30" s="329">
        <v>6</v>
      </c>
      <c r="B30" s="280" t="s">
        <v>543</v>
      </c>
      <c r="C30" s="281" t="s">
        <v>516</v>
      </c>
      <c r="D30" s="237"/>
      <c r="E30" s="282"/>
      <c r="F30" s="277">
        <f t="shared" si="0"/>
        <v>0</v>
      </c>
      <c r="G30" s="331" t="s">
        <v>894</v>
      </c>
    </row>
    <row r="31" spans="1:7" s="253" customFormat="1" ht="32.1" customHeight="1">
      <c r="A31" s="329">
        <v>7</v>
      </c>
      <c r="B31" s="275" t="s">
        <v>544</v>
      </c>
      <c r="C31" s="276" t="s">
        <v>569</v>
      </c>
      <c r="D31" s="234"/>
      <c r="E31" s="276"/>
      <c r="F31" s="277">
        <f t="shared" si="0"/>
        <v>0</v>
      </c>
      <c r="G31" s="330" t="s">
        <v>894</v>
      </c>
    </row>
    <row r="32" spans="1:7" s="253" customFormat="1" ht="32.1" customHeight="1">
      <c r="A32" s="329">
        <v>8</v>
      </c>
      <c r="B32" s="275" t="s">
        <v>545</v>
      </c>
      <c r="C32" s="276" t="s">
        <v>569</v>
      </c>
      <c r="D32" s="234">
        <v>1</v>
      </c>
      <c r="E32" s="276"/>
      <c r="F32" s="277">
        <f t="shared" si="0"/>
        <v>0</v>
      </c>
      <c r="G32" s="330"/>
    </row>
    <row r="33" spans="1:7" s="253" customFormat="1" ht="32.1" customHeight="1">
      <c r="A33" s="329">
        <v>9</v>
      </c>
      <c r="B33" s="275" t="s">
        <v>546</v>
      </c>
      <c r="C33" s="276" t="s">
        <v>569</v>
      </c>
      <c r="D33" s="234">
        <v>1</v>
      </c>
      <c r="E33" s="276"/>
      <c r="F33" s="277">
        <f t="shared" si="0"/>
        <v>0</v>
      </c>
      <c r="G33" s="330"/>
    </row>
    <row r="34" spans="1:7" s="247" customFormat="1" ht="38.25" customHeight="1">
      <c r="A34" s="327" t="s">
        <v>392</v>
      </c>
      <c r="B34" s="270" t="s">
        <v>547</v>
      </c>
      <c r="C34" s="269"/>
      <c r="D34" s="271"/>
      <c r="E34" s="272"/>
      <c r="F34" s="273">
        <f>+SUBTOTAL(9,F35:F41)</f>
        <v>0</v>
      </c>
      <c r="G34" s="328"/>
    </row>
    <row r="35" spans="1:7" s="253" customFormat="1" ht="32.1" customHeight="1">
      <c r="A35" s="329">
        <v>1</v>
      </c>
      <c r="B35" s="283" t="s">
        <v>548</v>
      </c>
      <c r="C35" s="276" t="s">
        <v>569</v>
      </c>
      <c r="D35" s="234">
        <v>1</v>
      </c>
      <c r="E35" s="276"/>
      <c r="F35" s="277">
        <f t="shared" si="0"/>
        <v>0</v>
      </c>
      <c r="G35" s="330"/>
    </row>
    <row r="36" spans="1:7" s="253" customFormat="1" ht="87" customHeight="1">
      <c r="A36" s="329">
        <v>2</v>
      </c>
      <c r="B36" s="284" t="s">
        <v>549</v>
      </c>
      <c r="C36" s="276" t="s">
        <v>569</v>
      </c>
      <c r="D36" s="234"/>
      <c r="E36" s="276"/>
      <c r="F36" s="277">
        <f t="shared" si="0"/>
        <v>0</v>
      </c>
      <c r="G36" s="330" t="s">
        <v>894</v>
      </c>
    </row>
    <row r="37" spans="1:7" s="253" customFormat="1" ht="42.75" customHeight="1">
      <c r="A37" s="329">
        <v>3</v>
      </c>
      <c r="B37" s="283" t="s">
        <v>550</v>
      </c>
      <c r="C37" s="276" t="s">
        <v>569</v>
      </c>
      <c r="D37" s="234">
        <v>1</v>
      </c>
      <c r="E37" s="276"/>
      <c r="F37" s="277">
        <f t="shared" si="0"/>
        <v>0</v>
      </c>
      <c r="G37" s="330"/>
    </row>
    <row r="38" spans="1:7" s="253" customFormat="1" ht="32.1" customHeight="1">
      <c r="A38" s="329">
        <v>4</v>
      </c>
      <c r="B38" s="284" t="s">
        <v>551</v>
      </c>
      <c r="C38" s="276" t="s">
        <v>569</v>
      </c>
      <c r="D38" s="234">
        <v>1</v>
      </c>
      <c r="E38" s="276"/>
      <c r="F38" s="277">
        <f t="shared" si="0"/>
        <v>0</v>
      </c>
      <c r="G38" s="330"/>
    </row>
    <row r="39" spans="1:7" s="253" customFormat="1" ht="32.1" customHeight="1">
      <c r="A39" s="329">
        <v>5</v>
      </c>
      <c r="B39" s="284" t="s">
        <v>552</v>
      </c>
      <c r="C39" s="276" t="s">
        <v>569</v>
      </c>
      <c r="D39" s="234">
        <v>1</v>
      </c>
      <c r="E39" s="276"/>
      <c r="F39" s="277">
        <f t="shared" si="0"/>
        <v>0</v>
      </c>
      <c r="G39" s="330"/>
    </row>
    <row r="40" spans="1:7" s="253" customFormat="1" ht="47.45" customHeight="1">
      <c r="A40" s="329">
        <v>6</v>
      </c>
      <c r="B40" s="284" t="s">
        <v>553</v>
      </c>
      <c r="C40" s="276" t="s">
        <v>569</v>
      </c>
      <c r="D40" s="234">
        <v>1</v>
      </c>
      <c r="E40" s="276"/>
      <c r="F40" s="277">
        <f t="shared" si="0"/>
        <v>0</v>
      </c>
      <c r="G40" s="330"/>
    </row>
    <row r="41" spans="1:7" s="253" customFormat="1" ht="32.1" customHeight="1">
      <c r="A41" s="329">
        <v>7</v>
      </c>
      <c r="B41" s="275" t="s">
        <v>554</v>
      </c>
      <c r="C41" s="276" t="s">
        <v>569</v>
      </c>
      <c r="D41" s="234">
        <v>1</v>
      </c>
      <c r="E41" s="276"/>
      <c r="F41" s="277"/>
      <c r="G41" s="330" t="s">
        <v>894</v>
      </c>
    </row>
    <row r="42" spans="1:7" s="247" customFormat="1" ht="36.75" customHeight="1">
      <c r="A42" s="327" t="s">
        <v>469</v>
      </c>
      <c r="B42" s="270" t="s">
        <v>555</v>
      </c>
      <c r="C42" s="269"/>
      <c r="D42" s="271"/>
      <c r="E42" s="272"/>
      <c r="F42" s="273">
        <f>+SUBTOTAL(9,F43:F45)</f>
        <v>0</v>
      </c>
      <c r="G42" s="328"/>
    </row>
    <row r="43" spans="1:7" s="253" customFormat="1" ht="48.75" customHeight="1">
      <c r="A43" s="329">
        <v>1</v>
      </c>
      <c r="B43" s="285" t="s">
        <v>556</v>
      </c>
      <c r="C43" s="276" t="s">
        <v>569</v>
      </c>
      <c r="D43" s="234"/>
      <c r="E43" s="276"/>
      <c r="F43" s="277">
        <f t="shared" si="0"/>
        <v>0</v>
      </c>
      <c r="G43" s="330" t="s">
        <v>894</v>
      </c>
    </row>
    <row r="44" spans="1:7" s="253" customFormat="1" ht="48.75" customHeight="1">
      <c r="A44" s="329">
        <v>2</v>
      </c>
      <c r="B44" s="285" t="s">
        <v>557</v>
      </c>
      <c r="C44" s="276" t="s">
        <v>569</v>
      </c>
      <c r="D44" s="234"/>
      <c r="E44" s="276"/>
      <c r="F44" s="277">
        <f t="shared" si="0"/>
        <v>0</v>
      </c>
      <c r="G44" s="330" t="s">
        <v>894</v>
      </c>
    </row>
    <row r="45" spans="1:7" s="253" customFormat="1" ht="48.75" customHeight="1">
      <c r="A45" s="329">
        <v>3</v>
      </c>
      <c r="B45" s="285" t="s">
        <v>558</v>
      </c>
      <c r="C45" s="276" t="s">
        <v>569</v>
      </c>
      <c r="D45" s="234"/>
      <c r="E45" s="276"/>
      <c r="F45" s="277">
        <f t="shared" si="0"/>
        <v>0</v>
      </c>
      <c r="G45" s="330" t="s">
        <v>894</v>
      </c>
    </row>
    <row r="46" spans="1:7" s="247" customFormat="1" ht="38.1" customHeight="1">
      <c r="A46" s="327" t="s">
        <v>470</v>
      </c>
      <c r="B46" s="270" t="s">
        <v>559</v>
      </c>
      <c r="C46" s="269"/>
      <c r="D46" s="271"/>
      <c r="E46" s="272"/>
      <c r="F46" s="273">
        <f>+SUBTOTAL(9,F47:F50)</f>
        <v>0</v>
      </c>
      <c r="G46" s="328"/>
    </row>
    <row r="47" spans="1:7" s="253" customFormat="1" ht="32.1" customHeight="1">
      <c r="A47" s="329">
        <v>1</v>
      </c>
      <c r="B47" s="275" t="s">
        <v>560</v>
      </c>
      <c r="C47" s="276" t="s">
        <v>569</v>
      </c>
      <c r="D47" s="234"/>
      <c r="E47" s="276"/>
      <c r="F47" s="277">
        <f t="shared" si="0"/>
        <v>0</v>
      </c>
      <c r="G47" s="331" t="s">
        <v>894</v>
      </c>
    </row>
    <row r="48" spans="1:7" s="253" customFormat="1" ht="32.1" customHeight="1">
      <c r="A48" s="329">
        <v>2</v>
      </c>
      <c r="B48" s="275" t="s">
        <v>561</v>
      </c>
      <c r="C48" s="276" t="s">
        <v>569</v>
      </c>
      <c r="D48" s="234"/>
      <c r="E48" s="276"/>
      <c r="F48" s="277">
        <f t="shared" si="0"/>
        <v>0</v>
      </c>
      <c r="G48" s="330" t="s">
        <v>894</v>
      </c>
    </row>
    <row r="49" spans="1:7" s="253" customFormat="1" ht="32.1" customHeight="1">
      <c r="A49" s="329">
        <v>3</v>
      </c>
      <c r="B49" s="278" t="s">
        <v>562</v>
      </c>
      <c r="C49" s="279" t="s">
        <v>569</v>
      </c>
      <c r="D49" s="234"/>
      <c r="E49" s="276"/>
      <c r="F49" s="277">
        <f t="shared" si="0"/>
        <v>0</v>
      </c>
      <c r="G49" s="330" t="s">
        <v>894</v>
      </c>
    </row>
    <row r="50" spans="1:7" s="253" customFormat="1" ht="32.1" customHeight="1">
      <c r="A50" s="332">
        <v>4</v>
      </c>
      <c r="B50" s="286" t="s">
        <v>563</v>
      </c>
      <c r="C50" s="287" t="s">
        <v>569</v>
      </c>
      <c r="D50" s="235"/>
      <c r="E50" s="288"/>
      <c r="F50" s="277">
        <f t="shared" si="0"/>
        <v>0</v>
      </c>
      <c r="G50" s="333" t="s">
        <v>894</v>
      </c>
    </row>
    <row r="51" spans="1:7" s="247" customFormat="1" ht="32.1" customHeight="1">
      <c r="A51" s="327" t="s">
        <v>515</v>
      </c>
      <c r="B51" s="270" t="s">
        <v>564</v>
      </c>
      <c r="C51" s="269"/>
      <c r="D51" s="271"/>
      <c r="E51" s="272"/>
      <c r="F51" s="273">
        <f>+SUBTOTAL(9,F52:F55)</f>
        <v>0</v>
      </c>
      <c r="G51" s="328"/>
    </row>
    <row r="52" spans="1:7" s="247" customFormat="1" ht="32.1" customHeight="1">
      <c r="A52" s="334">
        <v>1</v>
      </c>
      <c r="B52" s="289" t="s">
        <v>565</v>
      </c>
      <c r="C52" s="290" t="s">
        <v>569</v>
      </c>
      <c r="D52" s="236"/>
      <c r="E52" s="291"/>
      <c r="F52" s="277">
        <f t="shared" si="0"/>
        <v>0</v>
      </c>
      <c r="G52" s="331" t="s">
        <v>894</v>
      </c>
    </row>
    <row r="53" spans="1:7" s="247" customFormat="1" ht="32.1" customHeight="1">
      <c r="A53" s="334">
        <v>2</v>
      </c>
      <c r="B53" s="292" t="s">
        <v>566</v>
      </c>
      <c r="C53" s="274" t="s">
        <v>516</v>
      </c>
      <c r="D53" s="229">
        <v>7</v>
      </c>
      <c r="E53" s="407"/>
      <c r="F53" s="277">
        <f t="shared" si="0"/>
        <v>0</v>
      </c>
      <c r="G53" s="335"/>
    </row>
    <row r="54" spans="1:7" s="247" customFormat="1" ht="32.1" customHeight="1">
      <c r="A54" s="334">
        <v>3</v>
      </c>
      <c r="B54" s="292" t="s">
        <v>567</v>
      </c>
      <c r="C54" s="274" t="s">
        <v>516</v>
      </c>
      <c r="D54" s="229">
        <v>7</v>
      </c>
      <c r="E54" s="407"/>
      <c r="F54" s="277">
        <f t="shared" si="0"/>
        <v>0</v>
      </c>
      <c r="G54" s="335"/>
    </row>
    <row r="55" spans="1:7" s="247" customFormat="1" ht="44.45" customHeight="1">
      <c r="A55" s="329">
        <v>4</v>
      </c>
      <c r="B55" s="275" t="s">
        <v>568</v>
      </c>
      <c r="C55" s="276" t="s">
        <v>569</v>
      </c>
      <c r="D55" s="234">
        <v>1</v>
      </c>
      <c r="E55" s="276"/>
      <c r="F55" s="277">
        <f t="shared" si="0"/>
        <v>0</v>
      </c>
      <c r="G55" s="336"/>
    </row>
    <row r="56" spans="1:7" s="247" customFormat="1" ht="32.1" customHeight="1" thickBot="1">
      <c r="A56" s="310" t="s">
        <v>597</v>
      </c>
      <c r="B56" s="311"/>
      <c r="C56" s="312"/>
      <c r="D56" s="313"/>
      <c r="E56" s="314"/>
      <c r="F56" s="315">
        <f>+SUBTOTAL(9,F9:F55)</f>
        <v>0</v>
      </c>
      <c r="G56" s="316"/>
    </row>
    <row r="57" spans="1:7" s="263" customFormat="1" ht="16.5" thickTop="1">
      <c r="C57" s="264"/>
      <c r="D57" s="265"/>
      <c r="E57" s="265"/>
      <c r="F57" s="266"/>
      <c r="G57" s="266"/>
    </row>
  </sheetData>
  <printOptions horizontalCentered="1"/>
  <pageMargins left="0.4" right="0.4" top="0.5" bottom="0.59" header="0.3" footer="0.3"/>
  <pageSetup paperSize="9" orientation="landscape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view="pageBreakPreview" zoomScaleNormal="100" zoomScaleSheetLayoutView="100" workbookViewId="0">
      <selection activeCell="G19" sqref="G19"/>
    </sheetView>
  </sheetViews>
  <sheetFormatPr defaultColWidth="8.85546875" defaultRowHeight="12.75"/>
  <cols>
    <col min="1" max="1" width="5.5703125" style="6" customWidth="1"/>
    <col min="2" max="2" width="37.28515625" style="6" customWidth="1"/>
    <col min="3" max="3" width="7.7109375" style="6" customWidth="1"/>
    <col min="4" max="4" width="13.28515625" style="37" customWidth="1"/>
    <col min="5" max="5" width="11.7109375" style="38" customWidth="1"/>
    <col min="6" max="6" width="11.85546875" style="38" customWidth="1"/>
    <col min="7" max="9" width="17.140625" style="39" customWidth="1"/>
    <col min="10" max="10" width="20.7109375" style="6" customWidth="1"/>
    <col min="11" max="11" width="14.7109375" style="6" customWidth="1"/>
    <col min="12" max="250" width="8.85546875" style="6"/>
    <col min="251" max="251" width="7" style="6" bestFit="1" customWidth="1"/>
    <col min="252" max="252" width="38.7109375" style="6" customWidth="1"/>
    <col min="253" max="253" width="8.7109375" style="6" bestFit="1" customWidth="1"/>
    <col min="254" max="259" width="0" style="6" hidden="1" customWidth="1"/>
    <col min="260" max="260" width="18.5703125" style="6" customWidth="1"/>
    <col min="261" max="261" width="13.85546875" style="6" customWidth="1"/>
    <col min="262" max="262" width="14.140625" style="6" customWidth="1"/>
    <col min="263" max="263" width="17.140625" style="6" customWidth="1"/>
    <col min="264" max="264" width="15.5703125" style="6" customWidth="1"/>
    <col min="265" max="265" width="8.85546875" style="6"/>
    <col min="266" max="266" width="20.5703125" style="6" customWidth="1"/>
    <col min="267" max="506" width="8.85546875" style="6"/>
    <col min="507" max="507" width="7" style="6" bestFit="1" customWidth="1"/>
    <col min="508" max="508" width="38.7109375" style="6" customWidth="1"/>
    <col min="509" max="509" width="8.7109375" style="6" bestFit="1" customWidth="1"/>
    <col min="510" max="515" width="0" style="6" hidden="1" customWidth="1"/>
    <col min="516" max="516" width="18.5703125" style="6" customWidth="1"/>
    <col min="517" max="517" width="13.85546875" style="6" customWidth="1"/>
    <col min="518" max="518" width="14.140625" style="6" customWidth="1"/>
    <col min="519" max="519" width="17.140625" style="6" customWidth="1"/>
    <col min="520" max="520" width="15.5703125" style="6" customWidth="1"/>
    <col min="521" max="521" width="8.85546875" style="6"/>
    <col min="522" max="522" width="20.5703125" style="6" customWidth="1"/>
    <col min="523" max="762" width="8.85546875" style="6"/>
    <col min="763" max="763" width="7" style="6" bestFit="1" customWidth="1"/>
    <col min="764" max="764" width="38.7109375" style="6" customWidth="1"/>
    <col min="765" max="765" width="8.7109375" style="6" bestFit="1" customWidth="1"/>
    <col min="766" max="771" width="0" style="6" hidden="1" customWidth="1"/>
    <col min="772" max="772" width="18.5703125" style="6" customWidth="1"/>
    <col min="773" max="773" width="13.85546875" style="6" customWidth="1"/>
    <col min="774" max="774" width="14.140625" style="6" customWidth="1"/>
    <col min="775" max="775" width="17.140625" style="6" customWidth="1"/>
    <col min="776" max="776" width="15.5703125" style="6" customWidth="1"/>
    <col min="777" max="777" width="8.85546875" style="6"/>
    <col min="778" max="778" width="20.5703125" style="6" customWidth="1"/>
    <col min="779" max="1018" width="8.85546875" style="6"/>
    <col min="1019" max="1019" width="7" style="6" bestFit="1" customWidth="1"/>
    <col min="1020" max="1020" width="38.7109375" style="6" customWidth="1"/>
    <col min="1021" max="1021" width="8.7109375" style="6" bestFit="1" customWidth="1"/>
    <col min="1022" max="1027" width="0" style="6" hidden="1" customWidth="1"/>
    <col min="1028" max="1028" width="18.5703125" style="6" customWidth="1"/>
    <col min="1029" max="1029" width="13.85546875" style="6" customWidth="1"/>
    <col min="1030" max="1030" width="14.140625" style="6" customWidth="1"/>
    <col min="1031" max="1031" width="17.140625" style="6" customWidth="1"/>
    <col min="1032" max="1032" width="15.5703125" style="6" customWidth="1"/>
    <col min="1033" max="1033" width="8.85546875" style="6"/>
    <col min="1034" max="1034" width="20.5703125" style="6" customWidth="1"/>
    <col min="1035" max="1274" width="8.85546875" style="6"/>
    <col min="1275" max="1275" width="7" style="6" bestFit="1" customWidth="1"/>
    <col min="1276" max="1276" width="38.7109375" style="6" customWidth="1"/>
    <col min="1277" max="1277" width="8.7109375" style="6" bestFit="1" customWidth="1"/>
    <col min="1278" max="1283" width="0" style="6" hidden="1" customWidth="1"/>
    <col min="1284" max="1284" width="18.5703125" style="6" customWidth="1"/>
    <col min="1285" max="1285" width="13.85546875" style="6" customWidth="1"/>
    <col min="1286" max="1286" width="14.140625" style="6" customWidth="1"/>
    <col min="1287" max="1287" width="17.140625" style="6" customWidth="1"/>
    <col min="1288" max="1288" width="15.5703125" style="6" customWidth="1"/>
    <col min="1289" max="1289" width="8.85546875" style="6"/>
    <col min="1290" max="1290" width="20.5703125" style="6" customWidth="1"/>
    <col min="1291" max="1530" width="8.85546875" style="6"/>
    <col min="1531" max="1531" width="7" style="6" bestFit="1" customWidth="1"/>
    <col min="1532" max="1532" width="38.7109375" style="6" customWidth="1"/>
    <col min="1533" max="1533" width="8.7109375" style="6" bestFit="1" customWidth="1"/>
    <col min="1534" max="1539" width="0" style="6" hidden="1" customWidth="1"/>
    <col min="1540" max="1540" width="18.5703125" style="6" customWidth="1"/>
    <col min="1541" max="1541" width="13.85546875" style="6" customWidth="1"/>
    <col min="1542" max="1542" width="14.140625" style="6" customWidth="1"/>
    <col min="1543" max="1543" width="17.140625" style="6" customWidth="1"/>
    <col min="1544" max="1544" width="15.5703125" style="6" customWidth="1"/>
    <col min="1545" max="1545" width="8.85546875" style="6"/>
    <col min="1546" max="1546" width="20.5703125" style="6" customWidth="1"/>
    <col min="1547" max="1786" width="8.85546875" style="6"/>
    <col min="1787" max="1787" width="7" style="6" bestFit="1" customWidth="1"/>
    <col min="1788" max="1788" width="38.7109375" style="6" customWidth="1"/>
    <col min="1789" max="1789" width="8.7109375" style="6" bestFit="1" customWidth="1"/>
    <col min="1790" max="1795" width="0" style="6" hidden="1" customWidth="1"/>
    <col min="1796" max="1796" width="18.5703125" style="6" customWidth="1"/>
    <col min="1797" max="1797" width="13.85546875" style="6" customWidth="1"/>
    <col min="1798" max="1798" width="14.140625" style="6" customWidth="1"/>
    <col min="1799" max="1799" width="17.140625" style="6" customWidth="1"/>
    <col min="1800" max="1800" width="15.5703125" style="6" customWidth="1"/>
    <col min="1801" max="1801" width="8.85546875" style="6"/>
    <col min="1802" max="1802" width="20.5703125" style="6" customWidth="1"/>
    <col min="1803" max="2042" width="8.85546875" style="6"/>
    <col min="2043" max="2043" width="7" style="6" bestFit="1" customWidth="1"/>
    <col min="2044" max="2044" width="38.7109375" style="6" customWidth="1"/>
    <col min="2045" max="2045" width="8.7109375" style="6" bestFit="1" customWidth="1"/>
    <col min="2046" max="2051" width="0" style="6" hidden="1" customWidth="1"/>
    <col min="2052" max="2052" width="18.5703125" style="6" customWidth="1"/>
    <col min="2053" max="2053" width="13.85546875" style="6" customWidth="1"/>
    <col min="2054" max="2054" width="14.140625" style="6" customWidth="1"/>
    <col min="2055" max="2055" width="17.140625" style="6" customWidth="1"/>
    <col min="2056" max="2056" width="15.5703125" style="6" customWidth="1"/>
    <col min="2057" max="2057" width="8.85546875" style="6"/>
    <col min="2058" max="2058" width="20.5703125" style="6" customWidth="1"/>
    <col min="2059" max="2298" width="8.85546875" style="6"/>
    <col min="2299" max="2299" width="7" style="6" bestFit="1" customWidth="1"/>
    <col min="2300" max="2300" width="38.7109375" style="6" customWidth="1"/>
    <col min="2301" max="2301" width="8.7109375" style="6" bestFit="1" customWidth="1"/>
    <col min="2302" max="2307" width="0" style="6" hidden="1" customWidth="1"/>
    <col min="2308" max="2308" width="18.5703125" style="6" customWidth="1"/>
    <col min="2309" max="2309" width="13.85546875" style="6" customWidth="1"/>
    <col min="2310" max="2310" width="14.140625" style="6" customWidth="1"/>
    <col min="2311" max="2311" width="17.140625" style="6" customWidth="1"/>
    <col min="2312" max="2312" width="15.5703125" style="6" customWidth="1"/>
    <col min="2313" max="2313" width="8.85546875" style="6"/>
    <col min="2314" max="2314" width="20.5703125" style="6" customWidth="1"/>
    <col min="2315" max="2554" width="8.85546875" style="6"/>
    <col min="2555" max="2555" width="7" style="6" bestFit="1" customWidth="1"/>
    <col min="2556" max="2556" width="38.7109375" style="6" customWidth="1"/>
    <col min="2557" max="2557" width="8.7109375" style="6" bestFit="1" customWidth="1"/>
    <col min="2558" max="2563" width="0" style="6" hidden="1" customWidth="1"/>
    <col min="2564" max="2564" width="18.5703125" style="6" customWidth="1"/>
    <col min="2565" max="2565" width="13.85546875" style="6" customWidth="1"/>
    <col min="2566" max="2566" width="14.140625" style="6" customWidth="1"/>
    <col min="2567" max="2567" width="17.140625" style="6" customWidth="1"/>
    <col min="2568" max="2568" width="15.5703125" style="6" customWidth="1"/>
    <col min="2569" max="2569" width="8.85546875" style="6"/>
    <col min="2570" max="2570" width="20.5703125" style="6" customWidth="1"/>
    <col min="2571" max="2810" width="8.85546875" style="6"/>
    <col min="2811" max="2811" width="7" style="6" bestFit="1" customWidth="1"/>
    <col min="2812" max="2812" width="38.7109375" style="6" customWidth="1"/>
    <col min="2813" max="2813" width="8.7109375" style="6" bestFit="1" customWidth="1"/>
    <col min="2814" max="2819" width="0" style="6" hidden="1" customWidth="1"/>
    <col min="2820" max="2820" width="18.5703125" style="6" customWidth="1"/>
    <col min="2821" max="2821" width="13.85546875" style="6" customWidth="1"/>
    <col min="2822" max="2822" width="14.140625" style="6" customWidth="1"/>
    <col min="2823" max="2823" width="17.140625" style="6" customWidth="1"/>
    <col min="2824" max="2824" width="15.5703125" style="6" customWidth="1"/>
    <col min="2825" max="2825" width="8.85546875" style="6"/>
    <col min="2826" max="2826" width="20.5703125" style="6" customWidth="1"/>
    <col min="2827" max="3066" width="8.85546875" style="6"/>
    <col min="3067" max="3067" width="7" style="6" bestFit="1" customWidth="1"/>
    <col min="3068" max="3068" width="38.7109375" style="6" customWidth="1"/>
    <col min="3069" max="3069" width="8.7109375" style="6" bestFit="1" customWidth="1"/>
    <col min="3070" max="3075" width="0" style="6" hidden="1" customWidth="1"/>
    <col min="3076" max="3076" width="18.5703125" style="6" customWidth="1"/>
    <col min="3077" max="3077" width="13.85546875" style="6" customWidth="1"/>
    <col min="3078" max="3078" width="14.140625" style="6" customWidth="1"/>
    <col min="3079" max="3079" width="17.140625" style="6" customWidth="1"/>
    <col min="3080" max="3080" width="15.5703125" style="6" customWidth="1"/>
    <col min="3081" max="3081" width="8.85546875" style="6"/>
    <col min="3082" max="3082" width="20.5703125" style="6" customWidth="1"/>
    <col min="3083" max="3322" width="8.85546875" style="6"/>
    <col min="3323" max="3323" width="7" style="6" bestFit="1" customWidth="1"/>
    <col min="3324" max="3324" width="38.7109375" style="6" customWidth="1"/>
    <col min="3325" max="3325" width="8.7109375" style="6" bestFit="1" customWidth="1"/>
    <col min="3326" max="3331" width="0" style="6" hidden="1" customWidth="1"/>
    <col min="3332" max="3332" width="18.5703125" style="6" customWidth="1"/>
    <col min="3333" max="3333" width="13.85546875" style="6" customWidth="1"/>
    <col min="3334" max="3334" width="14.140625" style="6" customWidth="1"/>
    <col min="3335" max="3335" width="17.140625" style="6" customWidth="1"/>
    <col min="3336" max="3336" width="15.5703125" style="6" customWidth="1"/>
    <col min="3337" max="3337" width="8.85546875" style="6"/>
    <col min="3338" max="3338" width="20.5703125" style="6" customWidth="1"/>
    <col min="3339" max="3578" width="8.85546875" style="6"/>
    <col min="3579" max="3579" width="7" style="6" bestFit="1" customWidth="1"/>
    <col min="3580" max="3580" width="38.7109375" style="6" customWidth="1"/>
    <col min="3581" max="3581" width="8.7109375" style="6" bestFit="1" customWidth="1"/>
    <col min="3582" max="3587" width="0" style="6" hidden="1" customWidth="1"/>
    <col min="3588" max="3588" width="18.5703125" style="6" customWidth="1"/>
    <col min="3589" max="3589" width="13.85546875" style="6" customWidth="1"/>
    <col min="3590" max="3590" width="14.140625" style="6" customWidth="1"/>
    <col min="3591" max="3591" width="17.140625" style="6" customWidth="1"/>
    <col min="3592" max="3592" width="15.5703125" style="6" customWidth="1"/>
    <col min="3593" max="3593" width="8.85546875" style="6"/>
    <col min="3594" max="3594" width="20.5703125" style="6" customWidth="1"/>
    <col min="3595" max="3834" width="8.85546875" style="6"/>
    <col min="3835" max="3835" width="7" style="6" bestFit="1" customWidth="1"/>
    <col min="3836" max="3836" width="38.7109375" style="6" customWidth="1"/>
    <col min="3837" max="3837" width="8.7109375" style="6" bestFit="1" customWidth="1"/>
    <col min="3838" max="3843" width="0" style="6" hidden="1" customWidth="1"/>
    <col min="3844" max="3844" width="18.5703125" style="6" customWidth="1"/>
    <col min="3845" max="3845" width="13.85546875" style="6" customWidth="1"/>
    <col min="3846" max="3846" width="14.140625" style="6" customWidth="1"/>
    <col min="3847" max="3847" width="17.140625" style="6" customWidth="1"/>
    <col min="3848" max="3848" width="15.5703125" style="6" customWidth="1"/>
    <col min="3849" max="3849" width="8.85546875" style="6"/>
    <col min="3850" max="3850" width="20.5703125" style="6" customWidth="1"/>
    <col min="3851" max="4090" width="8.85546875" style="6"/>
    <col min="4091" max="4091" width="7" style="6" bestFit="1" customWidth="1"/>
    <col min="4092" max="4092" width="38.7109375" style="6" customWidth="1"/>
    <col min="4093" max="4093" width="8.7109375" style="6" bestFit="1" customWidth="1"/>
    <col min="4094" max="4099" width="0" style="6" hidden="1" customWidth="1"/>
    <col min="4100" max="4100" width="18.5703125" style="6" customWidth="1"/>
    <col min="4101" max="4101" width="13.85546875" style="6" customWidth="1"/>
    <col min="4102" max="4102" width="14.140625" style="6" customWidth="1"/>
    <col min="4103" max="4103" width="17.140625" style="6" customWidth="1"/>
    <col min="4104" max="4104" width="15.5703125" style="6" customWidth="1"/>
    <col min="4105" max="4105" width="8.85546875" style="6"/>
    <col min="4106" max="4106" width="20.5703125" style="6" customWidth="1"/>
    <col min="4107" max="4346" width="8.85546875" style="6"/>
    <col min="4347" max="4347" width="7" style="6" bestFit="1" customWidth="1"/>
    <col min="4348" max="4348" width="38.7109375" style="6" customWidth="1"/>
    <col min="4349" max="4349" width="8.7109375" style="6" bestFit="1" customWidth="1"/>
    <col min="4350" max="4355" width="0" style="6" hidden="1" customWidth="1"/>
    <col min="4356" max="4356" width="18.5703125" style="6" customWidth="1"/>
    <col min="4357" max="4357" width="13.85546875" style="6" customWidth="1"/>
    <col min="4358" max="4358" width="14.140625" style="6" customWidth="1"/>
    <col min="4359" max="4359" width="17.140625" style="6" customWidth="1"/>
    <col min="4360" max="4360" width="15.5703125" style="6" customWidth="1"/>
    <col min="4361" max="4361" width="8.85546875" style="6"/>
    <col min="4362" max="4362" width="20.5703125" style="6" customWidth="1"/>
    <col min="4363" max="4602" width="8.85546875" style="6"/>
    <col min="4603" max="4603" width="7" style="6" bestFit="1" customWidth="1"/>
    <col min="4604" max="4604" width="38.7109375" style="6" customWidth="1"/>
    <col min="4605" max="4605" width="8.7109375" style="6" bestFit="1" customWidth="1"/>
    <col min="4606" max="4611" width="0" style="6" hidden="1" customWidth="1"/>
    <col min="4612" max="4612" width="18.5703125" style="6" customWidth="1"/>
    <col min="4613" max="4613" width="13.85546875" style="6" customWidth="1"/>
    <col min="4614" max="4614" width="14.140625" style="6" customWidth="1"/>
    <col min="4615" max="4615" width="17.140625" style="6" customWidth="1"/>
    <col min="4616" max="4616" width="15.5703125" style="6" customWidth="1"/>
    <col min="4617" max="4617" width="8.85546875" style="6"/>
    <col min="4618" max="4618" width="20.5703125" style="6" customWidth="1"/>
    <col min="4619" max="4858" width="8.85546875" style="6"/>
    <col min="4859" max="4859" width="7" style="6" bestFit="1" customWidth="1"/>
    <col min="4860" max="4860" width="38.7109375" style="6" customWidth="1"/>
    <col min="4861" max="4861" width="8.7109375" style="6" bestFit="1" customWidth="1"/>
    <col min="4862" max="4867" width="0" style="6" hidden="1" customWidth="1"/>
    <col min="4868" max="4868" width="18.5703125" style="6" customWidth="1"/>
    <col min="4869" max="4869" width="13.85546875" style="6" customWidth="1"/>
    <col min="4870" max="4870" width="14.140625" style="6" customWidth="1"/>
    <col min="4871" max="4871" width="17.140625" style="6" customWidth="1"/>
    <col min="4872" max="4872" width="15.5703125" style="6" customWidth="1"/>
    <col min="4873" max="4873" width="8.85546875" style="6"/>
    <col min="4874" max="4874" width="20.5703125" style="6" customWidth="1"/>
    <col min="4875" max="5114" width="8.85546875" style="6"/>
    <col min="5115" max="5115" width="7" style="6" bestFit="1" customWidth="1"/>
    <col min="5116" max="5116" width="38.7109375" style="6" customWidth="1"/>
    <col min="5117" max="5117" width="8.7109375" style="6" bestFit="1" customWidth="1"/>
    <col min="5118" max="5123" width="0" style="6" hidden="1" customWidth="1"/>
    <col min="5124" max="5124" width="18.5703125" style="6" customWidth="1"/>
    <col min="5125" max="5125" width="13.85546875" style="6" customWidth="1"/>
    <col min="5126" max="5126" width="14.140625" style="6" customWidth="1"/>
    <col min="5127" max="5127" width="17.140625" style="6" customWidth="1"/>
    <col min="5128" max="5128" width="15.5703125" style="6" customWidth="1"/>
    <col min="5129" max="5129" width="8.85546875" style="6"/>
    <col min="5130" max="5130" width="20.5703125" style="6" customWidth="1"/>
    <col min="5131" max="5370" width="8.85546875" style="6"/>
    <col min="5371" max="5371" width="7" style="6" bestFit="1" customWidth="1"/>
    <col min="5372" max="5372" width="38.7109375" style="6" customWidth="1"/>
    <col min="5373" max="5373" width="8.7109375" style="6" bestFit="1" customWidth="1"/>
    <col min="5374" max="5379" width="0" style="6" hidden="1" customWidth="1"/>
    <col min="5380" max="5380" width="18.5703125" style="6" customWidth="1"/>
    <col min="5381" max="5381" width="13.85546875" style="6" customWidth="1"/>
    <col min="5382" max="5382" width="14.140625" style="6" customWidth="1"/>
    <col min="5383" max="5383" width="17.140625" style="6" customWidth="1"/>
    <col min="5384" max="5384" width="15.5703125" style="6" customWidth="1"/>
    <col min="5385" max="5385" width="8.85546875" style="6"/>
    <col min="5386" max="5386" width="20.5703125" style="6" customWidth="1"/>
    <col min="5387" max="5626" width="8.85546875" style="6"/>
    <col min="5627" max="5627" width="7" style="6" bestFit="1" customWidth="1"/>
    <col min="5628" max="5628" width="38.7109375" style="6" customWidth="1"/>
    <col min="5629" max="5629" width="8.7109375" style="6" bestFit="1" customWidth="1"/>
    <col min="5630" max="5635" width="0" style="6" hidden="1" customWidth="1"/>
    <col min="5636" max="5636" width="18.5703125" style="6" customWidth="1"/>
    <col min="5637" max="5637" width="13.85546875" style="6" customWidth="1"/>
    <col min="5638" max="5638" width="14.140625" style="6" customWidth="1"/>
    <col min="5639" max="5639" width="17.140625" style="6" customWidth="1"/>
    <col min="5640" max="5640" width="15.5703125" style="6" customWidth="1"/>
    <col min="5641" max="5641" width="8.85546875" style="6"/>
    <col min="5642" max="5642" width="20.5703125" style="6" customWidth="1"/>
    <col min="5643" max="5882" width="8.85546875" style="6"/>
    <col min="5883" max="5883" width="7" style="6" bestFit="1" customWidth="1"/>
    <col min="5884" max="5884" width="38.7109375" style="6" customWidth="1"/>
    <col min="5885" max="5885" width="8.7109375" style="6" bestFit="1" customWidth="1"/>
    <col min="5886" max="5891" width="0" style="6" hidden="1" customWidth="1"/>
    <col min="5892" max="5892" width="18.5703125" style="6" customWidth="1"/>
    <col min="5893" max="5893" width="13.85546875" style="6" customWidth="1"/>
    <col min="5894" max="5894" width="14.140625" style="6" customWidth="1"/>
    <col min="5895" max="5895" width="17.140625" style="6" customWidth="1"/>
    <col min="5896" max="5896" width="15.5703125" style="6" customWidth="1"/>
    <col min="5897" max="5897" width="8.85546875" style="6"/>
    <col min="5898" max="5898" width="20.5703125" style="6" customWidth="1"/>
    <col min="5899" max="6138" width="8.85546875" style="6"/>
    <col min="6139" max="6139" width="7" style="6" bestFit="1" customWidth="1"/>
    <col min="6140" max="6140" width="38.7109375" style="6" customWidth="1"/>
    <col min="6141" max="6141" width="8.7109375" style="6" bestFit="1" customWidth="1"/>
    <col min="6142" max="6147" width="0" style="6" hidden="1" customWidth="1"/>
    <col min="6148" max="6148" width="18.5703125" style="6" customWidth="1"/>
    <col min="6149" max="6149" width="13.85546875" style="6" customWidth="1"/>
    <col min="6150" max="6150" width="14.140625" style="6" customWidth="1"/>
    <col min="6151" max="6151" width="17.140625" style="6" customWidth="1"/>
    <col min="6152" max="6152" width="15.5703125" style="6" customWidth="1"/>
    <col min="6153" max="6153" width="8.85546875" style="6"/>
    <col min="6154" max="6154" width="20.5703125" style="6" customWidth="1"/>
    <col min="6155" max="6394" width="8.85546875" style="6"/>
    <col min="6395" max="6395" width="7" style="6" bestFit="1" customWidth="1"/>
    <col min="6396" max="6396" width="38.7109375" style="6" customWidth="1"/>
    <col min="6397" max="6397" width="8.7109375" style="6" bestFit="1" customWidth="1"/>
    <col min="6398" max="6403" width="0" style="6" hidden="1" customWidth="1"/>
    <col min="6404" max="6404" width="18.5703125" style="6" customWidth="1"/>
    <col min="6405" max="6405" width="13.85546875" style="6" customWidth="1"/>
    <col min="6406" max="6406" width="14.140625" style="6" customWidth="1"/>
    <col min="6407" max="6407" width="17.140625" style="6" customWidth="1"/>
    <col min="6408" max="6408" width="15.5703125" style="6" customWidth="1"/>
    <col min="6409" max="6409" width="8.85546875" style="6"/>
    <col min="6410" max="6410" width="20.5703125" style="6" customWidth="1"/>
    <col min="6411" max="6650" width="8.85546875" style="6"/>
    <col min="6651" max="6651" width="7" style="6" bestFit="1" customWidth="1"/>
    <col min="6652" max="6652" width="38.7109375" style="6" customWidth="1"/>
    <col min="6653" max="6653" width="8.7109375" style="6" bestFit="1" customWidth="1"/>
    <col min="6654" max="6659" width="0" style="6" hidden="1" customWidth="1"/>
    <col min="6660" max="6660" width="18.5703125" style="6" customWidth="1"/>
    <col min="6661" max="6661" width="13.85546875" style="6" customWidth="1"/>
    <col min="6662" max="6662" width="14.140625" style="6" customWidth="1"/>
    <col min="6663" max="6663" width="17.140625" style="6" customWidth="1"/>
    <col min="6664" max="6664" width="15.5703125" style="6" customWidth="1"/>
    <col min="6665" max="6665" width="8.85546875" style="6"/>
    <col min="6666" max="6666" width="20.5703125" style="6" customWidth="1"/>
    <col min="6667" max="6906" width="8.85546875" style="6"/>
    <col min="6907" max="6907" width="7" style="6" bestFit="1" customWidth="1"/>
    <col min="6908" max="6908" width="38.7109375" style="6" customWidth="1"/>
    <col min="6909" max="6909" width="8.7109375" style="6" bestFit="1" customWidth="1"/>
    <col min="6910" max="6915" width="0" style="6" hidden="1" customWidth="1"/>
    <col min="6916" max="6916" width="18.5703125" style="6" customWidth="1"/>
    <col min="6917" max="6917" width="13.85546875" style="6" customWidth="1"/>
    <col min="6918" max="6918" width="14.140625" style="6" customWidth="1"/>
    <col min="6919" max="6919" width="17.140625" style="6" customWidth="1"/>
    <col min="6920" max="6920" width="15.5703125" style="6" customWidth="1"/>
    <col min="6921" max="6921" width="8.85546875" style="6"/>
    <col min="6922" max="6922" width="20.5703125" style="6" customWidth="1"/>
    <col min="6923" max="7162" width="8.85546875" style="6"/>
    <col min="7163" max="7163" width="7" style="6" bestFit="1" customWidth="1"/>
    <col min="7164" max="7164" width="38.7109375" style="6" customWidth="1"/>
    <col min="7165" max="7165" width="8.7109375" style="6" bestFit="1" customWidth="1"/>
    <col min="7166" max="7171" width="0" style="6" hidden="1" customWidth="1"/>
    <col min="7172" max="7172" width="18.5703125" style="6" customWidth="1"/>
    <col min="7173" max="7173" width="13.85546875" style="6" customWidth="1"/>
    <col min="7174" max="7174" width="14.140625" style="6" customWidth="1"/>
    <col min="7175" max="7175" width="17.140625" style="6" customWidth="1"/>
    <col min="7176" max="7176" width="15.5703125" style="6" customWidth="1"/>
    <col min="7177" max="7177" width="8.85546875" style="6"/>
    <col min="7178" max="7178" width="20.5703125" style="6" customWidth="1"/>
    <col min="7179" max="7418" width="8.85546875" style="6"/>
    <col min="7419" max="7419" width="7" style="6" bestFit="1" customWidth="1"/>
    <col min="7420" max="7420" width="38.7109375" style="6" customWidth="1"/>
    <col min="7421" max="7421" width="8.7109375" style="6" bestFit="1" customWidth="1"/>
    <col min="7422" max="7427" width="0" style="6" hidden="1" customWidth="1"/>
    <col min="7428" max="7428" width="18.5703125" style="6" customWidth="1"/>
    <col min="7429" max="7429" width="13.85546875" style="6" customWidth="1"/>
    <col min="7430" max="7430" width="14.140625" style="6" customWidth="1"/>
    <col min="7431" max="7431" width="17.140625" style="6" customWidth="1"/>
    <col min="7432" max="7432" width="15.5703125" style="6" customWidth="1"/>
    <col min="7433" max="7433" width="8.85546875" style="6"/>
    <col min="7434" max="7434" width="20.5703125" style="6" customWidth="1"/>
    <col min="7435" max="7674" width="8.85546875" style="6"/>
    <col min="7675" max="7675" width="7" style="6" bestFit="1" customWidth="1"/>
    <col min="7676" max="7676" width="38.7109375" style="6" customWidth="1"/>
    <col min="7677" max="7677" width="8.7109375" style="6" bestFit="1" customWidth="1"/>
    <col min="7678" max="7683" width="0" style="6" hidden="1" customWidth="1"/>
    <col min="7684" max="7684" width="18.5703125" style="6" customWidth="1"/>
    <col min="7685" max="7685" width="13.85546875" style="6" customWidth="1"/>
    <col min="7686" max="7686" width="14.140625" style="6" customWidth="1"/>
    <col min="7687" max="7687" width="17.140625" style="6" customWidth="1"/>
    <col min="7688" max="7688" width="15.5703125" style="6" customWidth="1"/>
    <col min="7689" max="7689" width="8.85546875" style="6"/>
    <col min="7690" max="7690" width="20.5703125" style="6" customWidth="1"/>
    <col min="7691" max="7930" width="8.85546875" style="6"/>
    <col min="7931" max="7931" width="7" style="6" bestFit="1" customWidth="1"/>
    <col min="7932" max="7932" width="38.7109375" style="6" customWidth="1"/>
    <col min="7933" max="7933" width="8.7109375" style="6" bestFit="1" customWidth="1"/>
    <col min="7934" max="7939" width="0" style="6" hidden="1" customWidth="1"/>
    <col min="7940" max="7940" width="18.5703125" style="6" customWidth="1"/>
    <col min="7941" max="7941" width="13.85546875" style="6" customWidth="1"/>
    <col min="7942" max="7942" width="14.140625" style="6" customWidth="1"/>
    <col min="7943" max="7943" width="17.140625" style="6" customWidth="1"/>
    <col min="7944" max="7944" width="15.5703125" style="6" customWidth="1"/>
    <col min="7945" max="7945" width="8.85546875" style="6"/>
    <col min="7946" max="7946" width="20.5703125" style="6" customWidth="1"/>
    <col min="7947" max="8186" width="8.85546875" style="6"/>
    <col min="8187" max="8187" width="7" style="6" bestFit="1" customWidth="1"/>
    <col min="8188" max="8188" width="38.7109375" style="6" customWidth="1"/>
    <col min="8189" max="8189" width="8.7109375" style="6" bestFit="1" customWidth="1"/>
    <col min="8190" max="8195" width="0" style="6" hidden="1" customWidth="1"/>
    <col min="8196" max="8196" width="18.5703125" style="6" customWidth="1"/>
    <col min="8197" max="8197" width="13.85546875" style="6" customWidth="1"/>
    <col min="8198" max="8198" width="14.140625" style="6" customWidth="1"/>
    <col min="8199" max="8199" width="17.140625" style="6" customWidth="1"/>
    <col min="8200" max="8200" width="15.5703125" style="6" customWidth="1"/>
    <col min="8201" max="8201" width="8.85546875" style="6"/>
    <col min="8202" max="8202" width="20.5703125" style="6" customWidth="1"/>
    <col min="8203" max="8442" width="8.85546875" style="6"/>
    <col min="8443" max="8443" width="7" style="6" bestFit="1" customWidth="1"/>
    <col min="8444" max="8444" width="38.7109375" style="6" customWidth="1"/>
    <col min="8445" max="8445" width="8.7109375" style="6" bestFit="1" customWidth="1"/>
    <col min="8446" max="8451" width="0" style="6" hidden="1" customWidth="1"/>
    <col min="8452" max="8452" width="18.5703125" style="6" customWidth="1"/>
    <col min="8453" max="8453" width="13.85546875" style="6" customWidth="1"/>
    <col min="8454" max="8454" width="14.140625" style="6" customWidth="1"/>
    <col min="8455" max="8455" width="17.140625" style="6" customWidth="1"/>
    <col min="8456" max="8456" width="15.5703125" style="6" customWidth="1"/>
    <col min="8457" max="8457" width="8.85546875" style="6"/>
    <col min="8458" max="8458" width="20.5703125" style="6" customWidth="1"/>
    <col min="8459" max="8698" width="8.85546875" style="6"/>
    <col min="8699" max="8699" width="7" style="6" bestFit="1" customWidth="1"/>
    <col min="8700" max="8700" width="38.7109375" style="6" customWidth="1"/>
    <col min="8701" max="8701" width="8.7109375" style="6" bestFit="1" customWidth="1"/>
    <col min="8702" max="8707" width="0" style="6" hidden="1" customWidth="1"/>
    <col min="8708" max="8708" width="18.5703125" style="6" customWidth="1"/>
    <col min="8709" max="8709" width="13.85546875" style="6" customWidth="1"/>
    <col min="8710" max="8710" width="14.140625" style="6" customWidth="1"/>
    <col min="8711" max="8711" width="17.140625" style="6" customWidth="1"/>
    <col min="8712" max="8712" width="15.5703125" style="6" customWidth="1"/>
    <col min="8713" max="8713" width="8.85546875" style="6"/>
    <col min="8714" max="8714" width="20.5703125" style="6" customWidth="1"/>
    <col min="8715" max="8954" width="8.85546875" style="6"/>
    <col min="8955" max="8955" width="7" style="6" bestFit="1" customWidth="1"/>
    <col min="8956" max="8956" width="38.7109375" style="6" customWidth="1"/>
    <col min="8957" max="8957" width="8.7109375" style="6" bestFit="1" customWidth="1"/>
    <col min="8958" max="8963" width="0" style="6" hidden="1" customWidth="1"/>
    <col min="8964" max="8964" width="18.5703125" style="6" customWidth="1"/>
    <col min="8965" max="8965" width="13.85546875" style="6" customWidth="1"/>
    <col min="8966" max="8966" width="14.140625" style="6" customWidth="1"/>
    <col min="8967" max="8967" width="17.140625" style="6" customWidth="1"/>
    <col min="8968" max="8968" width="15.5703125" style="6" customWidth="1"/>
    <col min="8969" max="8969" width="8.85546875" style="6"/>
    <col min="8970" max="8970" width="20.5703125" style="6" customWidth="1"/>
    <col min="8971" max="9210" width="8.85546875" style="6"/>
    <col min="9211" max="9211" width="7" style="6" bestFit="1" customWidth="1"/>
    <col min="9212" max="9212" width="38.7109375" style="6" customWidth="1"/>
    <col min="9213" max="9213" width="8.7109375" style="6" bestFit="1" customWidth="1"/>
    <col min="9214" max="9219" width="0" style="6" hidden="1" customWidth="1"/>
    <col min="9220" max="9220" width="18.5703125" style="6" customWidth="1"/>
    <col min="9221" max="9221" width="13.85546875" style="6" customWidth="1"/>
    <col min="9222" max="9222" width="14.140625" style="6" customWidth="1"/>
    <col min="9223" max="9223" width="17.140625" style="6" customWidth="1"/>
    <col min="9224" max="9224" width="15.5703125" style="6" customWidth="1"/>
    <col min="9225" max="9225" width="8.85546875" style="6"/>
    <col min="9226" max="9226" width="20.5703125" style="6" customWidth="1"/>
    <col min="9227" max="9466" width="8.85546875" style="6"/>
    <col min="9467" max="9467" width="7" style="6" bestFit="1" customWidth="1"/>
    <col min="9468" max="9468" width="38.7109375" style="6" customWidth="1"/>
    <col min="9469" max="9469" width="8.7109375" style="6" bestFit="1" customWidth="1"/>
    <col min="9470" max="9475" width="0" style="6" hidden="1" customWidth="1"/>
    <col min="9476" max="9476" width="18.5703125" style="6" customWidth="1"/>
    <col min="9477" max="9477" width="13.85546875" style="6" customWidth="1"/>
    <col min="9478" max="9478" width="14.140625" style="6" customWidth="1"/>
    <col min="9479" max="9479" width="17.140625" style="6" customWidth="1"/>
    <col min="9480" max="9480" width="15.5703125" style="6" customWidth="1"/>
    <col min="9481" max="9481" width="8.85546875" style="6"/>
    <col min="9482" max="9482" width="20.5703125" style="6" customWidth="1"/>
    <col min="9483" max="9722" width="8.85546875" style="6"/>
    <col min="9723" max="9723" width="7" style="6" bestFit="1" customWidth="1"/>
    <col min="9724" max="9724" width="38.7109375" style="6" customWidth="1"/>
    <col min="9725" max="9725" width="8.7109375" style="6" bestFit="1" customWidth="1"/>
    <col min="9726" max="9731" width="0" style="6" hidden="1" customWidth="1"/>
    <col min="9732" max="9732" width="18.5703125" style="6" customWidth="1"/>
    <col min="9733" max="9733" width="13.85546875" style="6" customWidth="1"/>
    <col min="9734" max="9734" width="14.140625" style="6" customWidth="1"/>
    <col min="9735" max="9735" width="17.140625" style="6" customWidth="1"/>
    <col min="9736" max="9736" width="15.5703125" style="6" customWidth="1"/>
    <col min="9737" max="9737" width="8.85546875" style="6"/>
    <col min="9738" max="9738" width="20.5703125" style="6" customWidth="1"/>
    <col min="9739" max="9978" width="8.85546875" style="6"/>
    <col min="9979" max="9979" width="7" style="6" bestFit="1" customWidth="1"/>
    <col min="9980" max="9980" width="38.7109375" style="6" customWidth="1"/>
    <col min="9981" max="9981" width="8.7109375" style="6" bestFit="1" customWidth="1"/>
    <col min="9982" max="9987" width="0" style="6" hidden="1" customWidth="1"/>
    <col min="9988" max="9988" width="18.5703125" style="6" customWidth="1"/>
    <col min="9989" max="9989" width="13.85546875" style="6" customWidth="1"/>
    <col min="9990" max="9990" width="14.140625" style="6" customWidth="1"/>
    <col min="9991" max="9991" width="17.140625" style="6" customWidth="1"/>
    <col min="9992" max="9992" width="15.5703125" style="6" customWidth="1"/>
    <col min="9993" max="9993" width="8.85546875" style="6"/>
    <col min="9994" max="9994" width="20.5703125" style="6" customWidth="1"/>
    <col min="9995" max="10234" width="8.85546875" style="6"/>
    <col min="10235" max="10235" width="7" style="6" bestFit="1" customWidth="1"/>
    <col min="10236" max="10236" width="38.7109375" style="6" customWidth="1"/>
    <col min="10237" max="10237" width="8.7109375" style="6" bestFit="1" customWidth="1"/>
    <col min="10238" max="10243" width="0" style="6" hidden="1" customWidth="1"/>
    <col min="10244" max="10244" width="18.5703125" style="6" customWidth="1"/>
    <col min="10245" max="10245" width="13.85546875" style="6" customWidth="1"/>
    <col min="10246" max="10246" width="14.140625" style="6" customWidth="1"/>
    <col min="10247" max="10247" width="17.140625" style="6" customWidth="1"/>
    <col min="10248" max="10248" width="15.5703125" style="6" customWidth="1"/>
    <col min="10249" max="10249" width="8.85546875" style="6"/>
    <col min="10250" max="10250" width="20.5703125" style="6" customWidth="1"/>
    <col min="10251" max="10490" width="8.85546875" style="6"/>
    <col min="10491" max="10491" width="7" style="6" bestFit="1" customWidth="1"/>
    <col min="10492" max="10492" width="38.7109375" style="6" customWidth="1"/>
    <col min="10493" max="10493" width="8.7109375" style="6" bestFit="1" customWidth="1"/>
    <col min="10494" max="10499" width="0" style="6" hidden="1" customWidth="1"/>
    <col min="10500" max="10500" width="18.5703125" style="6" customWidth="1"/>
    <col min="10501" max="10501" width="13.85546875" style="6" customWidth="1"/>
    <col min="10502" max="10502" width="14.140625" style="6" customWidth="1"/>
    <col min="10503" max="10503" width="17.140625" style="6" customWidth="1"/>
    <col min="10504" max="10504" width="15.5703125" style="6" customWidth="1"/>
    <col min="10505" max="10505" width="8.85546875" style="6"/>
    <col min="10506" max="10506" width="20.5703125" style="6" customWidth="1"/>
    <col min="10507" max="10746" width="8.85546875" style="6"/>
    <col min="10747" max="10747" width="7" style="6" bestFit="1" customWidth="1"/>
    <col min="10748" max="10748" width="38.7109375" style="6" customWidth="1"/>
    <col min="10749" max="10749" width="8.7109375" style="6" bestFit="1" customWidth="1"/>
    <col min="10750" max="10755" width="0" style="6" hidden="1" customWidth="1"/>
    <col min="10756" max="10756" width="18.5703125" style="6" customWidth="1"/>
    <col min="10757" max="10757" width="13.85546875" style="6" customWidth="1"/>
    <col min="10758" max="10758" width="14.140625" style="6" customWidth="1"/>
    <col min="10759" max="10759" width="17.140625" style="6" customWidth="1"/>
    <col min="10760" max="10760" width="15.5703125" style="6" customWidth="1"/>
    <col min="10761" max="10761" width="8.85546875" style="6"/>
    <col min="10762" max="10762" width="20.5703125" style="6" customWidth="1"/>
    <col min="10763" max="11002" width="8.85546875" style="6"/>
    <col min="11003" max="11003" width="7" style="6" bestFit="1" customWidth="1"/>
    <col min="11004" max="11004" width="38.7109375" style="6" customWidth="1"/>
    <col min="11005" max="11005" width="8.7109375" style="6" bestFit="1" customWidth="1"/>
    <col min="11006" max="11011" width="0" style="6" hidden="1" customWidth="1"/>
    <col min="11012" max="11012" width="18.5703125" style="6" customWidth="1"/>
    <col min="11013" max="11013" width="13.85546875" style="6" customWidth="1"/>
    <col min="11014" max="11014" width="14.140625" style="6" customWidth="1"/>
    <col min="11015" max="11015" width="17.140625" style="6" customWidth="1"/>
    <col min="11016" max="11016" width="15.5703125" style="6" customWidth="1"/>
    <col min="11017" max="11017" width="8.85546875" style="6"/>
    <col min="11018" max="11018" width="20.5703125" style="6" customWidth="1"/>
    <col min="11019" max="11258" width="8.85546875" style="6"/>
    <col min="11259" max="11259" width="7" style="6" bestFit="1" customWidth="1"/>
    <col min="11260" max="11260" width="38.7109375" style="6" customWidth="1"/>
    <col min="11261" max="11261" width="8.7109375" style="6" bestFit="1" customWidth="1"/>
    <col min="11262" max="11267" width="0" style="6" hidden="1" customWidth="1"/>
    <col min="11268" max="11268" width="18.5703125" style="6" customWidth="1"/>
    <col min="11269" max="11269" width="13.85546875" style="6" customWidth="1"/>
    <col min="11270" max="11270" width="14.140625" style="6" customWidth="1"/>
    <col min="11271" max="11271" width="17.140625" style="6" customWidth="1"/>
    <col min="11272" max="11272" width="15.5703125" style="6" customWidth="1"/>
    <col min="11273" max="11273" width="8.85546875" style="6"/>
    <col min="11274" max="11274" width="20.5703125" style="6" customWidth="1"/>
    <col min="11275" max="11514" width="8.85546875" style="6"/>
    <col min="11515" max="11515" width="7" style="6" bestFit="1" customWidth="1"/>
    <col min="11516" max="11516" width="38.7109375" style="6" customWidth="1"/>
    <col min="11517" max="11517" width="8.7109375" style="6" bestFit="1" customWidth="1"/>
    <col min="11518" max="11523" width="0" style="6" hidden="1" customWidth="1"/>
    <col min="11524" max="11524" width="18.5703125" style="6" customWidth="1"/>
    <col min="11525" max="11525" width="13.85546875" style="6" customWidth="1"/>
    <col min="11526" max="11526" width="14.140625" style="6" customWidth="1"/>
    <col min="11527" max="11527" width="17.140625" style="6" customWidth="1"/>
    <col min="11528" max="11528" width="15.5703125" style="6" customWidth="1"/>
    <col min="11529" max="11529" width="8.85546875" style="6"/>
    <col min="11530" max="11530" width="20.5703125" style="6" customWidth="1"/>
    <col min="11531" max="11770" width="8.85546875" style="6"/>
    <col min="11771" max="11771" width="7" style="6" bestFit="1" customWidth="1"/>
    <col min="11772" max="11772" width="38.7109375" style="6" customWidth="1"/>
    <col min="11773" max="11773" width="8.7109375" style="6" bestFit="1" customWidth="1"/>
    <col min="11774" max="11779" width="0" style="6" hidden="1" customWidth="1"/>
    <col min="11780" max="11780" width="18.5703125" style="6" customWidth="1"/>
    <col min="11781" max="11781" width="13.85546875" style="6" customWidth="1"/>
    <col min="11782" max="11782" width="14.140625" style="6" customWidth="1"/>
    <col min="11783" max="11783" width="17.140625" style="6" customWidth="1"/>
    <col min="11784" max="11784" width="15.5703125" style="6" customWidth="1"/>
    <col min="11785" max="11785" width="8.85546875" style="6"/>
    <col min="11786" max="11786" width="20.5703125" style="6" customWidth="1"/>
    <col min="11787" max="12026" width="8.85546875" style="6"/>
    <col min="12027" max="12027" width="7" style="6" bestFit="1" customWidth="1"/>
    <col min="12028" max="12028" width="38.7109375" style="6" customWidth="1"/>
    <col min="12029" max="12029" width="8.7109375" style="6" bestFit="1" customWidth="1"/>
    <col min="12030" max="12035" width="0" style="6" hidden="1" customWidth="1"/>
    <col min="12036" max="12036" width="18.5703125" style="6" customWidth="1"/>
    <col min="12037" max="12037" width="13.85546875" style="6" customWidth="1"/>
    <col min="12038" max="12038" width="14.140625" style="6" customWidth="1"/>
    <col min="12039" max="12039" width="17.140625" style="6" customWidth="1"/>
    <col min="12040" max="12040" width="15.5703125" style="6" customWidth="1"/>
    <col min="12041" max="12041" width="8.85546875" style="6"/>
    <col min="12042" max="12042" width="20.5703125" style="6" customWidth="1"/>
    <col min="12043" max="12282" width="8.85546875" style="6"/>
    <col min="12283" max="12283" width="7" style="6" bestFit="1" customWidth="1"/>
    <col min="12284" max="12284" width="38.7109375" style="6" customWidth="1"/>
    <col min="12285" max="12285" width="8.7109375" style="6" bestFit="1" customWidth="1"/>
    <col min="12286" max="12291" width="0" style="6" hidden="1" customWidth="1"/>
    <col min="12292" max="12292" width="18.5703125" style="6" customWidth="1"/>
    <col min="12293" max="12293" width="13.85546875" style="6" customWidth="1"/>
    <col min="12294" max="12294" width="14.140625" style="6" customWidth="1"/>
    <col min="12295" max="12295" width="17.140625" style="6" customWidth="1"/>
    <col min="12296" max="12296" width="15.5703125" style="6" customWidth="1"/>
    <col min="12297" max="12297" width="8.85546875" style="6"/>
    <col min="12298" max="12298" width="20.5703125" style="6" customWidth="1"/>
    <col min="12299" max="12538" width="8.85546875" style="6"/>
    <col min="12539" max="12539" width="7" style="6" bestFit="1" customWidth="1"/>
    <col min="12540" max="12540" width="38.7109375" style="6" customWidth="1"/>
    <col min="12541" max="12541" width="8.7109375" style="6" bestFit="1" customWidth="1"/>
    <col min="12542" max="12547" width="0" style="6" hidden="1" customWidth="1"/>
    <col min="12548" max="12548" width="18.5703125" style="6" customWidth="1"/>
    <col min="12549" max="12549" width="13.85546875" style="6" customWidth="1"/>
    <col min="12550" max="12550" width="14.140625" style="6" customWidth="1"/>
    <col min="12551" max="12551" width="17.140625" style="6" customWidth="1"/>
    <col min="12552" max="12552" width="15.5703125" style="6" customWidth="1"/>
    <col min="12553" max="12553" width="8.85546875" style="6"/>
    <col min="12554" max="12554" width="20.5703125" style="6" customWidth="1"/>
    <col min="12555" max="12794" width="8.85546875" style="6"/>
    <col min="12795" max="12795" width="7" style="6" bestFit="1" customWidth="1"/>
    <col min="12796" max="12796" width="38.7109375" style="6" customWidth="1"/>
    <col min="12797" max="12797" width="8.7109375" style="6" bestFit="1" customWidth="1"/>
    <col min="12798" max="12803" width="0" style="6" hidden="1" customWidth="1"/>
    <col min="12804" max="12804" width="18.5703125" style="6" customWidth="1"/>
    <col min="12805" max="12805" width="13.85546875" style="6" customWidth="1"/>
    <col min="12806" max="12806" width="14.140625" style="6" customWidth="1"/>
    <col min="12807" max="12807" width="17.140625" style="6" customWidth="1"/>
    <col min="12808" max="12808" width="15.5703125" style="6" customWidth="1"/>
    <col min="12809" max="12809" width="8.85546875" style="6"/>
    <col min="12810" max="12810" width="20.5703125" style="6" customWidth="1"/>
    <col min="12811" max="13050" width="8.85546875" style="6"/>
    <col min="13051" max="13051" width="7" style="6" bestFit="1" customWidth="1"/>
    <col min="13052" max="13052" width="38.7109375" style="6" customWidth="1"/>
    <col min="13053" max="13053" width="8.7109375" style="6" bestFit="1" customWidth="1"/>
    <col min="13054" max="13059" width="0" style="6" hidden="1" customWidth="1"/>
    <col min="13060" max="13060" width="18.5703125" style="6" customWidth="1"/>
    <col min="13061" max="13061" width="13.85546875" style="6" customWidth="1"/>
    <col min="13062" max="13062" width="14.140625" style="6" customWidth="1"/>
    <col min="13063" max="13063" width="17.140625" style="6" customWidth="1"/>
    <col min="13064" max="13064" width="15.5703125" style="6" customWidth="1"/>
    <col min="13065" max="13065" width="8.85546875" style="6"/>
    <col min="13066" max="13066" width="20.5703125" style="6" customWidth="1"/>
    <col min="13067" max="13306" width="8.85546875" style="6"/>
    <col min="13307" max="13307" width="7" style="6" bestFit="1" customWidth="1"/>
    <col min="13308" max="13308" width="38.7109375" style="6" customWidth="1"/>
    <col min="13309" max="13309" width="8.7109375" style="6" bestFit="1" customWidth="1"/>
    <col min="13310" max="13315" width="0" style="6" hidden="1" customWidth="1"/>
    <col min="13316" max="13316" width="18.5703125" style="6" customWidth="1"/>
    <col min="13317" max="13317" width="13.85546875" style="6" customWidth="1"/>
    <col min="13318" max="13318" width="14.140625" style="6" customWidth="1"/>
    <col min="13319" max="13319" width="17.140625" style="6" customWidth="1"/>
    <col min="13320" max="13320" width="15.5703125" style="6" customWidth="1"/>
    <col min="13321" max="13321" width="8.85546875" style="6"/>
    <col min="13322" max="13322" width="20.5703125" style="6" customWidth="1"/>
    <col min="13323" max="13562" width="8.85546875" style="6"/>
    <col min="13563" max="13563" width="7" style="6" bestFit="1" customWidth="1"/>
    <col min="13564" max="13564" width="38.7109375" style="6" customWidth="1"/>
    <col min="13565" max="13565" width="8.7109375" style="6" bestFit="1" customWidth="1"/>
    <col min="13566" max="13571" width="0" style="6" hidden="1" customWidth="1"/>
    <col min="13572" max="13572" width="18.5703125" style="6" customWidth="1"/>
    <col min="13573" max="13573" width="13.85546875" style="6" customWidth="1"/>
    <col min="13574" max="13574" width="14.140625" style="6" customWidth="1"/>
    <col min="13575" max="13575" width="17.140625" style="6" customWidth="1"/>
    <col min="13576" max="13576" width="15.5703125" style="6" customWidth="1"/>
    <col min="13577" max="13577" width="8.85546875" style="6"/>
    <col min="13578" max="13578" width="20.5703125" style="6" customWidth="1"/>
    <col min="13579" max="13818" width="8.85546875" style="6"/>
    <col min="13819" max="13819" width="7" style="6" bestFit="1" customWidth="1"/>
    <col min="13820" max="13820" width="38.7109375" style="6" customWidth="1"/>
    <col min="13821" max="13821" width="8.7109375" style="6" bestFit="1" customWidth="1"/>
    <col min="13822" max="13827" width="0" style="6" hidden="1" customWidth="1"/>
    <col min="13828" max="13828" width="18.5703125" style="6" customWidth="1"/>
    <col min="13829" max="13829" width="13.85546875" style="6" customWidth="1"/>
    <col min="13830" max="13830" width="14.140625" style="6" customWidth="1"/>
    <col min="13831" max="13831" width="17.140625" style="6" customWidth="1"/>
    <col min="13832" max="13832" width="15.5703125" style="6" customWidth="1"/>
    <col min="13833" max="13833" width="8.85546875" style="6"/>
    <col min="13834" max="13834" width="20.5703125" style="6" customWidth="1"/>
    <col min="13835" max="14074" width="8.85546875" style="6"/>
    <col min="14075" max="14075" width="7" style="6" bestFit="1" customWidth="1"/>
    <col min="14076" max="14076" width="38.7109375" style="6" customWidth="1"/>
    <col min="14077" max="14077" width="8.7109375" style="6" bestFit="1" customWidth="1"/>
    <col min="14078" max="14083" width="0" style="6" hidden="1" customWidth="1"/>
    <col min="14084" max="14084" width="18.5703125" style="6" customWidth="1"/>
    <col min="14085" max="14085" width="13.85546875" style="6" customWidth="1"/>
    <col min="14086" max="14086" width="14.140625" style="6" customWidth="1"/>
    <col min="14087" max="14087" width="17.140625" style="6" customWidth="1"/>
    <col min="14088" max="14088" width="15.5703125" style="6" customWidth="1"/>
    <col min="14089" max="14089" width="8.85546875" style="6"/>
    <col min="14090" max="14090" width="20.5703125" style="6" customWidth="1"/>
    <col min="14091" max="14330" width="8.85546875" style="6"/>
    <col min="14331" max="14331" width="7" style="6" bestFit="1" customWidth="1"/>
    <col min="14332" max="14332" width="38.7109375" style="6" customWidth="1"/>
    <col min="14333" max="14333" width="8.7109375" style="6" bestFit="1" customWidth="1"/>
    <col min="14334" max="14339" width="0" style="6" hidden="1" customWidth="1"/>
    <col min="14340" max="14340" width="18.5703125" style="6" customWidth="1"/>
    <col min="14341" max="14341" width="13.85546875" style="6" customWidth="1"/>
    <col min="14342" max="14342" width="14.140625" style="6" customWidth="1"/>
    <col min="14343" max="14343" width="17.140625" style="6" customWidth="1"/>
    <col min="14344" max="14344" width="15.5703125" style="6" customWidth="1"/>
    <col min="14345" max="14345" width="8.85546875" style="6"/>
    <col min="14346" max="14346" width="20.5703125" style="6" customWidth="1"/>
    <col min="14347" max="14586" width="8.85546875" style="6"/>
    <col min="14587" max="14587" width="7" style="6" bestFit="1" customWidth="1"/>
    <col min="14588" max="14588" width="38.7109375" style="6" customWidth="1"/>
    <col min="14589" max="14589" width="8.7109375" style="6" bestFit="1" customWidth="1"/>
    <col min="14590" max="14595" width="0" style="6" hidden="1" customWidth="1"/>
    <col min="14596" max="14596" width="18.5703125" style="6" customWidth="1"/>
    <col min="14597" max="14597" width="13.85546875" style="6" customWidth="1"/>
    <col min="14598" max="14598" width="14.140625" style="6" customWidth="1"/>
    <col min="14599" max="14599" width="17.140625" style="6" customWidth="1"/>
    <col min="14600" max="14600" width="15.5703125" style="6" customWidth="1"/>
    <col min="14601" max="14601" width="8.85546875" style="6"/>
    <col min="14602" max="14602" width="20.5703125" style="6" customWidth="1"/>
    <col min="14603" max="14842" width="8.85546875" style="6"/>
    <col min="14843" max="14843" width="7" style="6" bestFit="1" customWidth="1"/>
    <col min="14844" max="14844" width="38.7109375" style="6" customWidth="1"/>
    <col min="14845" max="14845" width="8.7109375" style="6" bestFit="1" customWidth="1"/>
    <col min="14846" max="14851" width="0" style="6" hidden="1" customWidth="1"/>
    <col min="14852" max="14852" width="18.5703125" style="6" customWidth="1"/>
    <col min="14853" max="14853" width="13.85546875" style="6" customWidth="1"/>
    <col min="14854" max="14854" width="14.140625" style="6" customWidth="1"/>
    <col min="14855" max="14855" width="17.140625" style="6" customWidth="1"/>
    <col min="14856" max="14856" width="15.5703125" style="6" customWidth="1"/>
    <col min="14857" max="14857" width="8.85546875" style="6"/>
    <col min="14858" max="14858" width="20.5703125" style="6" customWidth="1"/>
    <col min="14859" max="15098" width="8.85546875" style="6"/>
    <col min="15099" max="15099" width="7" style="6" bestFit="1" customWidth="1"/>
    <col min="15100" max="15100" width="38.7109375" style="6" customWidth="1"/>
    <col min="15101" max="15101" width="8.7109375" style="6" bestFit="1" customWidth="1"/>
    <col min="15102" max="15107" width="0" style="6" hidden="1" customWidth="1"/>
    <col min="15108" max="15108" width="18.5703125" style="6" customWidth="1"/>
    <col min="15109" max="15109" width="13.85546875" style="6" customWidth="1"/>
    <col min="15110" max="15110" width="14.140625" style="6" customWidth="1"/>
    <col min="15111" max="15111" width="17.140625" style="6" customWidth="1"/>
    <col min="15112" max="15112" width="15.5703125" style="6" customWidth="1"/>
    <col min="15113" max="15113" width="8.85546875" style="6"/>
    <col min="15114" max="15114" width="20.5703125" style="6" customWidth="1"/>
    <col min="15115" max="15354" width="8.85546875" style="6"/>
    <col min="15355" max="15355" width="7" style="6" bestFit="1" customWidth="1"/>
    <col min="15356" max="15356" width="38.7109375" style="6" customWidth="1"/>
    <col min="15357" max="15357" width="8.7109375" style="6" bestFit="1" customWidth="1"/>
    <col min="15358" max="15363" width="0" style="6" hidden="1" customWidth="1"/>
    <col min="15364" max="15364" width="18.5703125" style="6" customWidth="1"/>
    <col min="15365" max="15365" width="13.85546875" style="6" customWidth="1"/>
    <col min="15366" max="15366" width="14.140625" style="6" customWidth="1"/>
    <col min="15367" max="15367" width="17.140625" style="6" customWidth="1"/>
    <col min="15368" max="15368" width="15.5703125" style="6" customWidth="1"/>
    <col min="15369" max="15369" width="8.85546875" style="6"/>
    <col min="15370" max="15370" width="20.5703125" style="6" customWidth="1"/>
    <col min="15371" max="15610" width="8.85546875" style="6"/>
    <col min="15611" max="15611" width="7" style="6" bestFit="1" customWidth="1"/>
    <col min="15612" max="15612" width="38.7109375" style="6" customWidth="1"/>
    <col min="15613" max="15613" width="8.7109375" style="6" bestFit="1" customWidth="1"/>
    <col min="15614" max="15619" width="0" style="6" hidden="1" customWidth="1"/>
    <col min="15620" max="15620" width="18.5703125" style="6" customWidth="1"/>
    <col min="15621" max="15621" width="13.85546875" style="6" customWidth="1"/>
    <col min="15622" max="15622" width="14.140625" style="6" customWidth="1"/>
    <col min="15623" max="15623" width="17.140625" style="6" customWidth="1"/>
    <col min="15624" max="15624" width="15.5703125" style="6" customWidth="1"/>
    <col min="15625" max="15625" width="8.85546875" style="6"/>
    <col min="15626" max="15626" width="20.5703125" style="6" customWidth="1"/>
    <col min="15627" max="15866" width="8.85546875" style="6"/>
    <col min="15867" max="15867" width="7" style="6" bestFit="1" customWidth="1"/>
    <col min="15868" max="15868" width="38.7109375" style="6" customWidth="1"/>
    <col min="15869" max="15869" width="8.7109375" style="6" bestFit="1" customWidth="1"/>
    <col min="15870" max="15875" width="0" style="6" hidden="1" customWidth="1"/>
    <col min="15876" max="15876" width="18.5703125" style="6" customWidth="1"/>
    <col min="15877" max="15877" width="13.85546875" style="6" customWidth="1"/>
    <col min="15878" max="15878" width="14.140625" style="6" customWidth="1"/>
    <col min="15879" max="15879" width="17.140625" style="6" customWidth="1"/>
    <col min="15880" max="15880" width="15.5703125" style="6" customWidth="1"/>
    <col min="15881" max="15881" width="8.85546875" style="6"/>
    <col min="15882" max="15882" width="20.5703125" style="6" customWidth="1"/>
    <col min="15883" max="16122" width="8.85546875" style="6"/>
    <col min="16123" max="16123" width="7" style="6" bestFit="1" customWidth="1"/>
    <col min="16124" max="16124" width="38.7109375" style="6" customWidth="1"/>
    <col min="16125" max="16125" width="8.7109375" style="6" bestFit="1" customWidth="1"/>
    <col min="16126" max="16131" width="0" style="6" hidden="1" customWidth="1"/>
    <col min="16132" max="16132" width="18.5703125" style="6" customWidth="1"/>
    <col min="16133" max="16133" width="13.85546875" style="6" customWidth="1"/>
    <col min="16134" max="16134" width="14.140625" style="6" customWidth="1"/>
    <col min="16135" max="16135" width="17.140625" style="6" customWidth="1"/>
    <col min="16136" max="16136" width="15.5703125" style="6" customWidth="1"/>
    <col min="16137" max="16137" width="8.85546875" style="6"/>
    <col min="16138" max="16138" width="20.5703125" style="6" customWidth="1"/>
    <col min="16139" max="16384" width="8.85546875" style="6"/>
  </cols>
  <sheetData>
    <row r="1" spans="1:10" ht="22.5" customHeight="1">
      <c r="A1" s="82" t="s">
        <v>53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5.75">
      <c r="A2" s="408" t="str">
        <f>'TỔNG HỢP'!A2</f>
        <v>Dự án: Nhà Máy Sản Xuất Công Ty ….</v>
      </c>
      <c r="B2" s="408"/>
      <c r="C2" s="408"/>
      <c r="D2" s="408"/>
      <c r="E2" s="408"/>
      <c r="F2" s="408"/>
      <c r="G2" s="408"/>
      <c r="H2" s="408"/>
      <c r="I2" s="408"/>
      <c r="J2" s="408"/>
    </row>
    <row r="3" spans="1:10" ht="15.75">
      <c r="A3" s="408" t="s">
        <v>52</v>
      </c>
      <c r="B3" s="408"/>
      <c r="C3" s="408"/>
      <c r="D3" s="408"/>
      <c r="E3" s="408"/>
      <c r="F3" s="408"/>
      <c r="G3" s="408"/>
      <c r="H3" s="408"/>
      <c r="I3" s="408"/>
      <c r="J3" s="408"/>
    </row>
    <row r="4" spans="1:10" ht="15.75">
      <c r="A4" s="408" t="s">
        <v>54</v>
      </c>
      <c r="B4" s="408"/>
      <c r="C4" s="408"/>
      <c r="D4" s="408"/>
      <c r="E4" s="408"/>
      <c r="F4" s="408"/>
      <c r="G4" s="408"/>
      <c r="H4" s="408"/>
      <c r="I4" s="408"/>
      <c r="J4" s="408"/>
    </row>
    <row r="5" spans="1:10" ht="18.75">
      <c r="A5" s="409"/>
      <c r="B5" s="409"/>
      <c r="C5" s="409"/>
      <c r="D5" s="409" t="s">
        <v>38</v>
      </c>
      <c r="E5" s="409"/>
      <c r="F5" s="409"/>
      <c r="G5" s="4"/>
      <c r="H5" s="4"/>
      <c r="I5" s="4"/>
    </row>
    <row r="6" spans="1:10" ht="9.75" customHeight="1" thickBot="1">
      <c r="A6" s="858"/>
      <c r="B6" s="858"/>
      <c r="C6" s="858"/>
      <c r="G6" s="5"/>
      <c r="H6" s="5"/>
      <c r="I6" s="5"/>
    </row>
    <row r="7" spans="1:10" ht="18" hidden="1" customHeight="1" thickBot="1">
      <c r="A7" s="859"/>
      <c r="B7" s="859"/>
      <c r="C7" s="859"/>
      <c r="D7" s="859"/>
      <c r="E7" s="859"/>
      <c r="F7" s="859"/>
      <c r="G7" s="859"/>
      <c r="H7" s="410"/>
      <c r="I7" s="410"/>
    </row>
    <row r="8" spans="1:10" s="9" customFormat="1" ht="19.5" customHeight="1" thickTop="1">
      <c r="A8" s="860" t="s">
        <v>39</v>
      </c>
      <c r="B8" s="862" t="s">
        <v>40</v>
      </c>
      <c r="C8" s="864" t="s">
        <v>29</v>
      </c>
      <c r="D8" s="866" t="s">
        <v>41</v>
      </c>
      <c r="E8" s="862" t="s">
        <v>42</v>
      </c>
      <c r="F8" s="862"/>
      <c r="G8" s="7" t="s">
        <v>43</v>
      </c>
      <c r="H8" s="8"/>
      <c r="I8" s="8"/>
      <c r="J8" s="856" t="s">
        <v>44</v>
      </c>
    </row>
    <row r="9" spans="1:10" s="9" customFormat="1" ht="21" customHeight="1">
      <c r="A9" s="861"/>
      <c r="B9" s="863"/>
      <c r="C9" s="865"/>
      <c r="D9" s="867"/>
      <c r="E9" s="10" t="s">
        <v>45</v>
      </c>
      <c r="F9" s="10" t="s">
        <v>46</v>
      </c>
      <c r="G9" s="11" t="str">
        <f>+E9</f>
        <v>Vật Tư</v>
      </c>
      <c r="H9" s="12" t="str">
        <f>+F9</f>
        <v>NC&amp;MTC</v>
      </c>
      <c r="I9" s="12" t="s">
        <v>47</v>
      </c>
      <c r="J9" s="857"/>
    </row>
    <row r="10" spans="1:10" s="416" customFormat="1" ht="15">
      <c r="A10" s="411"/>
      <c r="B10" s="412" t="s">
        <v>48</v>
      </c>
      <c r="C10" s="413"/>
      <c r="D10" s="414"/>
      <c r="E10" s="14"/>
      <c r="F10" s="14"/>
      <c r="G10" s="14"/>
      <c r="H10" s="15"/>
      <c r="I10" s="15"/>
      <c r="J10" s="415"/>
    </row>
    <row r="11" spans="1:10" s="416" customFormat="1" ht="30">
      <c r="A11" s="417">
        <v>1</v>
      </c>
      <c r="B11" s="418" t="s">
        <v>49</v>
      </c>
      <c r="C11" s="419" t="s">
        <v>4</v>
      </c>
      <c r="D11" s="420">
        <v>11000</v>
      </c>
      <c r="E11" s="19"/>
      <c r="F11" s="19"/>
      <c r="G11" s="20">
        <f>+D11*E11</f>
        <v>0</v>
      </c>
      <c r="H11" s="21">
        <f>+D11*F11</f>
        <v>0</v>
      </c>
      <c r="I11" s="21">
        <f>+SUM(G11:H11)</f>
        <v>0</v>
      </c>
      <c r="J11" s="421" t="s">
        <v>50</v>
      </c>
    </row>
    <row r="12" spans="1:10" s="416" customFormat="1" ht="30">
      <c r="A12" s="417">
        <v>2</v>
      </c>
      <c r="B12" s="418" t="s">
        <v>895</v>
      </c>
      <c r="C12" s="419" t="s">
        <v>3</v>
      </c>
      <c r="D12" s="420">
        <f>D11*0.4*1.35</f>
        <v>5940</v>
      </c>
      <c r="E12" s="422"/>
      <c r="F12" s="422"/>
      <c r="G12" s="20">
        <f>+D12*E12</f>
        <v>0</v>
      </c>
      <c r="H12" s="21">
        <f>+D12*F12</f>
        <v>0</v>
      </c>
      <c r="I12" s="21">
        <f>+SUM(G12:H12)</f>
        <v>0</v>
      </c>
      <c r="J12" s="423" t="s">
        <v>896</v>
      </c>
    </row>
    <row r="13" spans="1:10" s="30" customFormat="1" ht="15">
      <c r="A13" s="22"/>
      <c r="B13" s="23"/>
      <c r="C13" s="24"/>
      <c r="D13" s="25"/>
      <c r="E13" s="26"/>
      <c r="F13" s="26"/>
      <c r="G13" s="27"/>
      <c r="H13" s="28"/>
      <c r="I13" s="28"/>
      <c r="J13" s="29"/>
    </row>
    <row r="14" spans="1:10" s="30" customFormat="1" ht="24.95" customHeight="1" thickBot="1">
      <c r="A14" s="31"/>
      <c r="B14" s="32" t="s">
        <v>51</v>
      </c>
      <c r="C14" s="32"/>
      <c r="D14" s="33"/>
      <c r="E14" s="34"/>
      <c r="F14" s="34"/>
      <c r="G14" s="35">
        <f>+SUBTOTAL(9,G10:G13)</f>
        <v>0</v>
      </c>
      <c r="H14" s="35">
        <f>+SUBTOTAL(9,H10:H13)</f>
        <v>0</v>
      </c>
      <c r="I14" s="35">
        <f>+SUBTOTAL(9,I10:I13)</f>
        <v>0</v>
      </c>
      <c r="J14" s="36"/>
    </row>
    <row r="15" spans="1:10" ht="13.5" thickTop="1"/>
  </sheetData>
  <mergeCells count="8">
    <mergeCell ref="J8:J9"/>
    <mergeCell ref="A6:C6"/>
    <mergeCell ref="A7:G7"/>
    <mergeCell ref="A8:A9"/>
    <mergeCell ref="B8:B9"/>
    <mergeCell ref="C8:C9"/>
    <mergeCell ref="D8:D9"/>
    <mergeCell ref="E8:F8"/>
  </mergeCells>
  <pageMargins left="1.2" right="0.2" top="0.5" bottom="0.5" header="0.3" footer="0.3"/>
  <pageSetup paperSize="9" scale="82" orientation="landscape" r:id="rId1"/>
  <headerFooter>
    <oddFooter>&amp;L&amp;A&amp;C&amp;P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9"/>
  <sheetViews>
    <sheetView view="pageBreakPreview" zoomScale="90" zoomScaleNormal="100" zoomScaleSheetLayoutView="90" workbookViewId="0">
      <selection activeCell="G21" sqref="G21"/>
    </sheetView>
  </sheetViews>
  <sheetFormatPr defaultColWidth="9.140625" defaultRowHeight="12.75" outlineLevelRow="1" outlineLevelCol="1"/>
  <cols>
    <col min="1" max="1" width="5.7109375" style="40" customWidth="1"/>
    <col min="2" max="2" width="58.42578125" style="40" customWidth="1"/>
    <col min="3" max="3" width="8.7109375" style="40" customWidth="1"/>
    <col min="4" max="5" width="8.7109375" style="40" customWidth="1" outlineLevel="1"/>
    <col min="6" max="6" width="12.85546875" style="46" customWidth="1"/>
    <col min="7" max="7" width="12.140625" style="46" customWidth="1"/>
    <col min="8" max="8" width="12" style="46" customWidth="1"/>
    <col min="9" max="11" width="16.42578125" style="46" customWidth="1"/>
    <col min="12" max="12" width="15.28515625" style="46" customWidth="1"/>
    <col min="13" max="16384" width="9.140625" style="40"/>
  </cols>
  <sheetData>
    <row r="1" spans="1:12" ht="20.25">
      <c r="A1" s="82" t="s">
        <v>53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s="44" customFormat="1" ht="25.5" customHeight="1">
      <c r="A2" s="41" t="str">
        <f>'San lấp'!A2</f>
        <v>Dự án: Nhà Máy Sản Xuất Công Ty ….</v>
      </c>
      <c r="B2" s="42"/>
      <c r="C2" s="42"/>
      <c r="D2" s="42"/>
      <c r="E2" s="42"/>
      <c r="F2" s="43"/>
      <c r="G2" s="43"/>
      <c r="H2" s="43"/>
      <c r="I2" s="43"/>
      <c r="J2" s="43"/>
      <c r="K2" s="43"/>
      <c r="L2" s="43"/>
    </row>
    <row r="3" spans="1:12" s="44" customFormat="1" ht="24" customHeight="1">
      <c r="A3" s="41" t="s">
        <v>52</v>
      </c>
      <c r="B3" s="42"/>
      <c r="C3" s="42"/>
      <c r="D3" s="42"/>
      <c r="E3" s="42"/>
      <c r="F3" s="43"/>
      <c r="G3" s="43"/>
      <c r="H3" s="43"/>
      <c r="I3" s="43"/>
      <c r="J3" s="43"/>
      <c r="K3" s="43"/>
      <c r="L3" s="43"/>
    </row>
    <row r="4" spans="1:12" s="45" customFormat="1" ht="20.25" customHeight="1">
      <c r="A4" s="41" t="s">
        <v>55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3.5" thickBot="1">
      <c r="G5" s="47"/>
      <c r="H5" s="47"/>
      <c r="I5" s="47"/>
      <c r="J5" s="47"/>
      <c r="K5" s="47"/>
      <c r="L5" s="47"/>
    </row>
    <row r="6" spans="1:12" s="822" customFormat="1" ht="15.75" customHeight="1" thickTop="1">
      <c r="A6" s="860" t="s">
        <v>39</v>
      </c>
      <c r="B6" s="868" t="s">
        <v>40</v>
      </c>
      <c r="C6" s="864" t="s">
        <v>29</v>
      </c>
      <c r="D6" s="864" t="s">
        <v>603</v>
      </c>
      <c r="E6" s="864" t="s">
        <v>1360</v>
      </c>
      <c r="F6" s="870" t="s">
        <v>41</v>
      </c>
      <c r="G6" s="48" t="s">
        <v>56</v>
      </c>
      <c r="H6" s="48"/>
      <c r="I6" s="48" t="s">
        <v>43</v>
      </c>
      <c r="J6" s="48"/>
      <c r="K6" s="48"/>
      <c r="L6" s="872" t="s">
        <v>44</v>
      </c>
    </row>
    <row r="7" spans="1:12" s="822" customFormat="1" ht="14.25">
      <c r="A7" s="861"/>
      <c r="B7" s="869"/>
      <c r="C7" s="865"/>
      <c r="D7" s="865" t="s">
        <v>603</v>
      </c>
      <c r="E7" s="865" t="s">
        <v>604</v>
      </c>
      <c r="F7" s="871"/>
      <c r="G7" s="497" t="s">
        <v>57</v>
      </c>
      <c r="H7" s="497" t="s">
        <v>46</v>
      </c>
      <c r="I7" s="49" t="str">
        <f>G7</f>
        <v>Vật tư</v>
      </c>
      <c r="J7" s="49" t="str">
        <f>H7</f>
        <v>NC&amp;MTC</v>
      </c>
      <c r="K7" s="49" t="s">
        <v>47</v>
      </c>
      <c r="L7" s="873"/>
    </row>
    <row r="8" spans="1:12" s="823" customFormat="1" ht="14.25">
      <c r="A8" s="13"/>
      <c r="B8" s="50" t="s">
        <v>58</v>
      </c>
      <c r="C8" s="51"/>
      <c r="D8" s="51"/>
      <c r="E8" s="51"/>
      <c r="F8" s="52"/>
      <c r="G8" s="53"/>
      <c r="H8" s="53"/>
      <c r="I8" s="53"/>
      <c r="J8" s="54"/>
      <c r="K8" s="54"/>
      <c r="L8" s="55"/>
    </row>
    <row r="9" spans="1:12" s="824" customFormat="1" ht="15">
      <c r="A9" s="56">
        <f>MAX($A$7:A8)+1</f>
        <v>1</v>
      </c>
      <c r="B9" s="57" t="s">
        <v>59</v>
      </c>
      <c r="C9" s="58" t="s">
        <v>60</v>
      </c>
      <c r="D9" s="58"/>
      <c r="E9" s="58"/>
      <c r="F9" s="59">
        <v>2</v>
      </c>
      <c r="G9" s="60"/>
      <c r="H9" s="60"/>
      <c r="I9" s="60">
        <f>+F9*G9</f>
        <v>0</v>
      </c>
      <c r="J9" s="61">
        <f>+F9*H9</f>
        <v>0</v>
      </c>
      <c r="K9" s="61">
        <f>+SUM(I9:J9)</f>
        <v>0</v>
      </c>
      <c r="L9" s="62"/>
    </row>
    <row r="10" spans="1:12" s="824" customFormat="1" ht="15">
      <c r="A10" s="56">
        <f>MAX($A$7:A9)+1</f>
        <v>2</v>
      </c>
      <c r="B10" s="57" t="s">
        <v>61</v>
      </c>
      <c r="C10" s="58" t="s">
        <v>60</v>
      </c>
      <c r="D10" s="58"/>
      <c r="E10" s="58"/>
      <c r="F10" s="59">
        <v>2</v>
      </c>
      <c r="G10" s="60"/>
      <c r="H10" s="60"/>
      <c r="I10" s="60">
        <f t="shared" ref="I10:I26" si="0">+F10*G10</f>
        <v>0</v>
      </c>
      <c r="J10" s="61">
        <f t="shared" ref="J10:J26" si="1">+F10*H10</f>
        <v>0</v>
      </c>
      <c r="K10" s="61">
        <f t="shared" ref="K10:K26" si="2">+SUM(I10:J10)</f>
        <v>0</v>
      </c>
      <c r="L10" s="63"/>
    </row>
    <row r="11" spans="1:12" s="824" customFormat="1" ht="15">
      <c r="A11" s="56">
        <f>MAX($A$7:A10)+1</f>
        <v>3</v>
      </c>
      <c r="B11" s="57" t="s">
        <v>62</v>
      </c>
      <c r="C11" s="58" t="s">
        <v>60</v>
      </c>
      <c r="D11" s="58"/>
      <c r="E11" s="58"/>
      <c r="F11" s="59">
        <f>F9</f>
        <v>2</v>
      </c>
      <c r="G11" s="60"/>
      <c r="H11" s="60"/>
      <c r="I11" s="60">
        <f t="shared" si="0"/>
        <v>0</v>
      </c>
      <c r="J11" s="61">
        <f t="shared" si="1"/>
        <v>0</v>
      </c>
      <c r="K11" s="61">
        <f t="shared" si="2"/>
        <v>0</v>
      </c>
      <c r="L11" s="63"/>
    </row>
    <row r="12" spans="1:12" s="824" customFormat="1" ht="15">
      <c r="A12" s="56">
        <f>MAX($A$7:A11)+1</f>
        <v>4</v>
      </c>
      <c r="B12" s="57" t="s">
        <v>63</v>
      </c>
      <c r="C12" s="58" t="s">
        <v>60</v>
      </c>
      <c r="D12" s="58"/>
      <c r="E12" s="58"/>
      <c r="F12" s="59">
        <f>F10</f>
        <v>2</v>
      </c>
      <c r="G12" s="60"/>
      <c r="H12" s="60"/>
      <c r="I12" s="60">
        <f t="shared" si="0"/>
        <v>0</v>
      </c>
      <c r="J12" s="61">
        <f t="shared" si="1"/>
        <v>0</v>
      </c>
      <c r="K12" s="61">
        <f t="shared" si="2"/>
        <v>0</v>
      </c>
      <c r="L12" s="63"/>
    </row>
    <row r="13" spans="1:12" s="824" customFormat="1" ht="15">
      <c r="A13" s="56"/>
      <c r="B13" s="57"/>
      <c r="C13" s="58"/>
      <c r="D13" s="58"/>
      <c r="E13" s="58"/>
      <c r="F13" s="59"/>
      <c r="G13" s="60"/>
      <c r="H13" s="60"/>
      <c r="I13" s="60"/>
      <c r="J13" s="61"/>
      <c r="K13" s="61"/>
      <c r="L13" s="63"/>
    </row>
    <row r="14" spans="1:12" s="823" customFormat="1" ht="15">
      <c r="A14" s="64"/>
      <c r="B14" s="65" t="s">
        <v>64</v>
      </c>
      <c r="C14" s="66"/>
      <c r="D14" s="66"/>
      <c r="E14" s="66"/>
      <c r="F14" s="67"/>
      <c r="G14" s="60"/>
      <c r="H14" s="60"/>
      <c r="I14" s="60"/>
      <c r="J14" s="61"/>
      <c r="K14" s="61"/>
      <c r="L14" s="68"/>
    </row>
    <row r="15" spans="1:12" s="824" customFormat="1" ht="15">
      <c r="A15" s="56">
        <v>1</v>
      </c>
      <c r="B15" s="57" t="s">
        <v>65</v>
      </c>
      <c r="C15" s="58" t="s">
        <v>66</v>
      </c>
      <c r="D15" s="58"/>
      <c r="E15" s="58"/>
      <c r="F15" s="59">
        <f>SUBTOTAL(9,F16:F17)</f>
        <v>1254</v>
      </c>
      <c r="G15" s="60"/>
      <c r="H15" s="60"/>
      <c r="I15" s="60">
        <f t="shared" si="0"/>
        <v>0</v>
      </c>
      <c r="J15" s="61">
        <f t="shared" si="1"/>
        <v>0</v>
      </c>
      <c r="K15" s="61">
        <f t="shared" si="2"/>
        <v>0</v>
      </c>
      <c r="L15" s="63"/>
    </row>
    <row r="16" spans="1:12" s="833" customFormat="1" ht="15" outlineLevel="1">
      <c r="A16" s="826"/>
      <c r="B16" s="827" t="s">
        <v>1357</v>
      </c>
      <c r="C16" s="828"/>
      <c r="D16" s="829">
        <f>27-2</f>
        <v>25</v>
      </c>
      <c r="E16" s="828">
        <v>22</v>
      </c>
      <c r="F16" s="829">
        <f>PRODUCT(D16:E16)</f>
        <v>550</v>
      </c>
      <c r="G16" s="830"/>
      <c r="H16" s="830"/>
      <c r="I16" s="830"/>
      <c r="J16" s="831"/>
      <c r="K16" s="831"/>
      <c r="L16" s="832"/>
    </row>
    <row r="17" spans="1:12" s="833" customFormat="1" ht="15" outlineLevel="1">
      <c r="A17" s="826"/>
      <c r="B17" s="827" t="s">
        <v>1359</v>
      </c>
      <c r="C17" s="828"/>
      <c r="D17" s="829">
        <v>32</v>
      </c>
      <c r="E17" s="828">
        <v>22</v>
      </c>
      <c r="F17" s="829">
        <f>PRODUCT(D17:E17)</f>
        <v>704</v>
      </c>
      <c r="G17" s="830"/>
      <c r="H17" s="830"/>
      <c r="I17" s="830"/>
      <c r="J17" s="831"/>
      <c r="K17" s="831"/>
      <c r="L17" s="832"/>
    </row>
    <row r="18" spans="1:12" s="824" customFormat="1" ht="15">
      <c r="A18" s="56">
        <f>MAX($A$14:A15)+1</f>
        <v>2</v>
      </c>
      <c r="B18" s="57" t="s">
        <v>67</v>
      </c>
      <c r="C18" s="58" t="s">
        <v>66</v>
      </c>
      <c r="D18" s="58"/>
      <c r="E18" s="58"/>
      <c r="F18" s="59">
        <f>SUBTOTAL(9,F19:F21)</f>
        <v>5850</v>
      </c>
      <c r="G18" s="60"/>
      <c r="H18" s="60"/>
      <c r="I18" s="60">
        <f t="shared" si="0"/>
        <v>0</v>
      </c>
      <c r="J18" s="61">
        <f t="shared" si="1"/>
        <v>0</v>
      </c>
      <c r="K18" s="61">
        <f t="shared" si="2"/>
        <v>0</v>
      </c>
      <c r="L18" s="63"/>
    </row>
    <row r="19" spans="1:12" s="833" customFormat="1" ht="15" outlineLevel="1">
      <c r="A19" s="826"/>
      <c r="B19" s="827" t="s">
        <v>1357</v>
      </c>
      <c r="C19" s="828"/>
      <c r="D19" s="829">
        <f>183-2</f>
        <v>181</v>
      </c>
      <c r="E19" s="828">
        <v>26</v>
      </c>
      <c r="F19" s="829">
        <f>PRODUCT(D19:E19)</f>
        <v>4706</v>
      </c>
      <c r="G19" s="830"/>
      <c r="H19" s="830"/>
      <c r="I19" s="830"/>
      <c r="J19" s="831"/>
      <c r="K19" s="831"/>
      <c r="L19" s="832"/>
    </row>
    <row r="20" spans="1:12" s="833" customFormat="1" ht="15" outlineLevel="1">
      <c r="A20" s="826"/>
      <c r="B20" s="827" t="s">
        <v>1358</v>
      </c>
      <c r="C20" s="828"/>
      <c r="D20" s="829">
        <v>34</v>
      </c>
      <c r="E20" s="828">
        <v>26</v>
      </c>
      <c r="F20" s="829">
        <f>PRODUCT(D20:E20)</f>
        <v>884</v>
      </c>
      <c r="G20" s="830"/>
      <c r="H20" s="830"/>
      <c r="I20" s="830"/>
      <c r="J20" s="831"/>
      <c r="K20" s="831"/>
      <c r="L20" s="832"/>
    </row>
    <row r="21" spans="1:12" s="833" customFormat="1" ht="15" outlineLevel="1">
      <c r="A21" s="826"/>
      <c r="B21" s="827" t="s">
        <v>1359</v>
      </c>
      <c r="C21" s="828"/>
      <c r="D21" s="829">
        <v>10</v>
      </c>
      <c r="E21" s="828">
        <v>26</v>
      </c>
      <c r="F21" s="829">
        <f>PRODUCT(D21:E21)</f>
        <v>260</v>
      </c>
      <c r="G21" s="830"/>
      <c r="H21" s="830"/>
      <c r="I21" s="830"/>
      <c r="J21" s="831"/>
      <c r="K21" s="831"/>
      <c r="L21" s="832"/>
    </row>
    <row r="22" spans="1:12" s="824" customFormat="1" ht="15">
      <c r="A22" s="56">
        <f>MAX($A$14:A18)+1</f>
        <v>3</v>
      </c>
      <c r="B22" s="57" t="s">
        <v>68</v>
      </c>
      <c r="C22" s="58" t="s">
        <v>66</v>
      </c>
      <c r="D22" s="58"/>
      <c r="E22" s="58"/>
      <c r="F22" s="59">
        <f>F15+F18</f>
        <v>7104</v>
      </c>
      <c r="G22" s="60"/>
      <c r="H22" s="60"/>
      <c r="I22" s="60">
        <f t="shared" si="0"/>
        <v>0</v>
      </c>
      <c r="J22" s="61">
        <f t="shared" si="1"/>
        <v>0</v>
      </c>
      <c r="K22" s="61">
        <f t="shared" si="2"/>
        <v>0</v>
      </c>
      <c r="L22" s="63"/>
    </row>
    <row r="23" spans="1:12" s="824" customFormat="1" ht="15">
      <c r="A23" s="56">
        <f>MAX($A$14:A22)+1</f>
        <v>4</v>
      </c>
      <c r="B23" s="57" t="s">
        <v>69</v>
      </c>
      <c r="C23" s="58" t="s">
        <v>70</v>
      </c>
      <c r="D23" s="58"/>
      <c r="E23" s="58"/>
      <c r="F23" s="59">
        <f>(F9+D16+D17)*2</f>
        <v>118</v>
      </c>
      <c r="G23" s="60"/>
      <c r="H23" s="60"/>
      <c r="I23" s="60">
        <f t="shared" si="0"/>
        <v>0</v>
      </c>
      <c r="J23" s="61">
        <f t="shared" si="1"/>
        <v>0</v>
      </c>
      <c r="K23" s="61">
        <f t="shared" si="2"/>
        <v>0</v>
      </c>
      <c r="L23" s="62" t="s">
        <v>1356</v>
      </c>
    </row>
    <row r="24" spans="1:12" s="824" customFormat="1" ht="15">
      <c r="A24" s="56">
        <f>MAX($A$14:A23)+1</f>
        <v>5</v>
      </c>
      <c r="B24" s="57" t="s">
        <v>71</v>
      </c>
      <c r="C24" s="58" t="s">
        <v>70</v>
      </c>
      <c r="D24" s="58"/>
      <c r="E24" s="58"/>
      <c r="F24" s="59">
        <f>(F10+D19+D20+D21)*2</f>
        <v>454</v>
      </c>
      <c r="G24" s="60"/>
      <c r="H24" s="60"/>
      <c r="I24" s="60">
        <f t="shared" si="0"/>
        <v>0</v>
      </c>
      <c r="J24" s="61">
        <f t="shared" si="1"/>
        <v>0</v>
      </c>
      <c r="K24" s="61">
        <f t="shared" si="2"/>
        <v>0</v>
      </c>
      <c r="L24" s="62" t="s">
        <v>1356</v>
      </c>
    </row>
    <row r="25" spans="1:12" s="824" customFormat="1" ht="15">
      <c r="A25" s="56">
        <f>MAX($A$14:A24)+1</f>
        <v>6</v>
      </c>
      <c r="B25" s="57" t="s">
        <v>72</v>
      </c>
      <c r="C25" s="58" t="s">
        <v>66</v>
      </c>
      <c r="D25" s="58"/>
      <c r="E25" s="58"/>
      <c r="F25" s="59">
        <f>F22</f>
        <v>7104</v>
      </c>
      <c r="G25" s="60"/>
      <c r="H25" s="60"/>
      <c r="I25" s="60">
        <f t="shared" si="0"/>
        <v>0</v>
      </c>
      <c r="J25" s="61">
        <f t="shared" si="1"/>
        <v>0</v>
      </c>
      <c r="K25" s="61">
        <f t="shared" si="2"/>
        <v>0</v>
      </c>
      <c r="L25" s="63"/>
    </row>
    <row r="26" spans="1:12" s="824" customFormat="1" ht="15">
      <c r="A26" s="56">
        <f>MAX($A$14:A25)+1</f>
        <v>7</v>
      </c>
      <c r="B26" s="57" t="s">
        <v>73</v>
      </c>
      <c r="C26" s="58" t="s">
        <v>74</v>
      </c>
      <c r="D26" s="58"/>
      <c r="E26" s="58"/>
      <c r="F26" s="59">
        <v>1</v>
      </c>
      <c r="G26" s="60"/>
      <c r="H26" s="60"/>
      <c r="I26" s="60">
        <f t="shared" si="0"/>
        <v>0</v>
      </c>
      <c r="J26" s="61">
        <f t="shared" si="1"/>
        <v>0</v>
      </c>
      <c r="K26" s="61">
        <f t="shared" si="2"/>
        <v>0</v>
      </c>
      <c r="L26" s="63"/>
    </row>
    <row r="27" spans="1:12" s="824" customFormat="1" ht="15">
      <c r="A27" s="69"/>
      <c r="B27" s="70"/>
      <c r="C27" s="71"/>
      <c r="D27" s="71"/>
      <c r="E27" s="71"/>
      <c r="F27" s="72"/>
      <c r="G27" s="73"/>
      <c r="H27" s="73"/>
      <c r="I27" s="73"/>
      <c r="J27" s="74"/>
      <c r="K27" s="74"/>
      <c r="L27" s="75"/>
    </row>
    <row r="28" spans="1:12" s="825" customFormat="1" ht="24" customHeight="1" thickBot="1">
      <c r="A28" s="76"/>
      <c r="B28" s="77" t="s">
        <v>51</v>
      </c>
      <c r="C28" s="77"/>
      <c r="D28" s="77"/>
      <c r="E28" s="77"/>
      <c r="F28" s="78"/>
      <c r="G28" s="79"/>
      <c r="H28" s="79"/>
      <c r="I28" s="80">
        <f>+SUBTOTAL(9,I8:I27)</f>
        <v>0</v>
      </c>
      <c r="J28" s="80">
        <f>+SUBTOTAL(9,J8:J27)</f>
        <v>0</v>
      </c>
      <c r="K28" s="80">
        <f>+SUBTOTAL(9,K8:K27)</f>
        <v>0</v>
      </c>
      <c r="L28" s="81"/>
    </row>
    <row r="29" spans="1:12" ht="13.5" thickTop="1"/>
  </sheetData>
  <mergeCells count="7">
    <mergeCell ref="A6:A7"/>
    <mergeCell ref="B6:B7"/>
    <mergeCell ref="C6:C7"/>
    <mergeCell ref="F6:F7"/>
    <mergeCell ref="L6:L7"/>
    <mergeCell ref="D6:D7"/>
    <mergeCell ref="E6:E7"/>
  </mergeCells>
  <pageMargins left="0.35" right="0.2" top="0.4" bottom="0.5" header="0.23622047244094499" footer="0.25"/>
  <pageSetup paperSize="9" scale="74" orientation="landscape" r:id="rId1"/>
  <headerFooter alignWithMargins="0">
    <oddFooter>&amp;L&amp;A&amp;C&amp;P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93"/>
  <sheetViews>
    <sheetView view="pageBreakPreview" zoomScale="90" zoomScaleNormal="90" zoomScaleSheetLayoutView="90" workbookViewId="0">
      <selection activeCell="I77" sqref="I77"/>
    </sheetView>
  </sheetViews>
  <sheetFormatPr defaultRowHeight="15" outlineLevelRow="1" outlineLevelCol="1"/>
  <cols>
    <col min="1" max="1" width="5" bestFit="1" customWidth="1"/>
    <col min="2" max="2" width="46" customWidth="1"/>
    <col min="3" max="3" width="8" customWidth="1" collapsed="1"/>
    <col min="4" max="4" width="6" hidden="1" customWidth="1" outlineLevel="1"/>
    <col min="5" max="5" width="7.5703125" hidden="1" customWidth="1" outlineLevel="1"/>
    <col min="6" max="6" width="6.85546875" hidden="1" customWidth="1" outlineLevel="1"/>
    <col min="7" max="7" width="8.28515625" hidden="1" customWidth="1" outlineLevel="1"/>
    <col min="8" max="10" width="15.7109375" customWidth="1"/>
    <col min="11" max="11" width="16.85546875" customWidth="1"/>
    <col min="12" max="12" width="18.85546875" customWidth="1"/>
    <col min="13" max="13" width="16.85546875" bestFit="1" customWidth="1"/>
    <col min="14" max="14" width="15.7109375" customWidth="1"/>
  </cols>
  <sheetData>
    <row r="1" spans="1:14" ht="20.25">
      <c r="A1" s="83" t="s">
        <v>53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15.75">
      <c r="A2" s="932" t="str">
        <f>Cọc!A2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4" ht="15.75">
      <c r="A3" s="85" t="s">
        <v>52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4" ht="15.75">
      <c r="A4" s="85" t="s">
        <v>75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1:14" ht="15.75" thickBot="1"/>
    <row r="6" spans="1:14" ht="15.75" thickTop="1">
      <c r="A6" s="885" t="s">
        <v>39</v>
      </c>
      <c r="B6" s="887" t="s">
        <v>40</v>
      </c>
      <c r="C6" s="887" t="s">
        <v>29</v>
      </c>
      <c r="D6" s="889" t="s">
        <v>603</v>
      </c>
      <c r="E6" s="889" t="s">
        <v>1297</v>
      </c>
      <c r="F6" s="889" t="s">
        <v>605</v>
      </c>
      <c r="G6" s="889" t="s">
        <v>606</v>
      </c>
      <c r="H6" s="891" t="s">
        <v>30</v>
      </c>
      <c r="I6" s="893" t="s">
        <v>31</v>
      </c>
      <c r="J6" s="893"/>
      <c r="K6" s="887" t="s">
        <v>35</v>
      </c>
      <c r="L6" s="887"/>
      <c r="M6" s="894" t="s">
        <v>36</v>
      </c>
      <c r="N6" s="883" t="s">
        <v>37</v>
      </c>
    </row>
    <row r="7" spans="1:14">
      <c r="A7" s="886"/>
      <c r="B7" s="888"/>
      <c r="C7" s="888"/>
      <c r="D7" s="890"/>
      <c r="E7" s="890"/>
      <c r="F7" s="890"/>
      <c r="G7" s="890"/>
      <c r="H7" s="892"/>
      <c r="I7" s="401" t="s">
        <v>32</v>
      </c>
      <c r="J7" s="812" t="s">
        <v>46</v>
      </c>
      <c r="K7" s="812" t="s">
        <v>32</v>
      </c>
      <c r="L7" s="812" t="s">
        <v>46</v>
      </c>
      <c r="M7" s="895"/>
      <c r="N7" s="884"/>
    </row>
    <row r="8" spans="1:14">
      <c r="A8" s="403"/>
      <c r="B8" s="405"/>
      <c r="C8" s="405"/>
      <c r="D8" s="405"/>
      <c r="E8" s="405"/>
      <c r="F8" s="405"/>
      <c r="G8" s="405"/>
      <c r="H8" s="406"/>
      <c r="I8" s="401"/>
      <c r="J8" s="401"/>
      <c r="K8" s="401"/>
      <c r="L8" s="401"/>
      <c r="M8" s="401"/>
      <c r="N8" s="402"/>
    </row>
    <row r="9" spans="1:14">
      <c r="A9" s="116"/>
      <c r="B9" s="87" t="s">
        <v>76</v>
      </c>
      <c r="C9" s="86"/>
      <c r="D9" s="86"/>
      <c r="E9" s="86"/>
      <c r="F9" s="86"/>
      <c r="G9" s="86"/>
      <c r="H9" s="88"/>
      <c r="I9" s="798"/>
      <c r="J9" s="798"/>
      <c r="K9" s="90">
        <f>+SUBTOTAL(9,K10:K78)</f>
        <v>0</v>
      </c>
      <c r="L9" s="90">
        <f>+SUBTOTAL(9,L10:L78)</f>
        <v>0</v>
      </c>
      <c r="M9" s="90">
        <f>+SUBTOTAL(9,M10:M78)</f>
        <v>0</v>
      </c>
      <c r="N9" s="799"/>
    </row>
    <row r="10" spans="1:14" collapsed="1">
      <c r="A10" s="417">
        <v>1</v>
      </c>
      <c r="B10" s="2" t="s">
        <v>77</v>
      </c>
      <c r="C10" s="419" t="s">
        <v>3</v>
      </c>
      <c r="D10" s="419"/>
      <c r="E10" s="419"/>
      <c r="F10" s="419"/>
      <c r="G10" s="419"/>
      <c r="H10" s="91">
        <f>SUM(H11:H38)</f>
        <v>1311.5180000000007</v>
      </c>
      <c r="I10" s="92"/>
      <c r="J10" s="92"/>
      <c r="K10" s="92">
        <f>H10*I10</f>
        <v>0</v>
      </c>
      <c r="L10" s="92">
        <f>+H10*J10</f>
        <v>0</v>
      </c>
      <c r="M10" s="92">
        <f>+SUM(K10:L10)</f>
        <v>0</v>
      </c>
      <c r="N10" s="800"/>
    </row>
    <row r="11" spans="1:14" s="819" customFormat="1" hidden="1" outlineLevel="1">
      <c r="A11" s="813"/>
      <c r="B11" s="814" t="s">
        <v>1298</v>
      </c>
      <c r="C11" s="815"/>
      <c r="D11" s="815">
        <v>3</v>
      </c>
      <c r="E11" s="815">
        <v>2.1</v>
      </c>
      <c r="F11" s="815">
        <v>0.9</v>
      </c>
      <c r="G11" s="815">
        <v>2.35</v>
      </c>
      <c r="H11" s="816">
        <f>G11*(F11+0.3)*(E11+0.3)*D11*1.3</f>
        <v>26.395199999999999</v>
      </c>
      <c r="I11" s="92"/>
      <c r="J11" s="92"/>
      <c r="K11" s="92">
        <f t="shared" ref="K11:K74" si="0">H11*I11</f>
        <v>0</v>
      </c>
      <c r="L11" s="92">
        <f t="shared" ref="L11:L74" si="1">+H11*J11</f>
        <v>0</v>
      </c>
      <c r="M11" s="92">
        <f t="shared" ref="M11:M74" si="2">+SUM(K11:L11)</f>
        <v>0</v>
      </c>
      <c r="N11" s="818"/>
    </row>
    <row r="12" spans="1:14" s="819" customFormat="1" hidden="1" outlineLevel="1">
      <c r="A12" s="813"/>
      <c r="B12" s="814" t="s">
        <v>1299</v>
      </c>
      <c r="C12" s="815"/>
      <c r="D12" s="815">
        <v>1</v>
      </c>
      <c r="E12" s="815">
        <v>2.1</v>
      </c>
      <c r="F12" s="815">
        <v>1.1499999999999999</v>
      </c>
      <c r="G12" s="815">
        <v>2.35</v>
      </c>
      <c r="H12" s="816">
        <f t="shared" ref="H12:H38" si="3">G12*(F12+0.3)*(E12+0.3)*D12*1.3</f>
        <v>10.631400000000001</v>
      </c>
      <c r="I12" s="92"/>
      <c r="J12" s="92"/>
      <c r="K12" s="92">
        <f t="shared" si="0"/>
        <v>0</v>
      </c>
      <c r="L12" s="92">
        <f t="shared" si="1"/>
        <v>0</v>
      </c>
      <c r="M12" s="92">
        <f t="shared" si="2"/>
        <v>0</v>
      </c>
      <c r="N12" s="818"/>
    </row>
    <row r="13" spans="1:14" s="819" customFormat="1" hidden="1" outlineLevel="1">
      <c r="A13" s="813"/>
      <c r="B13" s="814" t="s">
        <v>1300</v>
      </c>
      <c r="C13" s="815"/>
      <c r="D13" s="815">
        <f>2+1+8+8</f>
        <v>19</v>
      </c>
      <c r="E13" s="815">
        <v>2.1</v>
      </c>
      <c r="F13" s="815">
        <v>0.9</v>
      </c>
      <c r="G13" s="815">
        <v>2.35</v>
      </c>
      <c r="H13" s="816">
        <f t="shared" si="3"/>
        <v>167.16959999999997</v>
      </c>
      <c r="I13" s="92"/>
      <c r="J13" s="92"/>
      <c r="K13" s="92">
        <f t="shared" si="0"/>
        <v>0</v>
      </c>
      <c r="L13" s="92">
        <f t="shared" si="1"/>
        <v>0</v>
      </c>
      <c r="M13" s="92">
        <f t="shared" si="2"/>
        <v>0</v>
      </c>
      <c r="N13" s="818"/>
    </row>
    <row r="14" spans="1:14" s="819" customFormat="1" hidden="1" outlineLevel="1">
      <c r="A14" s="813"/>
      <c r="B14" s="814" t="s">
        <v>1301</v>
      </c>
      <c r="C14" s="815"/>
      <c r="D14" s="815">
        <f>16+6+6</f>
        <v>28</v>
      </c>
      <c r="E14" s="815">
        <v>2.1</v>
      </c>
      <c r="F14" s="815">
        <v>2.1</v>
      </c>
      <c r="G14" s="815">
        <v>2.35</v>
      </c>
      <c r="H14" s="816">
        <f t="shared" si="3"/>
        <v>492.71039999999999</v>
      </c>
      <c r="I14" s="92"/>
      <c r="J14" s="92"/>
      <c r="K14" s="92">
        <f t="shared" si="0"/>
        <v>0</v>
      </c>
      <c r="L14" s="92">
        <f t="shared" si="1"/>
        <v>0</v>
      </c>
      <c r="M14" s="92">
        <f t="shared" si="2"/>
        <v>0</v>
      </c>
      <c r="N14" s="818"/>
    </row>
    <row r="15" spans="1:14" s="819" customFormat="1" hidden="1" outlineLevel="1">
      <c r="A15" s="813"/>
      <c r="B15" s="814" t="s">
        <v>1302</v>
      </c>
      <c r="C15" s="815"/>
      <c r="D15" s="815">
        <v>3</v>
      </c>
      <c r="E15" s="815">
        <v>2.1</v>
      </c>
      <c r="F15" s="815">
        <v>1.95</v>
      </c>
      <c r="G15" s="815">
        <v>2.35</v>
      </c>
      <c r="H15" s="816">
        <f t="shared" si="3"/>
        <v>49.491000000000014</v>
      </c>
      <c r="I15" s="92"/>
      <c r="J15" s="92"/>
      <c r="K15" s="92">
        <f t="shared" si="0"/>
        <v>0</v>
      </c>
      <c r="L15" s="92">
        <f t="shared" si="1"/>
        <v>0</v>
      </c>
      <c r="M15" s="92">
        <f t="shared" si="2"/>
        <v>0</v>
      </c>
      <c r="N15" s="818"/>
    </row>
    <row r="16" spans="1:14" s="819" customFormat="1" hidden="1" outlineLevel="1">
      <c r="A16" s="813"/>
      <c r="B16" s="814" t="s">
        <v>1303</v>
      </c>
      <c r="C16" s="815"/>
      <c r="D16" s="815">
        <v>2</v>
      </c>
      <c r="E16" s="815">
        <v>0.8</v>
      </c>
      <c r="F16" s="815">
        <v>0.8</v>
      </c>
      <c r="G16" s="815">
        <v>2.35</v>
      </c>
      <c r="H16" s="816">
        <f t="shared" si="3"/>
        <v>7.3931000000000013</v>
      </c>
      <c r="I16" s="92"/>
      <c r="J16" s="92"/>
      <c r="K16" s="92">
        <f t="shared" si="0"/>
        <v>0</v>
      </c>
      <c r="L16" s="92">
        <f t="shared" si="1"/>
        <v>0</v>
      </c>
      <c r="M16" s="92">
        <f t="shared" si="2"/>
        <v>0</v>
      </c>
      <c r="N16" s="818"/>
    </row>
    <row r="17" spans="1:14" s="819" customFormat="1" hidden="1" outlineLevel="1">
      <c r="A17" s="813"/>
      <c r="B17" s="814" t="s">
        <v>1304</v>
      </c>
      <c r="C17" s="815"/>
      <c r="D17" s="815">
        <v>1</v>
      </c>
      <c r="E17" s="815">
        <v>5.55</v>
      </c>
      <c r="F17" s="815">
        <v>4.6500000000000004</v>
      </c>
      <c r="G17" s="815">
        <v>2.9</v>
      </c>
      <c r="H17" s="816">
        <f t="shared" si="3"/>
        <v>109.169775</v>
      </c>
      <c r="I17" s="92"/>
      <c r="J17" s="92"/>
      <c r="K17" s="92">
        <f t="shared" si="0"/>
        <v>0</v>
      </c>
      <c r="L17" s="92">
        <f t="shared" si="1"/>
        <v>0</v>
      </c>
      <c r="M17" s="92">
        <f t="shared" si="2"/>
        <v>0</v>
      </c>
      <c r="N17" s="818"/>
    </row>
    <row r="18" spans="1:14" s="819" customFormat="1" hidden="1" outlineLevel="1">
      <c r="A18" s="813"/>
      <c r="B18" s="814" t="s">
        <v>1305</v>
      </c>
      <c r="C18" s="815"/>
      <c r="D18" s="815">
        <v>1</v>
      </c>
      <c r="E18" s="815">
        <v>4.1500000000000004</v>
      </c>
      <c r="F18" s="815">
        <v>5.55</v>
      </c>
      <c r="G18" s="815">
        <v>2.9</v>
      </c>
      <c r="H18" s="816">
        <f t="shared" si="3"/>
        <v>98.14252500000002</v>
      </c>
      <c r="I18" s="92"/>
      <c r="J18" s="92"/>
      <c r="K18" s="92">
        <f t="shared" si="0"/>
        <v>0</v>
      </c>
      <c r="L18" s="92">
        <f t="shared" si="1"/>
        <v>0</v>
      </c>
      <c r="M18" s="92">
        <f t="shared" si="2"/>
        <v>0</v>
      </c>
      <c r="N18" s="818"/>
    </row>
    <row r="19" spans="1:14" s="819" customFormat="1" hidden="1" outlineLevel="1">
      <c r="A19" s="813"/>
      <c r="B19" s="814" t="s">
        <v>1306</v>
      </c>
      <c r="C19" s="815"/>
      <c r="D19" s="815">
        <v>1</v>
      </c>
      <c r="E19" s="815">
        <v>3.8</v>
      </c>
      <c r="F19" s="815">
        <v>4.8</v>
      </c>
      <c r="G19" s="815">
        <v>2.9</v>
      </c>
      <c r="H19" s="816">
        <f t="shared" si="3"/>
        <v>78.830699999999993</v>
      </c>
      <c r="I19" s="92"/>
      <c r="J19" s="92"/>
      <c r="K19" s="92">
        <f t="shared" si="0"/>
        <v>0</v>
      </c>
      <c r="L19" s="92">
        <f t="shared" si="1"/>
        <v>0</v>
      </c>
      <c r="M19" s="92">
        <f t="shared" si="2"/>
        <v>0</v>
      </c>
      <c r="N19" s="818"/>
    </row>
    <row r="20" spans="1:14" s="819" customFormat="1" hidden="1" outlineLevel="1">
      <c r="A20" s="813"/>
      <c r="B20" s="814" t="s">
        <v>1307</v>
      </c>
      <c r="C20" s="815"/>
      <c r="D20" s="815">
        <v>1</v>
      </c>
      <c r="E20" s="815">
        <f>67+32+66.8</f>
        <v>165.8</v>
      </c>
      <c r="F20" s="815">
        <v>0.2</v>
      </c>
      <c r="G20" s="815">
        <v>0.9</v>
      </c>
      <c r="H20" s="816">
        <f t="shared" si="3"/>
        <v>97.168500000000023</v>
      </c>
      <c r="I20" s="92"/>
      <c r="J20" s="92"/>
      <c r="K20" s="92">
        <f t="shared" si="0"/>
        <v>0</v>
      </c>
      <c r="L20" s="92">
        <f t="shared" si="1"/>
        <v>0</v>
      </c>
      <c r="M20" s="92">
        <f t="shared" si="2"/>
        <v>0</v>
      </c>
      <c r="N20" s="818"/>
    </row>
    <row r="21" spans="1:14" s="819" customFormat="1" hidden="1" outlineLevel="1">
      <c r="A21" s="813"/>
      <c r="B21" s="814" t="s">
        <v>1308</v>
      </c>
      <c r="C21" s="815"/>
      <c r="D21" s="815">
        <v>1</v>
      </c>
      <c r="E21" s="815">
        <v>1.4</v>
      </c>
      <c r="F21" s="815">
        <v>0.2</v>
      </c>
      <c r="G21" s="815">
        <v>0.4</v>
      </c>
      <c r="H21" s="816">
        <f t="shared" si="3"/>
        <v>0.44200000000000006</v>
      </c>
      <c r="I21" s="92"/>
      <c r="J21" s="92"/>
      <c r="K21" s="92">
        <f t="shared" si="0"/>
        <v>0</v>
      </c>
      <c r="L21" s="92">
        <f t="shared" si="1"/>
        <v>0</v>
      </c>
      <c r="M21" s="92">
        <f t="shared" si="2"/>
        <v>0</v>
      </c>
      <c r="N21" s="818"/>
    </row>
    <row r="22" spans="1:14" s="819" customFormat="1" hidden="1" outlineLevel="1">
      <c r="A22" s="813"/>
      <c r="B22" s="814" t="s">
        <v>1309</v>
      </c>
      <c r="C22" s="815"/>
      <c r="D22" s="815">
        <v>1</v>
      </c>
      <c r="E22" s="815">
        <f>9.4*2</f>
        <v>18.8</v>
      </c>
      <c r="F22" s="815">
        <v>0.2</v>
      </c>
      <c r="G22" s="815">
        <v>0.9</v>
      </c>
      <c r="H22" s="816">
        <f t="shared" si="3"/>
        <v>11.173500000000001</v>
      </c>
      <c r="I22" s="92"/>
      <c r="J22" s="92"/>
      <c r="K22" s="92">
        <f t="shared" si="0"/>
        <v>0</v>
      </c>
      <c r="L22" s="92">
        <f t="shared" si="1"/>
        <v>0</v>
      </c>
      <c r="M22" s="92">
        <f t="shared" si="2"/>
        <v>0</v>
      </c>
      <c r="N22" s="818"/>
    </row>
    <row r="23" spans="1:14" s="819" customFormat="1" hidden="1" outlineLevel="1">
      <c r="A23" s="813"/>
      <c r="B23" s="814" t="s">
        <v>1310</v>
      </c>
      <c r="C23" s="815"/>
      <c r="D23" s="815">
        <v>1</v>
      </c>
      <c r="E23" s="815">
        <f>3.4*2</f>
        <v>6.8</v>
      </c>
      <c r="F23" s="815">
        <v>0.2</v>
      </c>
      <c r="G23" s="815">
        <v>0.4</v>
      </c>
      <c r="H23" s="816">
        <f t="shared" si="3"/>
        <v>1.8459999999999999</v>
      </c>
      <c r="I23" s="92"/>
      <c r="J23" s="92"/>
      <c r="K23" s="92">
        <f t="shared" si="0"/>
        <v>0</v>
      </c>
      <c r="L23" s="92">
        <f t="shared" si="1"/>
        <v>0</v>
      </c>
      <c r="M23" s="92">
        <f t="shared" si="2"/>
        <v>0</v>
      </c>
      <c r="N23" s="818"/>
    </row>
    <row r="24" spans="1:14" s="819" customFormat="1" hidden="1" outlineLevel="1">
      <c r="A24" s="813"/>
      <c r="B24" s="814" t="s">
        <v>1311</v>
      </c>
      <c r="C24" s="815"/>
      <c r="D24" s="815">
        <v>1</v>
      </c>
      <c r="E24" s="815">
        <v>1.8</v>
      </c>
      <c r="F24" s="815">
        <v>0.2</v>
      </c>
      <c r="G24" s="815">
        <v>0.4</v>
      </c>
      <c r="H24" s="816">
        <f t="shared" si="3"/>
        <v>0.54600000000000004</v>
      </c>
      <c r="I24" s="92"/>
      <c r="J24" s="92"/>
      <c r="K24" s="92">
        <f t="shared" si="0"/>
        <v>0</v>
      </c>
      <c r="L24" s="92">
        <f t="shared" si="1"/>
        <v>0</v>
      </c>
      <c r="M24" s="92">
        <f t="shared" si="2"/>
        <v>0</v>
      </c>
      <c r="N24" s="818"/>
    </row>
    <row r="25" spans="1:14" s="819" customFormat="1" hidden="1" outlineLevel="1">
      <c r="A25" s="813"/>
      <c r="B25" s="814" t="s">
        <v>1312</v>
      </c>
      <c r="C25" s="815"/>
      <c r="D25" s="815">
        <v>1</v>
      </c>
      <c r="E25" s="815">
        <v>14</v>
      </c>
      <c r="F25" s="815">
        <v>0.2</v>
      </c>
      <c r="G25" s="815">
        <v>0.6</v>
      </c>
      <c r="H25" s="816">
        <f t="shared" si="3"/>
        <v>5.577</v>
      </c>
      <c r="I25" s="92"/>
      <c r="J25" s="92"/>
      <c r="K25" s="92">
        <f t="shared" si="0"/>
        <v>0</v>
      </c>
      <c r="L25" s="92">
        <f t="shared" si="1"/>
        <v>0</v>
      </c>
      <c r="M25" s="92">
        <f t="shared" si="2"/>
        <v>0</v>
      </c>
      <c r="N25" s="818"/>
    </row>
    <row r="26" spans="1:14" s="819" customFormat="1" hidden="1" outlineLevel="1">
      <c r="A26" s="813"/>
      <c r="B26" s="814" t="s">
        <v>1313</v>
      </c>
      <c r="C26" s="815"/>
      <c r="D26" s="815">
        <v>1</v>
      </c>
      <c r="E26" s="815">
        <v>3</v>
      </c>
      <c r="F26" s="815">
        <v>0.1</v>
      </c>
      <c r="G26" s="815">
        <v>0.4</v>
      </c>
      <c r="H26" s="816">
        <f t="shared" si="3"/>
        <v>0.68640000000000001</v>
      </c>
      <c r="I26" s="92"/>
      <c r="J26" s="92"/>
      <c r="K26" s="92">
        <f t="shared" si="0"/>
        <v>0</v>
      </c>
      <c r="L26" s="92">
        <f t="shared" si="1"/>
        <v>0</v>
      </c>
      <c r="M26" s="92">
        <f t="shared" si="2"/>
        <v>0</v>
      </c>
      <c r="N26" s="818"/>
    </row>
    <row r="27" spans="1:14" s="819" customFormat="1" hidden="1" outlineLevel="1">
      <c r="A27" s="813"/>
      <c r="B27" s="814" t="s">
        <v>1314</v>
      </c>
      <c r="C27" s="815"/>
      <c r="D27" s="815">
        <v>1</v>
      </c>
      <c r="E27" s="815">
        <v>3</v>
      </c>
      <c r="F27" s="815">
        <v>0.1</v>
      </c>
      <c r="G27" s="815">
        <v>0.4</v>
      </c>
      <c r="H27" s="816">
        <f t="shared" si="3"/>
        <v>0.68640000000000001</v>
      </c>
      <c r="I27" s="92"/>
      <c r="J27" s="92"/>
      <c r="K27" s="92">
        <f t="shared" si="0"/>
        <v>0</v>
      </c>
      <c r="L27" s="92">
        <f t="shared" si="1"/>
        <v>0</v>
      </c>
      <c r="M27" s="92">
        <f t="shared" si="2"/>
        <v>0</v>
      </c>
      <c r="N27" s="818"/>
    </row>
    <row r="28" spans="1:14" s="819" customFormat="1" hidden="1" outlineLevel="1">
      <c r="A28" s="813"/>
      <c r="B28" s="814" t="s">
        <v>1315</v>
      </c>
      <c r="C28" s="815"/>
      <c r="D28" s="815">
        <v>1</v>
      </c>
      <c r="E28" s="815">
        <v>3</v>
      </c>
      <c r="F28" s="815">
        <v>0.1</v>
      </c>
      <c r="G28" s="815">
        <v>0.4</v>
      </c>
      <c r="H28" s="816">
        <f t="shared" si="3"/>
        <v>0.68640000000000001</v>
      </c>
      <c r="I28" s="92"/>
      <c r="J28" s="92"/>
      <c r="K28" s="92">
        <f t="shared" si="0"/>
        <v>0</v>
      </c>
      <c r="L28" s="92">
        <f t="shared" si="1"/>
        <v>0</v>
      </c>
      <c r="M28" s="92">
        <f t="shared" si="2"/>
        <v>0</v>
      </c>
      <c r="N28" s="818"/>
    </row>
    <row r="29" spans="1:14" s="819" customFormat="1" hidden="1" outlineLevel="1">
      <c r="A29" s="813"/>
      <c r="B29" s="814" t="s">
        <v>1316</v>
      </c>
      <c r="C29" s="815"/>
      <c r="D29" s="815">
        <v>1</v>
      </c>
      <c r="E29" s="815">
        <v>1.4</v>
      </c>
      <c r="F29" s="815">
        <v>0.2</v>
      </c>
      <c r="G29" s="815">
        <v>0.4</v>
      </c>
      <c r="H29" s="816">
        <f t="shared" si="3"/>
        <v>0.44200000000000006</v>
      </c>
      <c r="I29" s="92"/>
      <c r="J29" s="92"/>
      <c r="K29" s="92">
        <f t="shared" si="0"/>
        <v>0</v>
      </c>
      <c r="L29" s="92">
        <f t="shared" si="1"/>
        <v>0</v>
      </c>
      <c r="M29" s="92">
        <f t="shared" si="2"/>
        <v>0</v>
      </c>
      <c r="N29" s="818"/>
    </row>
    <row r="30" spans="1:14" s="819" customFormat="1" hidden="1" outlineLevel="1">
      <c r="A30" s="813"/>
      <c r="B30" s="814" t="s">
        <v>1317</v>
      </c>
      <c r="C30" s="815"/>
      <c r="D30" s="815">
        <v>1</v>
      </c>
      <c r="E30" s="815">
        <v>9.4</v>
      </c>
      <c r="F30" s="815">
        <v>0.2</v>
      </c>
      <c r="G30" s="815">
        <v>0.6</v>
      </c>
      <c r="H30" s="816">
        <f t="shared" si="3"/>
        <v>3.7830000000000004</v>
      </c>
      <c r="I30" s="92"/>
      <c r="J30" s="92"/>
      <c r="K30" s="92">
        <f t="shared" si="0"/>
        <v>0</v>
      </c>
      <c r="L30" s="92">
        <f t="shared" si="1"/>
        <v>0</v>
      </c>
      <c r="M30" s="92">
        <f t="shared" si="2"/>
        <v>0</v>
      </c>
      <c r="N30" s="818"/>
    </row>
    <row r="31" spans="1:14" s="819" customFormat="1" hidden="1" outlineLevel="1">
      <c r="A31" s="813"/>
      <c r="B31" s="814" t="s">
        <v>1318</v>
      </c>
      <c r="C31" s="815"/>
      <c r="D31" s="815">
        <v>1</v>
      </c>
      <c r="E31" s="815">
        <f>80*2+6</f>
        <v>166</v>
      </c>
      <c r="F31" s="815">
        <v>0.2</v>
      </c>
      <c r="G31" s="815">
        <v>0.9</v>
      </c>
      <c r="H31" s="816">
        <f t="shared" si="3"/>
        <v>97.285500000000013</v>
      </c>
      <c r="I31" s="92"/>
      <c r="J31" s="92"/>
      <c r="K31" s="92">
        <f t="shared" si="0"/>
        <v>0</v>
      </c>
      <c r="L31" s="92">
        <f t="shared" si="1"/>
        <v>0</v>
      </c>
      <c r="M31" s="92">
        <f t="shared" si="2"/>
        <v>0</v>
      </c>
      <c r="N31" s="818"/>
    </row>
    <row r="32" spans="1:14" s="819" customFormat="1" hidden="1" outlineLevel="1">
      <c r="A32" s="813"/>
      <c r="B32" s="814" t="s">
        <v>1319</v>
      </c>
      <c r="C32" s="815"/>
      <c r="D32" s="815">
        <v>1</v>
      </c>
      <c r="E32" s="815">
        <v>5</v>
      </c>
      <c r="F32" s="815">
        <v>0.1</v>
      </c>
      <c r="G32" s="815">
        <v>0.6</v>
      </c>
      <c r="H32" s="816">
        <f t="shared" si="3"/>
        <v>1.6536000000000002</v>
      </c>
      <c r="I32" s="92"/>
      <c r="J32" s="92"/>
      <c r="K32" s="92">
        <f t="shared" si="0"/>
        <v>0</v>
      </c>
      <c r="L32" s="92">
        <f t="shared" si="1"/>
        <v>0</v>
      </c>
      <c r="M32" s="92">
        <f t="shared" si="2"/>
        <v>0</v>
      </c>
      <c r="N32" s="818"/>
    </row>
    <row r="33" spans="1:14" s="819" customFormat="1" hidden="1" outlineLevel="1">
      <c r="A33" s="813"/>
      <c r="B33" s="814" t="s">
        <v>1320</v>
      </c>
      <c r="C33" s="815"/>
      <c r="D33" s="815">
        <v>1</v>
      </c>
      <c r="E33" s="815">
        <v>20</v>
      </c>
      <c r="F33" s="815">
        <v>0.2</v>
      </c>
      <c r="G33" s="815">
        <v>0.9</v>
      </c>
      <c r="H33" s="816">
        <f t="shared" si="3"/>
        <v>11.875500000000001</v>
      </c>
      <c r="I33" s="92"/>
      <c r="J33" s="92"/>
      <c r="K33" s="92">
        <f t="shared" si="0"/>
        <v>0</v>
      </c>
      <c r="L33" s="92">
        <f t="shared" si="1"/>
        <v>0</v>
      </c>
      <c r="M33" s="92">
        <f t="shared" si="2"/>
        <v>0</v>
      </c>
      <c r="N33" s="818"/>
    </row>
    <row r="34" spans="1:14" s="819" customFormat="1" hidden="1" outlineLevel="1">
      <c r="A34" s="813"/>
      <c r="B34" s="814" t="s">
        <v>1321</v>
      </c>
      <c r="C34" s="815"/>
      <c r="D34" s="815">
        <v>1</v>
      </c>
      <c r="E34" s="815">
        <v>5</v>
      </c>
      <c r="F34" s="815">
        <v>0.2</v>
      </c>
      <c r="G34" s="815">
        <v>0.6</v>
      </c>
      <c r="H34" s="816">
        <f t="shared" si="3"/>
        <v>2.0669999999999997</v>
      </c>
      <c r="I34" s="92"/>
      <c r="J34" s="92"/>
      <c r="K34" s="92">
        <f t="shared" si="0"/>
        <v>0</v>
      </c>
      <c r="L34" s="92">
        <f t="shared" si="1"/>
        <v>0</v>
      </c>
      <c r="M34" s="92">
        <f t="shared" si="2"/>
        <v>0</v>
      </c>
      <c r="N34" s="818"/>
    </row>
    <row r="35" spans="1:14" s="819" customFormat="1" hidden="1" outlineLevel="1">
      <c r="A35" s="813"/>
      <c r="B35" s="814" t="s">
        <v>1322</v>
      </c>
      <c r="C35" s="815"/>
      <c r="D35" s="815">
        <v>1</v>
      </c>
      <c r="E35" s="815">
        <v>14</v>
      </c>
      <c r="F35" s="815">
        <v>0.2</v>
      </c>
      <c r="G35" s="815">
        <v>0.9</v>
      </c>
      <c r="H35" s="816">
        <f t="shared" si="3"/>
        <v>8.3655000000000008</v>
      </c>
      <c r="I35" s="92"/>
      <c r="J35" s="92"/>
      <c r="K35" s="92">
        <f t="shared" si="0"/>
        <v>0</v>
      </c>
      <c r="L35" s="92">
        <f t="shared" si="1"/>
        <v>0</v>
      </c>
      <c r="M35" s="92">
        <f t="shared" si="2"/>
        <v>0</v>
      </c>
      <c r="N35" s="818"/>
    </row>
    <row r="36" spans="1:14" s="819" customFormat="1" hidden="1" outlineLevel="1">
      <c r="A36" s="813"/>
      <c r="B36" s="814" t="s">
        <v>1323</v>
      </c>
      <c r="C36" s="815"/>
      <c r="D36" s="815">
        <v>2</v>
      </c>
      <c r="E36" s="815">
        <v>12</v>
      </c>
      <c r="F36" s="815">
        <v>0.2</v>
      </c>
      <c r="G36" s="815">
        <v>0.9</v>
      </c>
      <c r="H36" s="816">
        <f t="shared" si="3"/>
        <v>14.391</v>
      </c>
      <c r="I36" s="92"/>
      <c r="J36" s="92"/>
      <c r="K36" s="92">
        <f t="shared" si="0"/>
        <v>0</v>
      </c>
      <c r="L36" s="92">
        <f t="shared" si="1"/>
        <v>0</v>
      </c>
      <c r="M36" s="92">
        <f t="shared" si="2"/>
        <v>0</v>
      </c>
      <c r="N36" s="818"/>
    </row>
    <row r="37" spans="1:14" s="819" customFormat="1" hidden="1" outlineLevel="1">
      <c r="A37" s="813"/>
      <c r="B37" s="814" t="s">
        <v>1324</v>
      </c>
      <c r="C37" s="815"/>
      <c r="D37" s="815">
        <v>3</v>
      </c>
      <c r="E37" s="815">
        <v>5</v>
      </c>
      <c r="F37" s="815">
        <v>0.2</v>
      </c>
      <c r="G37" s="815">
        <v>0.6</v>
      </c>
      <c r="H37" s="816">
        <f t="shared" si="3"/>
        <v>6.2009999999999996</v>
      </c>
      <c r="I37" s="92"/>
      <c r="J37" s="92"/>
      <c r="K37" s="92">
        <f t="shared" si="0"/>
        <v>0</v>
      </c>
      <c r="L37" s="92">
        <f t="shared" si="1"/>
        <v>0</v>
      </c>
      <c r="M37" s="92">
        <f t="shared" si="2"/>
        <v>0</v>
      </c>
      <c r="N37" s="818"/>
    </row>
    <row r="38" spans="1:14" s="819" customFormat="1" hidden="1" outlineLevel="1">
      <c r="A38" s="813"/>
      <c r="B38" s="814" t="s">
        <v>1325</v>
      </c>
      <c r="C38" s="815"/>
      <c r="D38" s="815">
        <v>4</v>
      </c>
      <c r="E38" s="815">
        <v>4</v>
      </c>
      <c r="F38" s="815">
        <v>0.2</v>
      </c>
      <c r="G38" s="815">
        <v>0.6</v>
      </c>
      <c r="H38" s="816">
        <f t="shared" si="3"/>
        <v>6.7079999999999993</v>
      </c>
      <c r="I38" s="92"/>
      <c r="J38" s="92"/>
      <c r="K38" s="92">
        <f t="shared" si="0"/>
        <v>0</v>
      </c>
      <c r="L38" s="92">
        <f t="shared" si="1"/>
        <v>0</v>
      </c>
      <c r="M38" s="92">
        <f t="shared" si="2"/>
        <v>0</v>
      </c>
      <c r="N38" s="818"/>
    </row>
    <row r="39" spans="1:14" s="819" customFormat="1" hidden="1" outlineLevel="1">
      <c r="A39" s="813"/>
      <c r="B39" s="814"/>
      <c r="C39" s="815"/>
      <c r="D39" s="815"/>
      <c r="E39" s="815"/>
      <c r="F39" s="815"/>
      <c r="G39" s="815"/>
      <c r="H39" s="816"/>
      <c r="I39" s="92"/>
      <c r="J39" s="92"/>
      <c r="K39" s="92">
        <f t="shared" si="0"/>
        <v>0</v>
      </c>
      <c r="L39" s="92">
        <f t="shared" si="1"/>
        <v>0</v>
      </c>
      <c r="M39" s="92">
        <f t="shared" si="2"/>
        <v>0</v>
      </c>
      <c r="N39" s="818"/>
    </row>
    <row r="40" spans="1:14" ht="30" collapsed="1">
      <c r="A40" s="417">
        <v>2</v>
      </c>
      <c r="B40" s="93" t="s">
        <v>78</v>
      </c>
      <c r="C40" s="3" t="s">
        <v>0</v>
      </c>
      <c r="D40" s="3"/>
      <c r="E40" s="3"/>
      <c r="F40" s="3"/>
      <c r="G40" s="3"/>
      <c r="H40" s="91">
        <f>SUM(H41:H69)</f>
        <v>5971.57</v>
      </c>
      <c r="I40" s="92"/>
      <c r="J40" s="92"/>
      <c r="K40" s="92">
        <f t="shared" si="0"/>
        <v>0</v>
      </c>
      <c r="L40" s="92">
        <f t="shared" si="1"/>
        <v>0</v>
      </c>
      <c r="M40" s="92">
        <f t="shared" si="2"/>
        <v>0</v>
      </c>
      <c r="N40" s="800"/>
    </row>
    <row r="41" spans="1:14" s="819" customFormat="1" hidden="1" outlineLevel="1">
      <c r="A41" s="813"/>
      <c r="B41" s="814" t="s">
        <v>1298</v>
      </c>
      <c r="C41" s="815"/>
      <c r="D41" s="815">
        <v>3</v>
      </c>
      <c r="E41" s="815">
        <v>2.1</v>
      </c>
      <c r="F41" s="815">
        <v>0.9</v>
      </c>
      <c r="G41" s="815"/>
      <c r="H41" s="816">
        <f>D41*(F41+0.3)*(E41+0.3)</f>
        <v>8.6399999999999988</v>
      </c>
      <c r="I41" s="92"/>
      <c r="J41" s="92"/>
      <c r="K41" s="92">
        <f t="shared" si="0"/>
        <v>0</v>
      </c>
      <c r="L41" s="92">
        <f t="shared" si="1"/>
        <v>0</v>
      </c>
      <c r="M41" s="92">
        <f t="shared" si="2"/>
        <v>0</v>
      </c>
      <c r="N41" s="818"/>
    </row>
    <row r="42" spans="1:14" s="819" customFormat="1" hidden="1" outlineLevel="1">
      <c r="A42" s="813"/>
      <c r="B42" s="814" t="s">
        <v>1299</v>
      </c>
      <c r="C42" s="815"/>
      <c r="D42" s="815">
        <v>1</v>
      </c>
      <c r="E42" s="815">
        <v>2.1</v>
      </c>
      <c r="F42" s="815">
        <v>1.1499999999999999</v>
      </c>
      <c r="G42" s="815"/>
      <c r="H42" s="816">
        <f t="shared" ref="H42:H68" si="4">D42*(F42+0.3)*(E42+0.3)</f>
        <v>3.48</v>
      </c>
      <c r="I42" s="92"/>
      <c r="J42" s="92"/>
      <c r="K42" s="92">
        <f t="shared" si="0"/>
        <v>0</v>
      </c>
      <c r="L42" s="92">
        <f t="shared" si="1"/>
        <v>0</v>
      </c>
      <c r="M42" s="92">
        <f t="shared" si="2"/>
        <v>0</v>
      </c>
      <c r="N42" s="818"/>
    </row>
    <row r="43" spans="1:14" s="819" customFormat="1" hidden="1" outlineLevel="1">
      <c r="A43" s="813"/>
      <c r="B43" s="814" t="s">
        <v>1300</v>
      </c>
      <c r="C43" s="815"/>
      <c r="D43" s="815">
        <f>2+1+8+8</f>
        <v>19</v>
      </c>
      <c r="E43" s="815">
        <v>2.1</v>
      </c>
      <c r="F43" s="815">
        <v>0.9</v>
      </c>
      <c r="G43" s="815"/>
      <c r="H43" s="816">
        <f t="shared" si="4"/>
        <v>54.72</v>
      </c>
      <c r="I43" s="92"/>
      <c r="J43" s="92"/>
      <c r="K43" s="92">
        <f t="shared" si="0"/>
        <v>0</v>
      </c>
      <c r="L43" s="92">
        <f t="shared" si="1"/>
        <v>0</v>
      </c>
      <c r="M43" s="92">
        <f t="shared" si="2"/>
        <v>0</v>
      </c>
      <c r="N43" s="818"/>
    </row>
    <row r="44" spans="1:14" s="819" customFormat="1" hidden="1" outlineLevel="1">
      <c r="A44" s="813"/>
      <c r="B44" s="814" t="s">
        <v>1301</v>
      </c>
      <c r="C44" s="815"/>
      <c r="D44" s="815">
        <f>16+6+6</f>
        <v>28</v>
      </c>
      <c r="E44" s="815">
        <v>2.1</v>
      </c>
      <c r="F44" s="815">
        <v>2.1</v>
      </c>
      <c r="G44" s="815"/>
      <c r="H44" s="816">
        <f t="shared" si="4"/>
        <v>161.28</v>
      </c>
      <c r="I44" s="92"/>
      <c r="J44" s="92"/>
      <c r="K44" s="92">
        <f t="shared" si="0"/>
        <v>0</v>
      </c>
      <c r="L44" s="92">
        <f t="shared" si="1"/>
        <v>0</v>
      </c>
      <c r="M44" s="92">
        <f t="shared" si="2"/>
        <v>0</v>
      </c>
      <c r="N44" s="818"/>
    </row>
    <row r="45" spans="1:14" s="819" customFormat="1" hidden="1" outlineLevel="1">
      <c r="A45" s="813"/>
      <c r="B45" s="814" t="s">
        <v>1302</v>
      </c>
      <c r="C45" s="815"/>
      <c r="D45" s="815">
        <v>3</v>
      </c>
      <c r="E45" s="815">
        <v>2.1</v>
      </c>
      <c r="F45" s="815">
        <v>1.95</v>
      </c>
      <c r="G45" s="815"/>
      <c r="H45" s="816">
        <f t="shared" si="4"/>
        <v>16.2</v>
      </c>
      <c r="I45" s="92"/>
      <c r="J45" s="92"/>
      <c r="K45" s="92">
        <f t="shared" si="0"/>
        <v>0</v>
      </c>
      <c r="L45" s="92">
        <f t="shared" si="1"/>
        <v>0</v>
      </c>
      <c r="M45" s="92">
        <f t="shared" si="2"/>
        <v>0</v>
      </c>
      <c r="N45" s="818"/>
    </row>
    <row r="46" spans="1:14" s="819" customFormat="1" hidden="1" outlineLevel="1">
      <c r="A46" s="813"/>
      <c r="B46" s="814" t="s">
        <v>1303</v>
      </c>
      <c r="C46" s="815"/>
      <c r="D46" s="815">
        <v>2</v>
      </c>
      <c r="E46" s="815">
        <v>0.8</v>
      </c>
      <c r="F46" s="815">
        <v>0.8</v>
      </c>
      <c r="G46" s="815"/>
      <c r="H46" s="816">
        <f t="shared" si="4"/>
        <v>2.4200000000000004</v>
      </c>
      <c r="I46" s="92"/>
      <c r="J46" s="92"/>
      <c r="K46" s="92">
        <f t="shared" si="0"/>
        <v>0</v>
      </c>
      <c r="L46" s="92">
        <f t="shared" si="1"/>
        <v>0</v>
      </c>
      <c r="M46" s="92">
        <f t="shared" si="2"/>
        <v>0</v>
      </c>
      <c r="N46" s="818"/>
    </row>
    <row r="47" spans="1:14" s="819" customFormat="1" hidden="1" outlineLevel="1">
      <c r="A47" s="813"/>
      <c r="B47" s="814" t="s">
        <v>1304</v>
      </c>
      <c r="C47" s="815"/>
      <c r="D47" s="815">
        <v>1</v>
      </c>
      <c r="E47" s="815">
        <v>5.55</v>
      </c>
      <c r="F47" s="815">
        <v>4.6500000000000004</v>
      </c>
      <c r="G47" s="815"/>
      <c r="H47" s="816">
        <f t="shared" si="4"/>
        <v>28.9575</v>
      </c>
      <c r="I47" s="92"/>
      <c r="J47" s="92"/>
      <c r="K47" s="92">
        <f t="shared" si="0"/>
        <v>0</v>
      </c>
      <c r="L47" s="92">
        <f t="shared" si="1"/>
        <v>0</v>
      </c>
      <c r="M47" s="92">
        <f t="shared" si="2"/>
        <v>0</v>
      </c>
      <c r="N47" s="818"/>
    </row>
    <row r="48" spans="1:14" s="819" customFormat="1" hidden="1" outlineLevel="1">
      <c r="A48" s="813"/>
      <c r="B48" s="814" t="s">
        <v>1305</v>
      </c>
      <c r="C48" s="815"/>
      <c r="D48" s="815">
        <v>1</v>
      </c>
      <c r="E48" s="815">
        <v>4.1500000000000004</v>
      </c>
      <c r="F48" s="815">
        <v>5.55</v>
      </c>
      <c r="G48" s="815"/>
      <c r="H48" s="816">
        <f t="shared" si="4"/>
        <v>26.032499999999999</v>
      </c>
      <c r="I48" s="92"/>
      <c r="J48" s="92"/>
      <c r="K48" s="92">
        <f t="shared" si="0"/>
        <v>0</v>
      </c>
      <c r="L48" s="92">
        <f t="shared" si="1"/>
        <v>0</v>
      </c>
      <c r="M48" s="92">
        <f t="shared" si="2"/>
        <v>0</v>
      </c>
      <c r="N48" s="818"/>
    </row>
    <row r="49" spans="1:14" s="819" customFormat="1" hidden="1" outlineLevel="1">
      <c r="A49" s="813"/>
      <c r="B49" s="814" t="s">
        <v>1306</v>
      </c>
      <c r="C49" s="815"/>
      <c r="D49" s="815">
        <v>1</v>
      </c>
      <c r="E49" s="815">
        <v>3.8</v>
      </c>
      <c r="F49" s="815">
        <v>4.8</v>
      </c>
      <c r="G49" s="815"/>
      <c r="H49" s="816">
        <f t="shared" si="4"/>
        <v>20.909999999999997</v>
      </c>
      <c r="I49" s="92"/>
      <c r="J49" s="92"/>
      <c r="K49" s="92">
        <f t="shared" si="0"/>
        <v>0</v>
      </c>
      <c r="L49" s="92">
        <f t="shared" si="1"/>
        <v>0</v>
      </c>
      <c r="M49" s="92">
        <f t="shared" si="2"/>
        <v>0</v>
      </c>
      <c r="N49" s="818"/>
    </row>
    <row r="50" spans="1:14" s="819" customFormat="1" hidden="1" outlineLevel="1">
      <c r="A50" s="813"/>
      <c r="B50" s="814" t="s">
        <v>1307</v>
      </c>
      <c r="C50" s="815"/>
      <c r="D50" s="815">
        <v>1</v>
      </c>
      <c r="E50" s="815">
        <f>67+32+66.8</f>
        <v>165.8</v>
      </c>
      <c r="F50" s="815">
        <v>0.2</v>
      </c>
      <c r="G50" s="815"/>
      <c r="H50" s="816">
        <f t="shared" si="4"/>
        <v>83.050000000000011</v>
      </c>
      <c r="I50" s="92"/>
      <c r="J50" s="92"/>
      <c r="K50" s="92">
        <f t="shared" si="0"/>
        <v>0</v>
      </c>
      <c r="L50" s="92">
        <f t="shared" si="1"/>
        <v>0</v>
      </c>
      <c r="M50" s="92">
        <f t="shared" si="2"/>
        <v>0</v>
      </c>
      <c r="N50" s="818"/>
    </row>
    <row r="51" spans="1:14" s="819" customFormat="1" hidden="1" outlineLevel="1">
      <c r="A51" s="813"/>
      <c r="B51" s="814" t="s">
        <v>1308</v>
      </c>
      <c r="C51" s="815"/>
      <c r="D51" s="815">
        <v>1</v>
      </c>
      <c r="E51" s="815">
        <v>1.4</v>
      </c>
      <c r="F51" s="815">
        <v>0.2</v>
      </c>
      <c r="G51" s="815"/>
      <c r="H51" s="816">
        <f t="shared" si="4"/>
        <v>0.85</v>
      </c>
      <c r="I51" s="92"/>
      <c r="J51" s="92"/>
      <c r="K51" s="92">
        <f t="shared" si="0"/>
        <v>0</v>
      </c>
      <c r="L51" s="92">
        <f t="shared" si="1"/>
        <v>0</v>
      </c>
      <c r="M51" s="92">
        <f t="shared" si="2"/>
        <v>0</v>
      </c>
      <c r="N51" s="818"/>
    </row>
    <row r="52" spans="1:14" s="819" customFormat="1" hidden="1" outlineLevel="1">
      <c r="A52" s="813"/>
      <c r="B52" s="814" t="s">
        <v>1309</v>
      </c>
      <c r="C52" s="815"/>
      <c r="D52" s="815">
        <v>1</v>
      </c>
      <c r="E52" s="815">
        <f>9.4*2</f>
        <v>18.8</v>
      </c>
      <c r="F52" s="815">
        <v>0.2</v>
      </c>
      <c r="G52" s="815"/>
      <c r="H52" s="816">
        <f t="shared" si="4"/>
        <v>9.5500000000000007</v>
      </c>
      <c r="I52" s="92"/>
      <c r="J52" s="92"/>
      <c r="K52" s="92">
        <f t="shared" si="0"/>
        <v>0</v>
      </c>
      <c r="L52" s="92">
        <f t="shared" si="1"/>
        <v>0</v>
      </c>
      <c r="M52" s="92">
        <f t="shared" si="2"/>
        <v>0</v>
      </c>
      <c r="N52" s="818"/>
    </row>
    <row r="53" spans="1:14" s="819" customFormat="1" hidden="1" outlineLevel="1">
      <c r="A53" s="813"/>
      <c r="B53" s="814" t="s">
        <v>1310</v>
      </c>
      <c r="C53" s="815"/>
      <c r="D53" s="815">
        <v>1</v>
      </c>
      <c r="E53" s="815">
        <f>3.4*2</f>
        <v>6.8</v>
      </c>
      <c r="F53" s="815">
        <v>0.2</v>
      </c>
      <c r="G53" s="815"/>
      <c r="H53" s="816">
        <f t="shared" si="4"/>
        <v>3.55</v>
      </c>
      <c r="I53" s="92"/>
      <c r="J53" s="92"/>
      <c r="K53" s="92">
        <f t="shared" si="0"/>
        <v>0</v>
      </c>
      <c r="L53" s="92">
        <f t="shared" si="1"/>
        <v>0</v>
      </c>
      <c r="M53" s="92">
        <f t="shared" si="2"/>
        <v>0</v>
      </c>
      <c r="N53" s="818"/>
    </row>
    <row r="54" spans="1:14" s="819" customFormat="1" hidden="1" outlineLevel="1">
      <c r="A54" s="813"/>
      <c r="B54" s="814" t="s">
        <v>1311</v>
      </c>
      <c r="C54" s="815"/>
      <c r="D54" s="815">
        <v>1</v>
      </c>
      <c r="E54" s="815">
        <v>1.8</v>
      </c>
      <c r="F54" s="815">
        <v>0.2</v>
      </c>
      <c r="G54" s="815"/>
      <c r="H54" s="816">
        <f t="shared" si="4"/>
        <v>1.05</v>
      </c>
      <c r="I54" s="92"/>
      <c r="J54" s="92"/>
      <c r="K54" s="92">
        <f t="shared" si="0"/>
        <v>0</v>
      </c>
      <c r="L54" s="92">
        <f t="shared" si="1"/>
        <v>0</v>
      </c>
      <c r="M54" s="92">
        <f t="shared" si="2"/>
        <v>0</v>
      </c>
      <c r="N54" s="818"/>
    </row>
    <row r="55" spans="1:14" s="819" customFormat="1" hidden="1" outlineLevel="1">
      <c r="A55" s="813"/>
      <c r="B55" s="814" t="s">
        <v>1312</v>
      </c>
      <c r="C55" s="815"/>
      <c r="D55" s="815">
        <v>1</v>
      </c>
      <c r="E55" s="815">
        <v>14</v>
      </c>
      <c r="F55" s="815">
        <v>0.2</v>
      </c>
      <c r="G55" s="815"/>
      <c r="H55" s="816">
        <f t="shared" si="4"/>
        <v>7.15</v>
      </c>
      <c r="I55" s="92"/>
      <c r="J55" s="92"/>
      <c r="K55" s="92">
        <f t="shared" si="0"/>
        <v>0</v>
      </c>
      <c r="L55" s="92">
        <f t="shared" si="1"/>
        <v>0</v>
      </c>
      <c r="M55" s="92">
        <f t="shared" si="2"/>
        <v>0</v>
      </c>
      <c r="N55" s="818"/>
    </row>
    <row r="56" spans="1:14" s="819" customFormat="1" hidden="1" outlineLevel="1">
      <c r="A56" s="813"/>
      <c r="B56" s="814" t="s">
        <v>1313</v>
      </c>
      <c r="C56" s="815"/>
      <c r="D56" s="815">
        <v>1</v>
      </c>
      <c r="E56" s="815">
        <v>3</v>
      </c>
      <c r="F56" s="815">
        <v>0.1</v>
      </c>
      <c r="G56" s="815"/>
      <c r="H56" s="816">
        <f t="shared" si="4"/>
        <v>1.32</v>
      </c>
      <c r="I56" s="92"/>
      <c r="J56" s="92"/>
      <c r="K56" s="92">
        <f t="shared" si="0"/>
        <v>0</v>
      </c>
      <c r="L56" s="92">
        <f t="shared" si="1"/>
        <v>0</v>
      </c>
      <c r="M56" s="92">
        <f t="shared" si="2"/>
        <v>0</v>
      </c>
      <c r="N56" s="818"/>
    </row>
    <row r="57" spans="1:14" s="819" customFormat="1" hidden="1" outlineLevel="1">
      <c r="A57" s="813"/>
      <c r="B57" s="814" t="s">
        <v>1314</v>
      </c>
      <c r="C57" s="815"/>
      <c r="D57" s="815">
        <v>1</v>
      </c>
      <c r="E57" s="815">
        <v>3</v>
      </c>
      <c r="F57" s="815">
        <v>0.1</v>
      </c>
      <c r="G57" s="815"/>
      <c r="H57" s="816">
        <f t="shared" si="4"/>
        <v>1.32</v>
      </c>
      <c r="I57" s="92"/>
      <c r="J57" s="92"/>
      <c r="K57" s="92">
        <f t="shared" si="0"/>
        <v>0</v>
      </c>
      <c r="L57" s="92">
        <f t="shared" si="1"/>
        <v>0</v>
      </c>
      <c r="M57" s="92">
        <f t="shared" si="2"/>
        <v>0</v>
      </c>
      <c r="N57" s="818"/>
    </row>
    <row r="58" spans="1:14" s="819" customFormat="1" hidden="1" outlineLevel="1">
      <c r="A58" s="813"/>
      <c r="B58" s="814" t="s">
        <v>1315</v>
      </c>
      <c r="C58" s="815"/>
      <c r="D58" s="815">
        <v>1</v>
      </c>
      <c r="E58" s="815">
        <v>3</v>
      </c>
      <c r="F58" s="815">
        <v>0.1</v>
      </c>
      <c r="G58" s="815"/>
      <c r="H58" s="816">
        <f t="shared" si="4"/>
        <v>1.32</v>
      </c>
      <c r="I58" s="92"/>
      <c r="J58" s="92"/>
      <c r="K58" s="92">
        <f t="shared" si="0"/>
        <v>0</v>
      </c>
      <c r="L58" s="92">
        <f t="shared" si="1"/>
        <v>0</v>
      </c>
      <c r="M58" s="92">
        <f t="shared" si="2"/>
        <v>0</v>
      </c>
      <c r="N58" s="818"/>
    </row>
    <row r="59" spans="1:14" s="819" customFormat="1" hidden="1" outlineLevel="1">
      <c r="A59" s="813"/>
      <c r="B59" s="814" t="s">
        <v>1316</v>
      </c>
      <c r="C59" s="815"/>
      <c r="D59" s="815">
        <v>1</v>
      </c>
      <c r="E59" s="815">
        <v>1.4</v>
      </c>
      <c r="F59" s="815">
        <v>0.2</v>
      </c>
      <c r="G59" s="815"/>
      <c r="H59" s="816">
        <f t="shared" si="4"/>
        <v>0.85</v>
      </c>
      <c r="I59" s="92"/>
      <c r="J59" s="92"/>
      <c r="K59" s="92">
        <f t="shared" si="0"/>
        <v>0</v>
      </c>
      <c r="L59" s="92">
        <f t="shared" si="1"/>
        <v>0</v>
      </c>
      <c r="M59" s="92">
        <f t="shared" si="2"/>
        <v>0</v>
      </c>
      <c r="N59" s="818"/>
    </row>
    <row r="60" spans="1:14" s="819" customFormat="1" hidden="1" outlineLevel="1">
      <c r="A60" s="813"/>
      <c r="B60" s="814" t="s">
        <v>1317</v>
      </c>
      <c r="C60" s="815"/>
      <c r="D60" s="815">
        <v>1</v>
      </c>
      <c r="E60" s="815">
        <v>9.4</v>
      </c>
      <c r="F60" s="815">
        <v>0.2</v>
      </c>
      <c r="G60" s="815"/>
      <c r="H60" s="816">
        <f t="shared" si="4"/>
        <v>4.8500000000000005</v>
      </c>
      <c r="I60" s="92"/>
      <c r="J60" s="92"/>
      <c r="K60" s="92">
        <f t="shared" si="0"/>
        <v>0</v>
      </c>
      <c r="L60" s="92">
        <f t="shared" si="1"/>
        <v>0</v>
      </c>
      <c r="M60" s="92">
        <f t="shared" si="2"/>
        <v>0</v>
      </c>
      <c r="N60" s="818"/>
    </row>
    <row r="61" spans="1:14" s="819" customFormat="1" hidden="1" outlineLevel="1">
      <c r="A61" s="813"/>
      <c r="B61" s="814" t="s">
        <v>1318</v>
      </c>
      <c r="C61" s="815"/>
      <c r="D61" s="815">
        <v>1</v>
      </c>
      <c r="E61" s="815">
        <f>80*2+6</f>
        <v>166</v>
      </c>
      <c r="F61" s="815">
        <v>0.2</v>
      </c>
      <c r="G61" s="815"/>
      <c r="H61" s="816">
        <f t="shared" si="4"/>
        <v>83.15</v>
      </c>
      <c r="I61" s="92"/>
      <c r="J61" s="92"/>
      <c r="K61" s="92">
        <f t="shared" si="0"/>
        <v>0</v>
      </c>
      <c r="L61" s="92">
        <f t="shared" si="1"/>
        <v>0</v>
      </c>
      <c r="M61" s="92">
        <f t="shared" si="2"/>
        <v>0</v>
      </c>
      <c r="N61" s="818"/>
    </row>
    <row r="62" spans="1:14" s="819" customFormat="1" hidden="1" outlineLevel="1">
      <c r="A62" s="813"/>
      <c r="B62" s="814" t="s">
        <v>1319</v>
      </c>
      <c r="C62" s="815"/>
      <c r="D62" s="815">
        <v>1</v>
      </c>
      <c r="E62" s="815">
        <v>5</v>
      </c>
      <c r="F62" s="815">
        <v>0.1</v>
      </c>
      <c r="G62" s="815"/>
      <c r="H62" s="816">
        <f t="shared" si="4"/>
        <v>2.12</v>
      </c>
      <c r="I62" s="92"/>
      <c r="J62" s="92"/>
      <c r="K62" s="92">
        <f t="shared" si="0"/>
        <v>0</v>
      </c>
      <c r="L62" s="92">
        <f t="shared" si="1"/>
        <v>0</v>
      </c>
      <c r="M62" s="92">
        <f t="shared" si="2"/>
        <v>0</v>
      </c>
      <c r="N62" s="818"/>
    </row>
    <row r="63" spans="1:14" s="819" customFormat="1" hidden="1" outlineLevel="1">
      <c r="A63" s="813"/>
      <c r="B63" s="814" t="s">
        <v>1320</v>
      </c>
      <c r="C63" s="815"/>
      <c r="D63" s="815">
        <v>1</v>
      </c>
      <c r="E63" s="815">
        <v>20</v>
      </c>
      <c r="F63" s="815">
        <v>0.2</v>
      </c>
      <c r="G63" s="815"/>
      <c r="H63" s="816">
        <f t="shared" si="4"/>
        <v>10.15</v>
      </c>
      <c r="I63" s="92"/>
      <c r="J63" s="92"/>
      <c r="K63" s="92">
        <f t="shared" si="0"/>
        <v>0</v>
      </c>
      <c r="L63" s="92">
        <f t="shared" si="1"/>
        <v>0</v>
      </c>
      <c r="M63" s="92">
        <f t="shared" si="2"/>
        <v>0</v>
      </c>
      <c r="N63" s="818"/>
    </row>
    <row r="64" spans="1:14" s="819" customFormat="1" hidden="1" outlineLevel="1">
      <c r="A64" s="813"/>
      <c r="B64" s="814" t="s">
        <v>1321</v>
      </c>
      <c r="C64" s="815"/>
      <c r="D64" s="815">
        <v>1</v>
      </c>
      <c r="E64" s="815">
        <v>5</v>
      </c>
      <c r="F64" s="815">
        <v>0.2</v>
      </c>
      <c r="G64" s="815"/>
      <c r="H64" s="816">
        <f t="shared" si="4"/>
        <v>2.65</v>
      </c>
      <c r="I64" s="92"/>
      <c r="J64" s="92"/>
      <c r="K64" s="92">
        <f t="shared" si="0"/>
        <v>0</v>
      </c>
      <c r="L64" s="92">
        <f t="shared" si="1"/>
        <v>0</v>
      </c>
      <c r="M64" s="92">
        <f t="shared" si="2"/>
        <v>0</v>
      </c>
      <c r="N64" s="818"/>
    </row>
    <row r="65" spans="1:14" s="819" customFormat="1" hidden="1" outlineLevel="1">
      <c r="A65" s="813"/>
      <c r="B65" s="814" t="s">
        <v>1322</v>
      </c>
      <c r="C65" s="815"/>
      <c r="D65" s="815">
        <v>1</v>
      </c>
      <c r="E65" s="815">
        <v>14</v>
      </c>
      <c r="F65" s="815">
        <v>0.2</v>
      </c>
      <c r="G65" s="815"/>
      <c r="H65" s="816">
        <f t="shared" si="4"/>
        <v>7.15</v>
      </c>
      <c r="I65" s="92"/>
      <c r="J65" s="92"/>
      <c r="K65" s="92">
        <f t="shared" si="0"/>
        <v>0</v>
      </c>
      <c r="L65" s="92">
        <f t="shared" si="1"/>
        <v>0</v>
      </c>
      <c r="M65" s="92">
        <f t="shared" si="2"/>
        <v>0</v>
      </c>
      <c r="N65" s="818"/>
    </row>
    <row r="66" spans="1:14" s="819" customFormat="1" hidden="1" outlineLevel="1">
      <c r="A66" s="813"/>
      <c r="B66" s="814" t="s">
        <v>1323</v>
      </c>
      <c r="C66" s="815"/>
      <c r="D66" s="815">
        <v>2</v>
      </c>
      <c r="E66" s="815">
        <v>12</v>
      </c>
      <c r="F66" s="815">
        <v>0.2</v>
      </c>
      <c r="G66" s="815"/>
      <c r="H66" s="816">
        <f t="shared" si="4"/>
        <v>12.3</v>
      </c>
      <c r="I66" s="92"/>
      <c r="J66" s="92"/>
      <c r="K66" s="92">
        <f t="shared" si="0"/>
        <v>0</v>
      </c>
      <c r="L66" s="92">
        <f t="shared" si="1"/>
        <v>0</v>
      </c>
      <c r="M66" s="92">
        <f t="shared" si="2"/>
        <v>0</v>
      </c>
      <c r="N66" s="818"/>
    </row>
    <row r="67" spans="1:14" s="819" customFormat="1" hidden="1" outlineLevel="1">
      <c r="A67" s="813"/>
      <c r="B67" s="814" t="s">
        <v>1324</v>
      </c>
      <c r="C67" s="815"/>
      <c r="D67" s="815">
        <v>3</v>
      </c>
      <c r="E67" s="815">
        <v>5</v>
      </c>
      <c r="F67" s="815">
        <v>0.2</v>
      </c>
      <c r="G67" s="815"/>
      <c r="H67" s="816">
        <f t="shared" si="4"/>
        <v>7.9499999999999993</v>
      </c>
      <c r="I67" s="92"/>
      <c r="J67" s="92"/>
      <c r="K67" s="92">
        <f t="shared" si="0"/>
        <v>0</v>
      </c>
      <c r="L67" s="92">
        <f t="shared" si="1"/>
        <v>0</v>
      </c>
      <c r="M67" s="92">
        <f t="shared" si="2"/>
        <v>0</v>
      </c>
      <c r="N67" s="818"/>
    </row>
    <row r="68" spans="1:14" s="819" customFormat="1" hidden="1" outlineLevel="1">
      <c r="A68" s="813"/>
      <c r="B68" s="814" t="s">
        <v>1325</v>
      </c>
      <c r="C68" s="815"/>
      <c r="D68" s="815">
        <v>4</v>
      </c>
      <c r="E68" s="815">
        <v>4</v>
      </c>
      <c r="F68" s="815">
        <v>0.2</v>
      </c>
      <c r="G68" s="815"/>
      <c r="H68" s="816">
        <f t="shared" si="4"/>
        <v>8.6</v>
      </c>
      <c r="I68" s="92"/>
      <c r="J68" s="92"/>
      <c r="K68" s="92">
        <f t="shared" si="0"/>
        <v>0</v>
      </c>
      <c r="L68" s="92">
        <f t="shared" si="1"/>
        <v>0</v>
      </c>
      <c r="M68" s="92">
        <f t="shared" si="2"/>
        <v>0</v>
      </c>
      <c r="N68" s="818"/>
    </row>
    <row r="69" spans="1:14" s="819" customFormat="1" hidden="1" outlineLevel="1">
      <c r="A69" s="813"/>
      <c r="B69" s="814" t="s">
        <v>1326</v>
      </c>
      <c r="C69" s="815"/>
      <c r="D69" s="815"/>
      <c r="E69" s="815"/>
      <c r="F69" s="815"/>
      <c r="G69" s="815"/>
      <c r="H69" s="816">
        <v>5400</v>
      </c>
      <c r="I69" s="92"/>
      <c r="J69" s="92"/>
      <c r="K69" s="92">
        <f t="shared" si="0"/>
        <v>0</v>
      </c>
      <c r="L69" s="92">
        <f t="shared" si="1"/>
        <v>0</v>
      </c>
      <c r="M69" s="92">
        <f t="shared" si="2"/>
        <v>0</v>
      </c>
      <c r="N69" s="818"/>
    </row>
    <row r="70" spans="1:14">
      <c r="A70" s="417">
        <v>3</v>
      </c>
      <c r="B70" s="418" t="s">
        <v>79</v>
      </c>
      <c r="C70" s="801" t="s">
        <v>80</v>
      </c>
      <c r="D70" s="801"/>
      <c r="E70" s="801"/>
      <c r="F70" s="801"/>
      <c r="G70" s="801"/>
      <c r="H70" s="91">
        <v>183</v>
      </c>
      <c r="I70" s="92"/>
      <c r="J70" s="92"/>
      <c r="K70" s="92">
        <f t="shared" si="0"/>
        <v>0</v>
      </c>
      <c r="L70" s="92">
        <f t="shared" si="1"/>
        <v>0</v>
      </c>
      <c r="M70" s="92">
        <f t="shared" si="2"/>
        <v>0</v>
      </c>
      <c r="N70" s="800"/>
    </row>
    <row r="71" spans="1:14">
      <c r="A71" s="417">
        <v>4</v>
      </c>
      <c r="B71" s="418" t="s">
        <v>81</v>
      </c>
      <c r="C71" s="801" t="s">
        <v>80</v>
      </c>
      <c r="D71" s="801"/>
      <c r="E71" s="801"/>
      <c r="F71" s="801"/>
      <c r="G71" s="801"/>
      <c r="H71" s="91">
        <v>27</v>
      </c>
      <c r="I71" s="92"/>
      <c r="J71" s="92"/>
      <c r="K71" s="92">
        <f t="shared" si="0"/>
        <v>0</v>
      </c>
      <c r="L71" s="92">
        <f t="shared" si="1"/>
        <v>0</v>
      </c>
      <c r="M71" s="92">
        <f t="shared" si="2"/>
        <v>0</v>
      </c>
      <c r="N71" s="800"/>
    </row>
    <row r="72" spans="1:14">
      <c r="A72" s="417">
        <v>5</v>
      </c>
      <c r="B72" s="418" t="s">
        <v>82</v>
      </c>
      <c r="C72" s="801" t="s">
        <v>80</v>
      </c>
      <c r="D72" s="801"/>
      <c r="E72" s="801"/>
      <c r="F72" s="801"/>
      <c r="G72" s="801"/>
      <c r="H72" s="91">
        <f>H70+H71</f>
        <v>210</v>
      </c>
      <c r="I72" s="92"/>
      <c r="J72" s="92"/>
      <c r="K72" s="92">
        <f t="shared" si="0"/>
        <v>0</v>
      </c>
      <c r="L72" s="92">
        <f t="shared" si="1"/>
        <v>0</v>
      </c>
      <c r="M72" s="92">
        <f t="shared" si="2"/>
        <v>0</v>
      </c>
      <c r="N72" s="800"/>
    </row>
    <row r="73" spans="1:14" ht="30">
      <c r="A73" s="417">
        <v>6</v>
      </c>
      <c r="B73" s="418" t="s">
        <v>83</v>
      </c>
      <c r="C73" s="801" t="s">
        <v>80</v>
      </c>
      <c r="D73" s="801"/>
      <c r="E73" s="801"/>
      <c r="F73" s="801"/>
      <c r="G73" s="801"/>
      <c r="H73" s="91">
        <f>H70</f>
        <v>183</v>
      </c>
      <c r="I73" s="92"/>
      <c r="J73" s="92"/>
      <c r="K73" s="92">
        <f t="shared" si="0"/>
        <v>0</v>
      </c>
      <c r="L73" s="92">
        <f t="shared" si="1"/>
        <v>0</v>
      </c>
      <c r="M73" s="92">
        <f t="shared" si="2"/>
        <v>0</v>
      </c>
      <c r="N73" s="800"/>
    </row>
    <row r="74" spans="1:14" ht="30">
      <c r="A74" s="417">
        <v>7</v>
      </c>
      <c r="B74" s="418" t="s">
        <v>84</v>
      </c>
      <c r="C74" s="801" t="s">
        <v>80</v>
      </c>
      <c r="D74" s="801"/>
      <c r="E74" s="801"/>
      <c r="F74" s="801"/>
      <c r="G74" s="801"/>
      <c r="H74" s="91">
        <f>H71</f>
        <v>27</v>
      </c>
      <c r="I74" s="92"/>
      <c r="J74" s="92"/>
      <c r="K74" s="92">
        <f t="shared" si="0"/>
        <v>0</v>
      </c>
      <c r="L74" s="92">
        <f t="shared" si="1"/>
        <v>0</v>
      </c>
      <c r="M74" s="92">
        <f t="shared" si="2"/>
        <v>0</v>
      </c>
      <c r="N74" s="800"/>
    </row>
    <row r="75" spans="1:14">
      <c r="A75" s="417">
        <v>8</v>
      </c>
      <c r="B75" s="418" t="s">
        <v>85</v>
      </c>
      <c r="C75" s="419" t="s">
        <v>3</v>
      </c>
      <c r="D75" s="419"/>
      <c r="E75" s="419"/>
      <c r="F75" s="419"/>
      <c r="G75" s="419"/>
      <c r="H75" s="91">
        <f>H10-H198-H228-H251</f>
        <v>975.09720000000073</v>
      </c>
      <c r="I75" s="92"/>
      <c r="J75" s="92"/>
      <c r="K75" s="92">
        <f t="shared" ref="K75:K77" si="5">H75*I75</f>
        <v>0</v>
      </c>
      <c r="L75" s="92">
        <f t="shared" ref="L75:L77" si="6">+H75*J75</f>
        <v>0</v>
      </c>
      <c r="M75" s="92">
        <f t="shared" ref="M75:M77" si="7">+SUM(K75:L75)</f>
        <v>0</v>
      </c>
      <c r="N75" s="800"/>
    </row>
    <row r="76" spans="1:14">
      <c r="A76" s="417">
        <v>9</v>
      </c>
      <c r="B76" s="418" t="s">
        <v>86</v>
      </c>
      <c r="C76" s="801" t="s">
        <v>3</v>
      </c>
      <c r="D76" s="801"/>
      <c r="E76" s="801"/>
      <c r="F76" s="801"/>
      <c r="G76" s="801"/>
      <c r="H76" s="91">
        <f>H10-H75</f>
        <v>336.42079999999999</v>
      </c>
      <c r="I76" s="92"/>
      <c r="J76" s="92"/>
      <c r="K76" s="92">
        <f t="shared" si="5"/>
        <v>0</v>
      </c>
      <c r="L76" s="92">
        <f t="shared" si="6"/>
        <v>0</v>
      </c>
      <c r="M76" s="92">
        <f t="shared" si="7"/>
        <v>0</v>
      </c>
      <c r="N76" s="800"/>
    </row>
    <row r="77" spans="1:14">
      <c r="A77" s="417">
        <v>10</v>
      </c>
      <c r="B77" s="2" t="s">
        <v>87</v>
      </c>
      <c r="C77" s="99" t="s">
        <v>4</v>
      </c>
      <c r="D77" s="99"/>
      <c r="E77" s="99"/>
      <c r="F77" s="99"/>
      <c r="G77" s="99"/>
      <c r="H77" s="91">
        <f>E289</f>
        <v>5442</v>
      </c>
      <c r="I77" s="92"/>
      <c r="J77" s="92"/>
      <c r="K77" s="92">
        <f t="shared" si="5"/>
        <v>0</v>
      </c>
      <c r="L77" s="92">
        <f t="shared" si="6"/>
        <v>0</v>
      </c>
      <c r="M77" s="92">
        <f t="shared" si="7"/>
        <v>0</v>
      </c>
      <c r="N77" s="800"/>
    </row>
    <row r="78" spans="1:14">
      <c r="A78" s="119"/>
      <c r="B78" s="2"/>
      <c r="C78" s="3"/>
      <c r="D78" s="3"/>
      <c r="E78" s="3"/>
      <c r="F78" s="3"/>
      <c r="G78" s="3"/>
      <c r="H78" s="91"/>
      <c r="I78" s="92"/>
      <c r="J78" s="92"/>
      <c r="K78" s="92"/>
      <c r="L78" s="92"/>
      <c r="M78" s="92"/>
      <c r="N78" s="800"/>
    </row>
    <row r="79" spans="1:14">
      <c r="A79" s="120"/>
      <c r="B79" s="95" t="s">
        <v>28</v>
      </c>
      <c r="C79" s="94"/>
      <c r="D79" s="94"/>
      <c r="E79" s="94"/>
      <c r="F79" s="94"/>
      <c r="G79" s="94"/>
      <c r="H79" s="96"/>
      <c r="I79" s="94"/>
      <c r="J79" s="94"/>
      <c r="K79" s="90">
        <f>+SUBTOTAL(9,K80:K185)</f>
        <v>0</v>
      </c>
      <c r="L79" s="90">
        <f t="shared" ref="L79:M79" si="8">+SUBTOTAL(9,L80:L185)</f>
        <v>0</v>
      </c>
      <c r="M79" s="90">
        <f t="shared" si="8"/>
        <v>0</v>
      </c>
      <c r="N79" s="802"/>
    </row>
    <row r="80" spans="1:14" collapsed="1">
      <c r="A80" s="417">
        <v>11</v>
      </c>
      <c r="B80" s="93" t="s">
        <v>88</v>
      </c>
      <c r="C80" s="99" t="s">
        <v>4</v>
      </c>
      <c r="D80" s="99"/>
      <c r="E80" s="99"/>
      <c r="F80" s="99"/>
      <c r="G80" s="99"/>
      <c r="H80" s="91">
        <f>SUM(H81:H108)</f>
        <v>152.46000000000006</v>
      </c>
      <c r="I80" s="92"/>
      <c r="J80" s="92"/>
      <c r="K80" s="92">
        <f t="shared" ref="K80:K143" si="9">H80*I80</f>
        <v>0</v>
      </c>
      <c r="L80" s="92">
        <f t="shared" ref="L80:L143" si="10">+H80*J80</f>
        <v>0</v>
      </c>
      <c r="M80" s="92">
        <f t="shared" ref="M80:M143" si="11">+SUM(K80:L80)</f>
        <v>0</v>
      </c>
      <c r="N80" s="800"/>
    </row>
    <row r="81" spans="1:14" s="819" customFormat="1" hidden="1" outlineLevel="1">
      <c r="A81" s="813"/>
      <c r="B81" s="814" t="s">
        <v>1298</v>
      </c>
      <c r="C81" s="815"/>
      <c r="D81" s="815">
        <v>3</v>
      </c>
      <c r="E81" s="815">
        <v>2.1</v>
      </c>
      <c r="F81" s="815">
        <v>0.9</v>
      </c>
      <c r="G81" s="815">
        <v>0.1</v>
      </c>
      <c r="H81" s="816">
        <f>D81*((E81+0.2)+(F81+0.2))*2*G81</f>
        <v>2.0400000000000005</v>
      </c>
      <c r="I81" s="92"/>
      <c r="J81" s="92"/>
      <c r="K81" s="92">
        <f t="shared" si="9"/>
        <v>0</v>
      </c>
      <c r="L81" s="92">
        <f t="shared" si="10"/>
        <v>0</v>
      </c>
      <c r="M81" s="92">
        <f t="shared" si="11"/>
        <v>0</v>
      </c>
      <c r="N81" s="818"/>
    </row>
    <row r="82" spans="1:14" s="819" customFormat="1" hidden="1" outlineLevel="1">
      <c r="A82" s="813"/>
      <c r="B82" s="814" t="s">
        <v>1299</v>
      </c>
      <c r="C82" s="815"/>
      <c r="D82" s="815">
        <v>1</v>
      </c>
      <c r="E82" s="815">
        <v>2.1</v>
      </c>
      <c r="F82" s="815">
        <v>1.1499999999999999</v>
      </c>
      <c r="G82" s="815">
        <v>0.1</v>
      </c>
      <c r="H82" s="816">
        <f t="shared" ref="H82:H108" si="12">D82*((E82+0.2)+(F82+0.2))*2*G82</f>
        <v>0.73000000000000009</v>
      </c>
      <c r="I82" s="92"/>
      <c r="J82" s="92"/>
      <c r="K82" s="92">
        <f t="shared" si="9"/>
        <v>0</v>
      </c>
      <c r="L82" s="92">
        <f t="shared" si="10"/>
        <v>0</v>
      </c>
      <c r="M82" s="92">
        <f t="shared" si="11"/>
        <v>0</v>
      </c>
      <c r="N82" s="818"/>
    </row>
    <row r="83" spans="1:14" s="819" customFormat="1" hidden="1" outlineLevel="1">
      <c r="A83" s="813"/>
      <c r="B83" s="814" t="s">
        <v>1300</v>
      </c>
      <c r="C83" s="815"/>
      <c r="D83" s="815">
        <f>2+1+8+8</f>
        <v>19</v>
      </c>
      <c r="E83" s="815">
        <v>2.1</v>
      </c>
      <c r="F83" s="815">
        <v>0.9</v>
      </c>
      <c r="G83" s="815">
        <v>0.1</v>
      </c>
      <c r="H83" s="816">
        <f t="shared" si="12"/>
        <v>12.920000000000002</v>
      </c>
      <c r="I83" s="92"/>
      <c r="J83" s="92"/>
      <c r="K83" s="92">
        <f t="shared" si="9"/>
        <v>0</v>
      </c>
      <c r="L83" s="92">
        <f t="shared" si="10"/>
        <v>0</v>
      </c>
      <c r="M83" s="92">
        <f t="shared" si="11"/>
        <v>0</v>
      </c>
      <c r="N83" s="818"/>
    </row>
    <row r="84" spans="1:14" s="819" customFormat="1" hidden="1" outlineLevel="1">
      <c r="A84" s="813"/>
      <c r="B84" s="814" t="s">
        <v>1301</v>
      </c>
      <c r="C84" s="815"/>
      <c r="D84" s="815">
        <f>16+6+6</f>
        <v>28</v>
      </c>
      <c r="E84" s="815">
        <v>2.1</v>
      </c>
      <c r="F84" s="815">
        <v>2.1</v>
      </c>
      <c r="G84" s="815">
        <v>0.1</v>
      </c>
      <c r="H84" s="816">
        <f t="shared" si="12"/>
        <v>25.760000000000005</v>
      </c>
      <c r="I84" s="92"/>
      <c r="J84" s="92"/>
      <c r="K84" s="92">
        <f t="shared" si="9"/>
        <v>0</v>
      </c>
      <c r="L84" s="92">
        <f t="shared" si="10"/>
        <v>0</v>
      </c>
      <c r="M84" s="92">
        <f t="shared" si="11"/>
        <v>0</v>
      </c>
      <c r="N84" s="818"/>
    </row>
    <row r="85" spans="1:14" s="819" customFormat="1" hidden="1" outlineLevel="1">
      <c r="A85" s="813"/>
      <c r="B85" s="814" t="s">
        <v>1302</v>
      </c>
      <c r="C85" s="815"/>
      <c r="D85" s="815">
        <v>3</v>
      </c>
      <c r="E85" s="815">
        <v>2.1</v>
      </c>
      <c r="F85" s="815">
        <v>1.95</v>
      </c>
      <c r="G85" s="815">
        <v>0.1</v>
      </c>
      <c r="H85" s="816">
        <f t="shared" si="12"/>
        <v>2.6700000000000004</v>
      </c>
      <c r="I85" s="92"/>
      <c r="J85" s="92"/>
      <c r="K85" s="92">
        <f t="shared" si="9"/>
        <v>0</v>
      </c>
      <c r="L85" s="92">
        <f t="shared" si="10"/>
        <v>0</v>
      </c>
      <c r="M85" s="92">
        <f t="shared" si="11"/>
        <v>0</v>
      </c>
      <c r="N85" s="818"/>
    </row>
    <row r="86" spans="1:14" s="819" customFormat="1" hidden="1" outlineLevel="1">
      <c r="A86" s="813"/>
      <c r="B86" s="814" t="s">
        <v>1303</v>
      </c>
      <c r="C86" s="815"/>
      <c r="D86" s="815">
        <v>2</v>
      </c>
      <c r="E86" s="815">
        <v>0.8</v>
      </c>
      <c r="F86" s="815">
        <v>0.8</v>
      </c>
      <c r="G86" s="815">
        <v>0.1</v>
      </c>
      <c r="H86" s="816">
        <f t="shared" si="12"/>
        <v>0.8</v>
      </c>
      <c r="I86" s="92"/>
      <c r="J86" s="92"/>
      <c r="K86" s="92">
        <f t="shared" si="9"/>
        <v>0</v>
      </c>
      <c r="L86" s="92">
        <f t="shared" si="10"/>
        <v>0</v>
      </c>
      <c r="M86" s="92">
        <f t="shared" si="11"/>
        <v>0</v>
      </c>
      <c r="N86" s="818"/>
    </row>
    <row r="87" spans="1:14" s="819" customFormat="1" hidden="1" outlineLevel="1">
      <c r="A87" s="813"/>
      <c r="B87" s="814" t="s">
        <v>1307</v>
      </c>
      <c r="C87" s="815"/>
      <c r="D87" s="815">
        <v>1</v>
      </c>
      <c r="E87" s="815">
        <f>67+32+66.8</f>
        <v>165.8</v>
      </c>
      <c r="F87" s="815">
        <v>0.2</v>
      </c>
      <c r="G87" s="815">
        <v>0.1</v>
      </c>
      <c r="H87" s="816">
        <f t="shared" si="12"/>
        <v>33.28</v>
      </c>
      <c r="I87" s="92"/>
      <c r="J87" s="92"/>
      <c r="K87" s="92">
        <f t="shared" si="9"/>
        <v>0</v>
      </c>
      <c r="L87" s="92">
        <f t="shared" si="10"/>
        <v>0</v>
      </c>
      <c r="M87" s="92">
        <f t="shared" si="11"/>
        <v>0</v>
      </c>
      <c r="N87" s="818"/>
    </row>
    <row r="88" spans="1:14" s="819" customFormat="1" hidden="1" outlineLevel="1">
      <c r="A88" s="813"/>
      <c r="B88" s="814" t="s">
        <v>1308</v>
      </c>
      <c r="C88" s="815"/>
      <c r="D88" s="815">
        <v>1</v>
      </c>
      <c r="E88" s="815">
        <v>1.4</v>
      </c>
      <c r="F88" s="815">
        <v>0.2</v>
      </c>
      <c r="G88" s="815">
        <v>0.1</v>
      </c>
      <c r="H88" s="816">
        <f t="shared" si="12"/>
        <v>0.4</v>
      </c>
      <c r="I88" s="92"/>
      <c r="J88" s="92"/>
      <c r="K88" s="92">
        <f t="shared" si="9"/>
        <v>0</v>
      </c>
      <c r="L88" s="92">
        <f t="shared" si="10"/>
        <v>0</v>
      </c>
      <c r="M88" s="92">
        <f t="shared" si="11"/>
        <v>0</v>
      </c>
      <c r="N88" s="818"/>
    </row>
    <row r="89" spans="1:14" s="819" customFormat="1" hidden="1" outlineLevel="1">
      <c r="A89" s="813"/>
      <c r="B89" s="814" t="s">
        <v>1309</v>
      </c>
      <c r="C89" s="815"/>
      <c r="D89" s="815">
        <v>1</v>
      </c>
      <c r="E89" s="815">
        <f>9.4*2</f>
        <v>18.8</v>
      </c>
      <c r="F89" s="815">
        <v>0.2</v>
      </c>
      <c r="G89" s="815">
        <v>0.1</v>
      </c>
      <c r="H89" s="816">
        <f t="shared" si="12"/>
        <v>3.88</v>
      </c>
      <c r="I89" s="92"/>
      <c r="J89" s="92"/>
      <c r="K89" s="92">
        <f t="shared" si="9"/>
        <v>0</v>
      </c>
      <c r="L89" s="92">
        <f t="shared" si="10"/>
        <v>0</v>
      </c>
      <c r="M89" s="92">
        <f t="shared" si="11"/>
        <v>0</v>
      </c>
      <c r="N89" s="818"/>
    </row>
    <row r="90" spans="1:14" s="819" customFormat="1" hidden="1" outlineLevel="1">
      <c r="A90" s="813"/>
      <c r="B90" s="814" t="s">
        <v>1310</v>
      </c>
      <c r="C90" s="815"/>
      <c r="D90" s="815">
        <v>1</v>
      </c>
      <c r="E90" s="815">
        <f>3.4*2</f>
        <v>6.8</v>
      </c>
      <c r="F90" s="815">
        <v>0.2</v>
      </c>
      <c r="G90" s="815">
        <v>0.1</v>
      </c>
      <c r="H90" s="816">
        <f t="shared" si="12"/>
        <v>1.4800000000000002</v>
      </c>
      <c r="I90" s="92"/>
      <c r="J90" s="92"/>
      <c r="K90" s="92">
        <f t="shared" si="9"/>
        <v>0</v>
      </c>
      <c r="L90" s="92">
        <f t="shared" si="10"/>
        <v>0</v>
      </c>
      <c r="M90" s="92">
        <f t="shared" si="11"/>
        <v>0</v>
      </c>
      <c r="N90" s="818"/>
    </row>
    <row r="91" spans="1:14" s="819" customFormat="1" hidden="1" outlineLevel="1">
      <c r="A91" s="813"/>
      <c r="B91" s="814" t="s">
        <v>1311</v>
      </c>
      <c r="C91" s="815"/>
      <c r="D91" s="815">
        <v>1</v>
      </c>
      <c r="E91" s="815">
        <v>1.8</v>
      </c>
      <c r="F91" s="815">
        <v>0.2</v>
      </c>
      <c r="G91" s="815">
        <v>0.1</v>
      </c>
      <c r="H91" s="816">
        <f t="shared" si="12"/>
        <v>0.48</v>
      </c>
      <c r="I91" s="92"/>
      <c r="J91" s="92"/>
      <c r="K91" s="92">
        <f t="shared" si="9"/>
        <v>0</v>
      </c>
      <c r="L91" s="92">
        <f t="shared" si="10"/>
        <v>0</v>
      </c>
      <c r="M91" s="92">
        <f t="shared" si="11"/>
        <v>0</v>
      </c>
      <c r="N91" s="818"/>
    </row>
    <row r="92" spans="1:14" s="819" customFormat="1" hidden="1" outlineLevel="1">
      <c r="A92" s="813"/>
      <c r="B92" s="814" t="s">
        <v>1312</v>
      </c>
      <c r="C92" s="815"/>
      <c r="D92" s="815">
        <v>1</v>
      </c>
      <c r="E92" s="815">
        <v>14</v>
      </c>
      <c r="F92" s="815">
        <v>0.2</v>
      </c>
      <c r="G92" s="815">
        <v>0.1</v>
      </c>
      <c r="H92" s="816">
        <f t="shared" si="12"/>
        <v>2.92</v>
      </c>
      <c r="I92" s="92"/>
      <c r="J92" s="92"/>
      <c r="K92" s="92">
        <f t="shared" si="9"/>
        <v>0</v>
      </c>
      <c r="L92" s="92">
        <f t="shared" si="10"/>
        <v>0</v>
      </c>
      <c r="M92" s="92">
        <f t="shared" si="11"/>
        <v>0</v>
      </c>
      <c r="N92" s="818"/>
    </row>
    <row r="93" spans="1:14" s="819" customFormat="1" hidden="1" outlineLevel="1">
      <c r="A93" s="813"/>
      <c r="B93" s="814" t="s">
        <v>1313</v>
      </c>
      <c r="C93" s="815"/>
      <c r="D93" s="815">
        <v>1</v>
      </c>
      <c r="E93" s="815">
        <v>3</v>
      </c>
      <c r="F93" s="815">
        <v>0.1</v>
      </c>
      <c r="G93" s="815">
        <v>0.1</v>
      </c>
      <c r="H93" s="816">
        <f t="shared" si="12"/>
        <v>0.70000000000000007</v>
      </c>
      <c r="I93" s="92"/>
      <c r="J93" s="92"/>
      <c r="K93" s="92">
        <f t="shared" si="9"/>
        <v>0</v>
      </c>
      <c r="L93" s="92">
        <f t="shared" si="10"/>
        <v>0</v>
      </c>
      <c r="M93" s="92">
        <f t="shared" si="11"/>
        <v>0</v>
      </c>
      <c r="N93" s="818"/>
    </row>
    <row r="94" spans="1:14" s="819" customFormat="1" hidden="1" outlineLevel="1">
      <c r="A94" s="813"/>
      <c r="B94" s="814" t="s">
        <v>1314</v>
      </c>
      <c r="C94" s="815"/>
      <c r="D94" s="815">
        <v>1</v>
      </c>
      <c r="E94" s="815">
        <v>3</v>
      </c>
      <c r="F94" s="815">
        <v>0.1</v>
      </c>
      <c r="G94" s="815">
        <v>0.1</v>
      </c>
      <c r="H94" s="816">
        <f t="shared" si="12"/>
        <v>0.70000000000000007</v>
      </c>
      <c r="I94" s="92"/>
      <c r="J94" s="92"/>
      <c r="K94" s="92">
        <f t="shared" si="9"/>
        <v>0</v>
      </c>
      <c r="L94" s="92">
        <f t="shared" si="10"/>
        <v>0</v>
      </c>
      <c r="M94" s="92">
        <f t="shared" si="11"/>
        <v>0</v>
      </c>
      <c r="N94" s="818"/>
    </row>
    <row r="95" spans="1:14" s="819" customFormat="1" hidden="1" outlineLevel="1">
      <c r="A95" s="813"/>
      <c r="B95" s="814" t="s">
        <v>1315</v>
      </c>
      <c r="C95" s="815"/>
      <c r="D95" s="815">
        <v>1</v>
      </c>
      <c r="E95" s="815">
        <v>3</v>
      </c>
      <c r="F95" s="815">
        <v>0.1</v>
      </c>
      <c r="G95" s="815">
        <v>0.1</v>
      </c>
      <c r="H95" s="816">
        <f t="shared" si="12"/>
        <v>0.70000000000000007</v>
      </c>
      <c r="I95" s="92"/>
      <c r="J95" s="92"/>
      <c r="K95" s="92">
        <f t="shared" si="9"/>
        <v>0</v>
      </c>
      <c r="L95" s="92">
        <f t="shared" si="10"/>
        <v>0</v>
      </c>
      <c r="M95" s="92">
        <f t="shared" si="11"/>
        <v>0</v>
      </c>
      <c r="N95" s="818"/>
    </row>
    <row r="96" spans="1:14" s="819" customFormat="1" hidden="1" outlineLevel="1">
      <c r="A96" s="813"/>
      <c r="B96" s="814" t="s">
        <v>1316</v>
      </c>
      <c r="C96" s="815"/>
      <c r="D96" s="815">
        <v>1</v>
      </c>
      <c r="E96" s="815">
        <v>1.4</v>
      </c>
      <c r="F96" s="815">
        <v>0.2</v>
      </c>
      <c r="G96" s="815">
        <v>0.1</v>
      </c>
      <c r="H96" s="816">
        <f t="shared" si="12"/>
        <v>0.4</v>
      </c>
      <c r="I96" s="92"/>
      <c r="J96" s="92"/>
      <c r="K96" s="92">
        <f t="shared" si="9"/>
        <v>0</v>
      </c>
      <c r="L96" s="92">
        <f t="shared" si="10"/>
        <v>0</v>
      </c>
      <c r="M96" s="92">
        <f t="shared" si="11"/>
        <v>0</v>
      </c>
      <c r="N96" s="818"/>
    </row>
    <row r="97" spans="1:14" s="819" customFormat="1" hidden="1" outlineLevel="1">
      <c r="A97" s="813"/>
      <c r="B97" s="814" t="s">
        <v>1317</v>
      </c>
      <c r="C97" s="815"/>
      <c r="D97" s="815">
        <v>1</v>
      </c>
      <c r="E97" s="815">
        <v>9.4</v>
      </c>
      <c r="F97" s="815">
        <v>0.2</v>
      </c>
      <c r="G97" s="815">
        <v>0.1</v>
      </c>
      <c r="H97" s="816">
        <f t="shared" si="12"/>
        <v>2</v>
      </c>
      <c r="I97" s="92"/>
      <c r="J97" s="92"/>
      <c r="K97" s="92">
        <f t="shared" si="9"/>
        <v>0</v>
      </c>
      <c r="L97" s="92">
        <f t="shared" si="10"/>
        <v>0</v>
      </c>
      <c r="M97" s="92">
        <f t="shared" si="11"/>
        <v>0</v>
      </c>
      <c r="N97" s="818"/>
    </row>
    <row r="98" spans="1:14" s="819" customFormat="1" hidden="1" outlineLevel="1">
      <c r="A98" s="813"/>
      <c r="B98" s="814" t="s">
        <v>1318</v>
      </c>
      <c r="C98" s="815"/>
      <c r="D98" s="815">
        <v>1</v>
      </c>
      <c r="E98" s="815">
        <f>80*2+6</f>
        <v>166</v>
      </c>
      <c r="F98" s="815">
        <v>0.2</v>
      </c>
      <c r="G98" s="815">
        <v>0.1</v>
      </c>
      <c r="H98" s="816">
        <f t="shared" si="12"/>
        <v>33.32</v>
      </c>
      <c r="I98" s="92"/>
      <c r="J98" s="92"/>
      <c r="K98" s="92">
        <f t="shared" si="9"/>
        <v>0</v>
      </c>
      <c r="L98" s="92">
        <f t="shared" si="10"/>
        <v>0</v>
      </c>
      <c r="M98" s="92">
        <f t="shared" si="11"/>
        <v>0</v>
      </c>
      <c r="N98" s="818"/>
    </row>
    <row r="99" spans="1:14" s="819" customFormat="1" hidden="1" outlineLevel="1">
      <c r="A99" s="813"/>
      <c r="B99" s="814" t="s">
        <v>1319</v>
      </c>
      <c r="C99" s="815"/>
      <c r="D99" s="815">
        <v>1</v>
      </c>
      <c r="E99" s="815">
        <v>5</v>
      </c>
      <c r="F99" s="815">
        <v>0.1</v>
      </c>
      <c r="G99" s="815">
        <v>0.1</v>
      </c>
      <c r="H99" s="816">
        <f t="shared" si="12"/>
        <v>1.1000000000000001</v>
      </c>
      <c r="I99" s="92"/>
      <c r="J99" s="92"/>
      <c r="K99" s="92">
        <f t="shared" si="9"/>
        <v>0</v>
      </c>
      <c r="L99" s="92">
        <f t="shared" si="10"/>
        <v>0</v>
      </c>
      <c r="M99" s="92">
        <f t="shared" si="11"/>
        <v>0</v>
      </c>
      <c r="N99" s="818"/>
    </row>
    <row r="100" spans="1:14" s="819" customFormat="1" hidden="1" outlineLevel="1">
      <c r="A100" s="813"/>
      <c r="B100" s="814" t="s">
        <v>1320</v>
      </c>
      <c r="C100" s="815"/>
      <c r="D100" s="815">
        <v>1</v>
      </c>
      <c r="E100" s="815">
        <v>20</v>
      </c>
      <c r="F100" s="815">
        <v>0.2</v>
      </c>
      <c r="G100" s="815">
        <v>0.1</v>
      </c>
      <c r="H100" s="816">
        <f t="shared" si="12"/>
        <v>4.12</v>
      </c>
      <c r="I100" s="92"/>
      <c r="J100" s="92"/>
      <c r="K100" s="92">
        <f t="shared" si="9"/>
        <v>0</v>
      </c>
      <c r="L100" s="92">
        <f t="shared" si="10"/>
        <v>0</v>
      </c>
      <c r="M100" s="92">
        <f t="shared" si="11"/>
        <v>0</v>
      </c>
      <c r="N100" s="818"/>
    </row>
    <row r="101" spans="1:14" s="819" customFormat="1" hidden="1" outlineLevel="1">
      <c r="A101" s="813"/>
      <c r="B101" s="814" t="s">
        <v>1321</v>
      </c>
      <c r="C101" s="815"/>
      <c r="D101" s="815">
        <v>1</v>
      </c>
      <c r="E101" s="815">
        <v>5</v>
      </c>
      <c r="F101" s="815">
        <v>0.2</v>
      </c>
      <c r="G101" s="815">
        <v>0.1</v>
      </c>
      <c r="H101" s="816">
        <f t="shared" si="12"/>
        <v>1.1200000000000001</v>
      </c>
      <c r="I101" s="92"/>
      <c r="J101" s="92"/>
      <c r="K101" s="92">
        <f t="shared" si="9"/>
        <v>0</v>
      </c>
      <c r="L101" s="92">
        <f t="shared" si="10"/>
        <v>0</v>
      </c>
      <c r="M101" s="92">
        <f t="shared" si="11"/>
        <v>0</v>
      </c>
      <c r="N101" s="818"/>
    </row>
    <row r="102" spans="1:14" s="819" customFormat="1" hidden="1" outlineLevel="1">
      <c r="A102" s="813"/>
      <c r="B102" s="814" t="s">
        <v>1322</v>
      </c>
      <c r="C102" s="815"/>
      <c r="D102" s="815">
        <v>1</v>
      </c>
      <c r="E102" s="815">
        <v>14</v>
      </c>
      <c r="F102" s="815">
        <v>0.2</v>
      </c>
      <c r="G102" s="815">
        <v>0.1</v>
      </c>
      <c r="H102" s="816">
        <f t="shared" si="12"/>
        <v>2.92</v>
      </c>
      <c r="I102" s="92"/>
      <c r="J102" s="92"/>
      <c r="K102" s="92">
        <f t="shared" si="9"/>
        <v>0</v>
      </c>
      <c r="L102" s="92">
        <f t="shared" si="10"/>
        <v>0</v>
      </c>
      <c r="M102" s="92">
        <f t="shared" si="11"/>
        <v>0</v>
      </c>
      <c r="N102" s="818"/>
    </row>
    <row r="103" spans="1:14" s="819" customFormat="1" hidden="1" outlineLevel="1">
      <c r="A103" s="813"/>
      <c r="B103" s="814" t="s">
        <v>1323</v>
      </c>
      <c r="C103" s="815"/>
      <c r="D103" s="815">
        <v>2</v>
      </c>
      <c r="E103" s="815">
        <v>12</v>
      </c>
      <c r="F103" s="815">
        <v>0.2</v>
      </c>
      <c r="G103" s="815">
        <v>0.1</v>
      </c>
      <c r="H103" s="816">
        <f t="shared" si="12"/>
        <v>5.04</v>
      </c>
      <c r="I103" s="92"/>
      <c r="J103" s="92"/>
      <c r="K103" s="92">
        <f t="shared" si="9"/>
        <v>0</v>
      </c>
      <c r="L103" s="92">
        <f t="shared" si="10"/>
        <v>0</v>
      </c>
      <c r="M103" s="92">
        <f t="shared" si="11"/>
        <v>0</v>
      </c>
      <c r="N103" s="818"/>
    </row>
    <row r="104" spans="1:14" s="819" customFormat="1" hidden="1" outlineLevel="1">
      <c r="A104" s="813"/>
      <c r="B104" s="814" t="s">
        <v>1324</v>
      </c>
      <c r="C104" s="815"/>
      <c r="D104" s="815">
        <v>3</v>
      </c>
      <c r="E104" s="815">
        <v>5</v>
      </c>
      <c r="F104" s="815">
        <v>0.2</v>
      </c>
      <c r="G104" s="815">
        <v>0.1</v>
      </c>
      <c r="H104" s="816">
        <f t="shared" si="12"/>
        <v>3.3600000000000003</v>
      </c>
      <c r="I104" s="92"/>
      <c r="J104" s="92"/>
      <c r="K104" s="92">
        <f t="shared" si="9"/>
        <v>0</v>
      </c>
      <c r="L104" s="92">
        <f t="shared" si="10"/>
        <v>0</v>
      </c>
      <c r="M104" s="92">
        <f t="shared" si="11"/>
        <v>0</v>
      </c>
      <c r="N104" s="818"/>
    </row>
    <row r="105" spans="1:14" s="819" customFormat="1" hidden="1" outlineLevel="1">
      <c r="A105" s="813"/>
      <c r="B105" s="814" t="s">
        <v>1325</v>
      </c>
      <c r="C105" s="815"/>
      <c r="D105" s="815">
        <v>4</v>
      </c>
      <c r="E105" s="815">
        <v>4</v>
      </c>
      <c r="F105" s="815">
        <v>0.2</v>
      </c>
      <c r="G105" s="815">
        <v>0.1</v>
      </c>
      <c r="H105" s="816">
        <f t="shared" si="12"/>
        <v>3.6800000000000006</v>
      </c>
      <c r="I105" s="92"/>
      <c r="J105" s="92"/>
      <c r="K105" s="92">
        <f t="shared" si="9"/>
        <v>0</v>
      </c>
      <c r="L105" s="92">
        <f t="shared" si="10"/>
        <v>0</v>
      </c>
      <c r="M105" s="92">
        <f t="shared" si="11"/>
        <v>0</v>
      </c>
      <c r="N105" s="818"/>
    </row>
    <row r="106" spans="1:14" s="819" customFormat="1" hidden="1" outlineLevel="1">
      <c r="A106" s="813"/>
      <c r="B106" s="814" t="s">
        <v>1304</v>
      </c>
      <c r="C106" s="815"/>
      <c r="D106" s="815">
        <v>1</v>
      </c>
      <c r="E106" s="815">
        <v>5.55</v>
      </c>
      <c r="F106" s="815">
        <v>4.6500000000000004</v>
      </c>
      <c r="G106" s="815">
        <v>0.1</v>
      </c>
      <c r="H106" s="816">
        <f t="shared" si="12"/>
        <v>2.1200000000000006</v>
      </c>
      <c r="I106" s="92"/>
      <c r="J106" s="92"/>
      <c r="K106" s="92">
        <f t="shared" si="9"/>
        <v>0</v>
      </c>
      <c r="L106" s="92">
        <f t="shared" si="10"/>
        <v>0</v>
      </c>
      <c r="M106" s="92">
        <f t="shared" si="11"/>
        <v>0</v>
      </c>
      <c r="N106" s="818"/>
    </row>
    <row r="107" spans="1:14" s="819" customFormat="1" hidden="1" outlineLevel="1">
      <c r="A107" s="813"/>
      <c r="B107" s="814" t="s">
        <v>1305</v>
      </c>
      <c r="C107" s="815"/>
      <c r="D107" s="815">
        <v>1</v>
      </c>
      <c r="E107" s="815">
        <v>4.1500000000000004</v>
      </c>
      <c r="F107" s="815">
        <v>5.55</v>
      </c>
      <c r="G107" s="815">
        <v>0.1</v>
      </c>
      <c r="H107" s="816">
        <f t="shared" si="12"/>
        <v>2.0200000000000005</v>
      </c>
      <c r="I107" s="92"/>
      <c r="J107" s="92"/>
      <c r="K107" s="92">
        <f t="shared" si="9"/>
        <v>0</v>
      </c>
      <c r="L107" s="92">
        <f t="shared" si="10"/>
        <v>0</v>
      </c>
      <c r="M107" s="92">
        <f t="shared" si="11"/>
        <v>0</v>
      </c>
      <c r="N107" s="818"/>
    </row>
    <row r="108" spans="1:14" s="819" customFormat="1" hidden="1" outlineLevel="1">
      <c r="A108" s="813"/>
      <c r="B108" s="814" t="s">
        <v>1306</v>
      </c>
      <c r="C108" s="815"/>
      <c r="D108" s="815">
        <v>1</v>
      </c>
      <c r="E108" s="815">
        <v>3.8</v>
      </c>
      <c r="F108" s="815">
        <v>4.8</v>
      </c>
      <c r="G108" s="815">
        <v>0.1</v>
      </c>
      <c r="H108" s="816">
        <f t="shared" si="12"/>
        <v>1.8</v>
      </c>
      <c r="I108" s="92"/>
      <c r="J108" s="92"/>
      <c r="K108" s="92">
        <f t="shared" si="9"/>
        <v>0</v>
      </c>
      <c r="L108" s="92">
        <f t="shared" si="10"/>
        <v>0</v>
      </c>
      <c r="M108" s="92">
        <f t="shared" si="11"/>
        <v>0</v>
      </c>
      <c r="N108" s="818"/>
    </row>
    <row r="109" spans="1:14" collapsed="1">
      <c r="A109" s="417">
        <v>12</v>
      </c>
      <c r="B109" s="2" t="s">
        <v>25</v>
      </c>
      <c r="C109" s="99" t="s">
        <v>4</v>
      </c>
      <c r="D109" s="99"/>
      <c r="E109" s="99"/>
      <c r="F109" s="99"/>
      <c r="G109" s="99"/>
      <c r="H109" s="91">
        <f>SUM(H110:H115)</f>
        <v>442.92000000000007</v>
      </c>
      <c r="I109" s="92"/>
      <c r="J109" s="92"/>
      <c r="K109" s="92">
        <f t="shared" si="9"/>
        <v>0</v>
      </c>
      <c r="L109" s="92">
        <f t="shared" si="10"/>
        <v>0</v>
      </c>
      <c r="M109" s="92">
        <f t="shared" si="11"/>
        <v>0</v>
      </c>
      <c r="N109" s="800"/>
    </row>
    <row r="110" spans="1:14" s="819" customFormat="1" hidden="1" outlineLevel="1">
      <c r="A110" s="813"/>
      <c r="B110" s="814" t="s">
        <v>1298</v>
      </c>
      <c r="C110" s="815"/>
      <c r="D110" s="815">
        <v>3</v>
      </c>
      <c r="E110" s="815">
        <v>2.1</v>
      </c>
      <c r="F110" s="815">
        <v>0.9</v>
      </c>
      <c r="G110" s="815">
        <v>1.1000000000000001</v>
      </c>
      <c r="H110" s="816">
        <f>D110*(E110+F110)*2*G110</f>
        <v>19.8</v>
      </c>
      <c r="I110" s="92"/>
      <c r="J110" s="92"/>
      <c r="K110" s="92">
        <f t="shared" si="9"/>
        <v>0</v>
      </c>
      <c r="L110" s="92">
        <f t="shared" si="10"/>
        <v>0</v>
      </c>
      <c r="M110" s="92">
        <f t="shared" si="11"/>
        <v>0</v>
      </c>
      <c r="N110" s="818"/>
    </row>
    <row r="111" spans="1:14" s="819" customFormat="1" hidden="1" outlineLevel="1">
      <c r="A111" s="813"/>
      <c r="B111" s="814" t="s">
        <v>1299</v>
      </c>
      <c r="C111" s="815"/>
      <c r="D111" s="815">
        <v>1</v>
      </c>
      <c r="E111" s="815">
        <v>2.1</v>
      </c>
      <c r="F111" s="815">
        <v>1.1499999999999999</v>
      </c>
      <c r="G111" s="815">
        <v>1.1000000000000001</v>
      </c>
      <c r="H111" s="816">
        <f t="shared" ref="H111:H151" si="13">D111*(E111+F111)*2*G111</f>
        <v>7.15</v>
      </c>
      <c r="I111" s="92"/>
      <c r="J111" s="92"/>
      <c r="K111" s="92">
        <f t="shared" si="9"/>
        <v>0</v>
      </c>
      <c r="L111" s="92">
        <f t="shared" si="10"/>
        <v>0</v>
      </c>
      <c r="M111" s="92">
        <f t="shared" si="11"/>
        <v>0</v>
      </c>
      <c r="N111" s="818"/>
    </row>
    <row r="112" spans="1:14" s="819" customFormat="1" hidden="1" outlineLevel="1">
      <c r="A112" s="813"/>
      <c r="B112" s="814" t="s">
        <v>1300</v>
      </c>
      <c r="C112" s="815"/>
      <c r="D112" s="815">
        <f>2+1+8+8</f>
        <v>19</v>
      </c>
      <c r="E112" s="815">
        <v>2.1</v>
      </c>
      <c r="F112" s="815">
        <v>0.9</v>
      </c>
      <c r="G112" s="815">
        <v>1.1000000000000001</v>
      </c>
      <c r="H112" s="816">
        <f t="shared" si="13"/>
        <v>125.4</v>
      </c>
      <c r="I112" s="92"/>
      <c r="J112" s="92"/>
      <c r="K112" s="92">
        <f t="shared" si="9"/>
        <v>0</v>
      </c>
      <c r="L112" s="92">
        <f t="shared" si="10"/>
        <v>0</v>
      </c>
      <c r="M112" s="92">
        <f t="shared" si="11"/>
        <v>0</v>
      </c>
      <c r="N112" s="818"/>
    </row>
    <row r="113" spans="1:14" s="819" customFormat="1" hidden="1" outlineLevel="1">
      <c r="A113" s="813"/>
      <c r="B113" s="814" t="s">
        <v>1301</v>
      </c>
      <c r="C113" s="815"/>
      <c r="D113" s="815">
        <f>16+6+6</f>
        <v>28</v>
      </c>
      <c r="E113" s="815">
        <v>2.1</v>
      </c>
      <c r="F113" s="815">
        <v>2.1</v>
      </c>
      <c r="G113" s="815">
        <v>1.1000000000000001</v>
      </c>
      <c r="H113" s="816">
        <f t="shared" si="13"/>
        <v>258.72000000000003</v>
      </c>
      <c r="I113" s="92"/>
      <c r="J113" s="92"/>
      <c r="K113" s="92">
        <f t="shared" si="9"/>
        <v>0</v>
      </c>
      <c r="L113" s="92">
        <f t="shared" si="10"/>
        <v>0</v>
      </c>
      <c r="M113" s="92">
        <f t="shared" si="11"/>
        <v>0</v>
      </c>
      <c r="N113" s="818"/>
    </row>
    <row r="114" spans="1:14" s="819" customFormat="1" hidden="1" outlineLevel="1">
      <c r="A114" s="813"/>
      <c r="B114" s="814" t="s">
        <v>1302</v>
      </c>
      <c r="C114" s="815"/>
      <c r="D114" s="815">
        <v>3</v>
      </c>
      <c r="E114" s="815">
        <v>2.1</v>
      </c>
      <c r="F114" s="815">
        <v>1.95</v>
      </c>
      <c r="G114" s="815">
        <v>1.1000000000000001</v>
      </c>
      <c r="H114" s="816">
        <f t="shared" si="13"/>
        <v>26.73</v>
      </c>
      <c r="I114" s="92"/>
      <c r="J114" s="92"/>
      <c r="K114" s="92">
        <f t="shared" si="9"/>
        <v>0</v>
      </c>
      <c r="L114" s="92">
        <f t="shared" si="10"/>
        <v>0</v>
      </c>
      <c r="M114" s="92">
        <f t="shared" si="11"/>
        <v>0</v>
      </c>
      <c r="N114" s="818"/>
    </row>
    <row r="115" spans="1:14" s="819" customFormat="1" hidden="1" outlineLevel="1">
      <c r="A115" s="813"/>
      <c r="B115" s="814" t="s">
        <v>1303</v>
      </c>
      <c r="C115" s="815"/>
      <c r="D115" s="815">
        <v>2</v>
      </c>
      <c r="E115" s="815">
        <v>0.8</v>
      </c>
      <c r="F115" s="815">
        <v>0.8</v>
      </c>
      <c r="G115" s="815">
        <v>0.8</v>
      </c>
      <c r="H115" s="816">
        <f t="shared" si="13"/>
        <v>5.120000000000001</v>
      </c>
      <c r="I115" s="92"/>
      <c r="J115" s="92"/>
      <c r="K115" s="92">
        <f t="shared" si="9"/>
        <v>0</v>
      </c>
      <c r="L115" s="92">
        <f t="shared" si="10"/>
        <v>0</v>
      </c>
      <c r="M115" s="92">
        <f t="shared" si="11"/>
        <v>0</v>
      </c>
      <c r="N115" s="818"/>
    </row>
    <row r="116" spans="1:14" collapsed="1">
      <c r="A116" s="417">
        <v>13</v>
      </c>
      <c r="B116" s="100" t="s">
        <v>26</v>
      </c>
      <c r="C116" s="99" t="s">
        <v>4</v>
      </c>
      <c r="D116" s="99"/>
      <c r="E116" s="99"/>
      <c r="F116" s="99"/>
      <c r="G116" s="99"/>
      <c r="H116" s="91">
        <f>SUM(H117:H131)</f>
        <v>354.1049999999999</v>
      </c>
      <c r="I116" s="92"/>
      <c r="J116" s="92"/>
      <c r="K116" s="92">
        <f t="shared" si="9"/>
        <v>0</v>
      </c>
      <c r="L116" s="92">
        <f t="shared" si="10"/>
        <v>0</v>
      </c>
      <c r="M116" s="92">
        <f t="shared" si="11"/>
        <v>0</v>
      </c>
      <c r="N116" s="800"/>
    </row>
    <row r="117" spans="1:14" s="819" customFormat="1" hidden="1" outlineLevel="1">
      <c r="A117" s="813"/>
      <c r="B117" s="814" t="s">
        <v>1327</v>
      </c>
      <c r="C117" s="815"/>
      <c r="D117" s="815">
        <v>4</v>
      </c>
      <c r="E117" s="815">
        <v>0.5</v>
      </c>
      <c r="F117" s="815">
        <v>0.7</v>
      </c>
      <c r="G117" s="815">
        <v>2.15</v>
      </c>
      <c r="H117" s="816">
        <f t="shared" si="13"/>
        <v>20.639999999999997</v>
      </c>
      <c r="I117" s="92"/>
      <c r="J117" s="92"/>
      <c r="K117" s="92">
        <f t="shared" si="9"/>
        <v>0</v>
      </c>
      <c r="L117" s="92">
        <f t="shared" si="10"/>
        <v>0</v>
      </c>
      <c r="M117" s="92">
        <f t="shared" si="11"/>
        <v>0</v>
      </c>
      <c r="N117" s="818"/>
    </row>
    <row r="118" spans="1:14" s="819" customFormat="1" hidden="1" outlineLevel="1">
      <c r="A118" s="813"/>
      <c r="B118" s="814" t="s">
        <v>1328</v>
      </c>
      <c r="C118" s="815"/>
      <c r="D118" s="815">
        <v>3</v>
      </c>
      <c r="E118" s="815">
        <v>0.5</v>
      </c>
      <c r="F118" s="815">
        <v>0.7</v>
      </c>
      <c r="G118" s="815">
        <v>2.15</v>
      </c>
      <c r="H118" s="816">
        <f t="shared" si="13"/>
        <v>15.479999999999999</v>
      </c>
      <c r="I118" s="92"/>
      <c r="J118" s="92"/>
      <c r="K118" s="92">
        <f t="shared" si="9"/>
        <v>0</v>
      </c>
      <c r="L118" s="92">
        <f t="shared" si="10"/>
        <v>0</v>
      </c>
      <c r="M118" s="92">
        <f t="shared" si="11"/>
        <v>0</v>
      </c>
      <c r="N118" s="818"/>
    </row>
    <row r="119" spans="1:14" s="819" customFormat="1" hidden="1" outlineLevel="1">
      <c r="A119" s="813"/>
      <c r="B119" s="814" t="s">
        <v>1329</v>
      </c>
      <c r="C119" s="815"/>
      <c r="D119" s="815">
        <v>3</v>
      </c>
      <c r="E119" s="815">
        <v>0.5</v>
      </c>
      <c r="F119" s="815">
        <v>0.7</v>
      </c>
      <c r="G119" s="815">
        <v>2.15</v>
      </c>
      <c r="H119" s="816">
        <f t="shared" si="13"/>
        <v>15.479999999999999</v>
      </c>
      <c r="I119" s="92"/>
      <c r="J119" s="92"/>
      <c r="K119" s="92">
        <f t="shared" si="9"/>
        <v>0</v>
      </c>
      <c r="L119" s="92">
        <f t="shared" si="10"/>
        <v>0</v>
      </c>
      <c r="M119" s="92">
        <f t="shared" si="11"/>
        <v>0</v>
      </c>
      <c r="N119" s="818"/>
    </row>
    <row r="120" spans="1:14" s="819" customFormat="1" hidden="1" outlineLevel="1">
      <c r="A120" s="813"/>
      <c r="B120" s="814" t="s">
        <v>1330</v>
      </c>
      <c r="C120" s="815"/>
      <c r="D120" s="815">
        <v>2</v>
      </c>
      <c r="E120" s="815">
        <v>0.5</v>
      </c>
      <c r="F120" s="815">
        <v>0.7</v>
      </c>
      <c r="G120" s="815">
        <v>2.15</v>
      </c>
      <c r="H120" s="816">
        <f t="shared" si="13"/>
        <v>10.319999999999999</v>
      </c>
      <c r="I120" s="92"/>
      <c r="J120" s="92"/>
      <c r="K120" s="92">
        <f t="shared" si="9"/>
        <v>0</v>
      </c>
      <c r="L120" s="92">
        <f t="shared" si="10"/>
        <v>0</v>
      </c>
      <c r="M120" s="92">
        <f t="shared" si="11"/>
        <v>0</v>
      </c>
      <c r="N120" s="818"/>
    </row>
    <row r="121" spans="1:14" s="819" customFormat="1" hidden="1" outlineLevel="1">
      <c r="A121" s="813"/>
      <c r="B121" s="814" t="s">
        <v>1331</v>
      </c>
      <c r="C121" s="815"/>
      <c r="D121" s="815">
        <v>11</v>
      </c>
      <c r="E121" s="815">
        <v>0.5</v>
      </c>
      <c r="F121" s="815">
        <v>0.7</v>
      </c>
      <c r="G121" s="815">
        <v>2.15</v>
      </c>
      <c r="H121" s="816">
        <f t="shared" si="13"/>
        <v>56.76</v>
      </c>
      <c r="I121" s="92"/>
      <c r="J121" s="92"/>
      <c r="K121" s="92">
        <f t="shared" si="9"/>
        <v>0</v>
      </c>
      <c r="L121" s="92">
        <f t="shared" si="10"/>
        <v>0</v>
      </c>
      <c r="M121" s="92">
        <f t="shared" si="11"/>
        <v>0</v>
      </c>
      <c r="N121" s="818"/>
    </row>
    <row r="122" spans="1:14" s="819" customFormat="1" hidden="1" outlineLevel="1">
      <c r="A122" s="813"/>
      <c r="B122" s="814" t="s">
        <v>1332</v>
      </c>
      <c r="C122" s="815"/>
      <c r="D122" s="815">
        <v>1</v>
      </c>
      <c r="E122" s="815">
        <v>0.5</v>
      </c>
      <c r="F122" s="815">
        <v>0.7</v>
      </c>
      <c r="G122" s="815">
        <v>2.15</v>
      </c>
      <c r="H122" s="816">
        <f t="shared" si="13"/>
        <v>5.1599999999999993</v>
      </c>
      <c r="I122" s="92"/>
      <c r="J122" s="92"/>
      <c r="K122" s="92">
        <f t="shared" si="9"/>
        <v>0</v>
      </c>
      <c r="L122" s="92">
        <f t="shared" si="10"/>
        <v>0</v>
      </c>
      <c r="M122" s="92">
        <f t="shared" si="11"/>
        <v>0</v>
      </c>
      <c r="N122" s="818"/>
    </row>
    <row r="123" spans="1:14" s="819" customFormat="1" hidden="1" outlineLevel="1">
      <c r="A123" s="813"/>
      <c r="B123" s="814" t="s">
        <v>1333</v>
      </c>
      <c r="C123" s="815"/>
      <c r="D123" s="815">
        <v>1</v>
      </c>
      <c r="E123" s="815">
        <v>0.5</v>
      </c>
      <c r="F123" s="815">
        <v>0.7</v>
      </c>
      <c r="G123" s="815">
        <v>2.15</v>
      </c>
      <c r="H123" s="816">
        <f t="shared" si="13"/>
        <v>5.1599999999999993</v>
      </c>
      <c r="I123" s="92"/>
      <c r="J123" s="92"/>
      <c r="K123" s="92">
        <f t="shared" si="9"/>
        <v>0</v>
      </c>
      <c r="L123" s="92">
        <f t="shared" si="10"/>
        <v>0</v>
      </c>
      <c r="M123" s="92">
        <f t="shared" si="11"/>
        <v>0</v>
      </c>
      <c r="N123" s="818"/>
    </row>
    <row r="124" spans="1:14" s="819" customFormat="1" hidden="1" outlineLevel="1">
      <c r="A124" s="813"/>
      <c r="B124" s="814" t="s">
        <v>1334</v>
      </c>
      <c r="C124" s="815"/>
      <c r="D124" s="815">
        <v>1</v>
      </c>
      <c r="E124" s="815">
        <v>0.5</v>
      </c>
      <c r="F124" s="815">
        <v>0.7</v>
      </c>
      <c r="G124" s="815">
        <v>2.15</v>
      </c>
      <c r="H124" s="816">
        <f t="shared" si="13"/>
        <v>5.1599999999999993</v>
      </c>
      <c r="I124" s="92"/>
      <c r="J124" s="92"/>
      <c r="K124" s="92">
        <f t="shared" si="9"/>
        <v>0</v>
      </c>
      <c r="L124" s="92">
        <f t="shared" si="10"/>
        <v>0</v>
      </c>
      <c r="M124" s="92">
        <f t="shared" si="11"/>
        <v>0</v>
      </c>
      <c r="N124" s="818"/>
    </row>
    <row r="125" spans="1:14" s="819" customFormat="1" hidden="1" outlineLevel="1">
      <c r="A125" s="813"/>
      <c r="B125" s="814" t="s">
        <v>1335</v>
      </c>
      <c r="C125" s="815"/>
      <c r="D125" s="815">
        <v>1</v>
      </c>
      <c r="E125" s="815">
        <v>0.5</v>
      </c>
      <c r="F125" s="815">
        <v>0.7</v>
      </c>
      <c r="G125" s="815">
        <v>2.15</v>
      </c>
      <c r="H125" s="816">
        <f t="shared" si="13"/>
        <v>5.1599999999999993</v>
      </c>
      <c r="I125" s="92"/>
      <c r="J125" s="92"/>
      <c r="K125" s="92">
        <f t="shared" si="9"/>
        <v>0</v>
      </c>
      <c r="L125" s="92">
        <f t="shared" si="10"/>
        <v>0</v>
      </c>
      <c r="M125" s="92">
        <f t="shared" si="11"/>
        <v>0</v>
      </c>
      <c r="N125" s="818"/>
    </row>
    <row r="126" spans="1:14" s="819" customFormat="1" hidden="1" outlineLevel="1">
      <c r="A126" s="813"/>
      <c r="B126" s="814" t="s">
        <v>1336</v>
      </c>
      <c r="C126" s="815"/>
      <c r="D126" s="815">
        <v>22</v>
      </c>
      <c r="E126" s="815">
        <v>0.6</v>
      </c>
      <c r="F126" s="815">
        <v>0.6</v>
      </c>
      <c r="G126" s="815">
        <v>2.15</v>
      </c>
      <c r="H126" s="816">
        <f t="shared" si="13"/>
        <v>113.52</v>
      </c>
      <c r="I126" s="92"/>
      <c r="J126" s="92"/>
      <c r="K126" s="92">
        <f t="shared" si="9"/>
        <v>0</v>
      </c>
      <c r="L126" s="92">
        <f t="shared" si="10"/>
        <v>0</v>
      </c>
      <c r="M126" s="92">
        <f t="shared" si="11"/>
        <v>0</v>
      </c>
      <c r="N126" s="818"/>
    </row>
    <row r="127" spans="1:14" s="819" customFormat="1" hidden="1" outlineLevel="1">
      <c r="A127" s="813"/>
      <c r="B127" s="814" t="s">
        <v>1337</v>
      </c>
      <c r="C127" s="815"/>
      <c r="D127" s="815">
        <v>2</v>
      </c>
      <c r="E127" s="815">
        <v>0.6</v>
      </c>
      <c r="F127" s="815">
        <v>0.6</v>
      </c>
      <c r="G127" s="815">
        <v>2.15</v>
      </c>
      <c r="H127" s="816">
        <f t="shared" si="13"/>
        <v>10.319999999999999</v>
      </c>
      <c r="I127" s="92"/>
      <c r="J127" s="92"/>
      <c r="K127" s="92">
        <f t="shared" si="9"/>
        <v>0</v>
      </c>
      <c r="L127" s="92">
        <f t="shared" si="10"/>
        <v>0</v>
      </c>
      <c r="M127" s="92">
        <f t="shared" si="11"/>
        <v>0</v>
      </c>
      <c r="N127" s="818"/>
    </row>
    <row r="128" spans="1:14" s="819" customFormat="1" hidden="1" outlineLevel="1">
      <c r="A128" s="813"/>
      <c r="B128" s="814" t="s">
        <v>1338</v>
      </c>
      <c r="C128" s="815"/>
      <c r="D128" s="815">
        <v>6</v>
      </c>
      <c r="E128" s="815">
        <v>0.6</v>
      </c>
      <c r="F128" s="815">
        <v>0.6</v>
      </c>
      <c r="G128" s="815">
        <v>2.15</v>
      </c>
      <c r="H128" s="816">
        <f t="shared" si="13"/>
        <v>30.959999999999997</v>
      </c>
      <c r="I128" s="92"/>
      <c r="J128" s="92"/>
      <c r="K128" s="92">
        <f t="shared" si="9"/>
        <v>0</v>
      </c>
      <c r="L128" s="92">
        <f t="shared" si="10"/>
        <v>0</v>
      </c>
      <c r="M128" s="92">
        <f t="shared" si="11"/>
        <v>0</v>
      </c>
      <c r="N128" s="818"/>
    </row>
    <row r="129" spans="1:14" s="819" customFormat="1" hidden="1" outlineLevel="1">
      <c r="A129" s="813"/>
      <c r="B129" s="814" t="s">
        <v>1339</v>
      </c>
      <c r="C129" s="815"/>
      <c r="D129" s="815">
        <v>6</v>
      </c>
      <c r="E129" s="815">
        <v>0.6</v>
      </c>
      <c r="F129" s="815">
        <v>0.6</v>
      </c>
      <c r="G129" s="815">
        <v>2.15</v>
      </c>
      <c r="H129" s="816">
        <f t="shared" si="13"/>
        <v>30.959999999999997</v>
      </c>
      <c r="I129" s="92"/>
      <c r="J129" s="92"/>
      <c r="K129" s="92">
        <f t="shared" si="9"/>
        <v>0</v>
      </c>
      <c r="L129" s="92">
        <f t="shared" si="10"/>
        <v>0</v>
      </c>
      <c r="M129" s="92">
        <f t="shared" si="11"/>
        <v>0</v>
      </c>
      <c r="N129" s="818"/>
    </row>
    <row r="130" spans="1:14" s="819" customFormat="1" hidden="1" outlineLevel="1">
      <c r="A130" s="813"/>
      <c r="B130" s="814" t="s">
        <v>1340</v>
      </c>
      <c r="C130" s="815"/>
      <c r="D130" s="815">
        <v>6</v>
      </c>
      <c r="E130" s="815">
        <v>0.2</v>
      </c>
      <c r="F130" s="815">
        <v>0.6</v>
      </c>
      <c r="G130" s="815">
        <v>2.15</v>
      </c>
      <c r="H130" s="816">
        <f t="shared" si="13"/>
        <v>20.64</v>
      </c>
      <c r="I130" s="92"/>
      <c r="J130" s="92"/>
      <c r="K130" s="92">
        <f t="shared" si="9"/>
        <v>0</v>
      </c>
      <c r="L130" s="92">
        <f t="shared" si="10"/>
        <v>0</v>
      </c>
      <c r="M130" s="92">
        <f t="shared" si="11"/>
        <v>0</v>
      </c>
      <c r="N130" s="818"/>
    </row>
    <row r="131" spans="1:14" s="819" customFormat="1" hidden="1" outlineLevel="1">
      <c r="A131" s="813"/>
      <c r="B131" s="814" t="s">
        <v>1341</v>
      </c>
      <c r="C131" s="815"/>
      <c r="D131" s="815">
        <v>3</v>
      </c>
      <c r="E131" s="815">
        <v>0.2</v>
      </c>
      <c r="F131" s="815">
        <v>0.45</v>
      </c>
      <c r="G131" s="815">
        <v>2.15</v>
      </c>
      <c r="H131" s="816">
        <f t="shared" si="13"/>
        <v>8.3849999999999998</v>
      </c>
      <c r="I131" s="92"/>
      <c r="J131" s="92"/>
      <c r="K131" s="92">
        <f t="shared" si="9"/>
        <v>0</v>
      </c>
      <c r="L131" s="92">
        <f t="shared" si="10"/>
        <v>0</v>
      </c>
      <c r="M131" s="92">
        <f t="shared" si="11"/>
        <v>0</v>
      </c>
      <c r="N131" s="818"/>
    </row>
    <row r="132" spans="1:14" collapsed="1">
      <c r="A132" s="417">
        <v>14</v>
      </c>
      <c r="B132" s="100" t="s">
        <v>27</v>
      </c>
      <c r="C132" s="99" t="s">
        <v>4</v>
      </c>
      <c r="D132" s="99"/>
      <c r="E132" s="99"/>
      <c r="F132" s="99"/>
      <c r="G132" s="99"/>
      <c r="H132" s="91">
        <f>SUM(H133:H151)</f>
        <v>835</v>
      </c>
      <c r="I132" s="92"/>
      <c r="J132" s="92"/>
      <c r="K132" s="92">
        <f t="shared" si="9"/>
        <v>0</v>
      </c>
      <c r="L132" s="92">
        <f t="shared" si="10"/>
        <v>0</v>
      </c>
      <c r="M132" s="92">
        <f t="shared" si="11"/>
        <v>0</v>
      </c>
      <c r="N132" s="800"/>
    </row>
    <row r="133" spans="1:14" s="819" customFormat="1" hidden="1" outlineLevel="1">
      <c r="A133" s="813"/>
      <c r="B133" s="814" t="s">
        <v>1307</v>
      </c>
      <c r="C133" s="815"/>
      <c r="D133" s="815">
        <v>1</v>
      </c>
      <c r="E133" s="815">
        <f>67+32+66.8</f>
        <v>165.8</v>
      </c>
      <c r="F133" s="815">
        <v>0.2</v>
      </c>
      <c r="G133" s="815">
        <v>0.9</v>
      </c>
      <c r="H133" s="816">
        <f t="shared" si="13"/>
        <v>298.8</v>
      </c>
      <c r="I133" s="92"/>
      <c r="J133" s="92"/>
      <c r="K133" s="92">
        <f t="shared" si="9"/>
        <v>0</v>
      </c>
      <c r="L133" s="92">
        <f t="shared" si="10"/>
        <v>0</v>
      </c>
      <c r="M133" s="92">
        <f t="shared" si="11"/>
        <v>0</v>
      </c>
      <c r="N133" s="818"/>
    </row>
    <row r="134" spans="1:14" s="819" customFormat="1" hidden="1" outlineLevel="1">
      <c r="A134" s="813"/>
      <c r="B134" s="814" t="s">
        <v>1308</v>
      </c>
      <c r="C134" s="815"/>
      <c r="D134" s="815">
        <v>1</v>
      </c>
      <c r="E134" s="815">
        <v>1.4</v>
      </c>
      <c r="F134" s="815">
        <v>0.2</v>
      </c>
      <c r="G134" s="815">
        <v>0.4</v>
      </c>
      <c r="H134" s="816">
        <f t="shared" si="13"/>
        <v>1.28</v>
      </c>
      <c r="I134" s="92"/>
      <c r="J134" s="92"/>
      <c r="K134" s="92">
        <f t="shared" si="9"/>
        <v>0</v>
      </c>
      <c r="L134" s="92">
        <f t="shared" si="10"/>
        <v>0</v>
      </c>
      <c r="M134" s="92">
        <f t="shared" si="11"/>
        <v>0</v>
      </c>
      <c r="N134" s="818"/>
    </row>
    <row r="135" spans="1:14" s="819" customFormat="1" hidden="1" outlineLevel="1">
      <c r="A135" s="813"/>
      <c r="B135" s="814" t="s">
        <v>1309</v>
      </c>
      <c r="C135" s="815"/>
      <c r="D135" s="815">
        <v>1</v>
      </c>
      <c r="E135" s="815">
        <f>9.4*2</f>
        <v>18.8</v>
      </c>
      <c r="F135" s="815">
        <v>0.2</v>
      </c>
      <c r="G135" s="815">
        <v>0.9</v>
      </c>
      <c r="H135" s="816">
        <f t="shared" si="13"/>
        <v>34.200000000000003</v>
      </c>
      <c r="I135" s="92"/>
      <c r="J135" s="92"/>
      <c r="K135" s="92">
        <f t="shared" si="9"/>
        <v>0</v>
      </c>
      <c r="L135" s="92">
        <f t="shared" si="10"/>
        <v>0</v>
      </c>
      <c r="M135" s="92">
        <f t="shared" si="11"/>
        <v>0</v>
      </c>
      <c r="N135" s="818"/>
    </row>
    <row r="136" spans="1:14" s="819" customFormat="1" hidden="1" outlineLevel="1">
      <c r="A136" s="813"/>
      <c r="B136" s="814" t="s">
        <v>1310</v>
      </c>
      <c r="C136" s="815"/>
      <c r="D136" s="815">
        <v>1</v>
      </c>
      <c r="E136" s="815">
        <f>3.4*2</f>
        <v>6.8</v>
      </c>
      <c r="F136" s="815">
        <v>0.2</v>
      </c>
      <c r="G136" s="815">
        <v>0.4</v>
      </c>
      <c r="H136" s="816">
        <f t="shared" si="13"/>
        <v>5.6000000000000005</v>
      </c>
      <c r="I136" s="92"/>
      <c r="J136" s="92"/>
      <c r="K136" s="92">
        <f t="shared" si="9"/>
        <v>0</v>
      </c>
      <c r="L136" s="92">
        <f t="shared" si="10"/>
        <v>0</v>
      </c>
      <c r="M136" s="92">
        <f t="shared" si="11"/>
        <v>0</v>
      </c>
      <c r="N136" s="818"/>
    </row>
    <row r="137" spans="1:14" s="819" customFormat="1" hidden="1" outlineLevel="1">
      <c r="A137" s="813"/>
      <c r="B137" s="814" t="s">
        <v>1311</v>
      </c>
      <c r="C137" s="815"/>
      <c r="D137" s="815">
        <v>1</v>
      </c>
      <c r="E137" s="815">
        <v>1.8</v>
      </c>
      <c r="F137" s="815">
        <v>0.2</v>
      </c>
      <c r="G137" s="815">
        <v>0.4</v>
      </c>
      <c r="H137" s="816">
        <f t="shared" si="13"/>
        <v>1.6</v>
      </c>
      <c r="I137" s="92"/>
      <c r="J137" s="92"/>
      <c r="K137" s="92">
        <f t="shared" si="9"/>
        <v>0</v>
      </c>
      <c r="L137" s="92">
        <f t="shared" si="10"/>
        <v>0</v>
      </c>
      <c r="M137" s="92">
        <f t="shared" si="11"/>
        <v>0</v>
      </c>
      <c r="N137" s="818"/>
    </row>
    <row r="138" spans="1:14" s="819" customFormat="1" hidden="1" outlineLevel="1">
      <c r="A138" s="813"/>
      <c r="B138" s="814" t="s">
        <v>1312</v>
      </c>
      <c r="C138" s="815"/>
      <c r="D138" s="815">
        <v>1</v>
      </c>
      <c r="E138" s="815">
        <v>14</v>
      </c>
      <c r="F138" s="815">
        <v>0.2</v>
      </c>
      <c r="G138" s="815">
        <v>0.6</v>
      </c>
      <c r="H138" s="816">
        <f t="shared" si="13"/>
        <v>17.04</v>
      </c>
      <c r="I138" s="92"/>
      <c r="J138" s="92"/>
      <c r="K138" s="92">
        <f t="shared" si="9"/>
        <v>0</v>
      </c>
      <c r="L138" s="92">
        <f t="shared" si="10"/>
        <v>0</v>
      </c>
      <c r="M138" s="92">
        <f t="shared" si="11"/>
        <v>0</v>
      </c>
      <c r="N138" s="818"/>
    </row>
    <row r="139" spans="1:14" s="819" customFormat="1" hidden="1" outlineLevel="1">
      <c r="A139" s="813"/>
      <c r="B139" s="814" t="s">
        <v>1313</v>
      </c>
      <c r="C139" s="815"/>
      <c r="D139" s="815">
        <v>1</v>
      </c>
      <c r="E139" s="815">
        <v>3</v>
      </c>
      <c r="F139" s="815">
        <v>0.1</v>
      </c>
      <c r="G139" s="815">
        <v>0.4</v>
      </c>
      <c r="H139" s="816">
        <f t="shared" si="13"/>
        <v>2.4800000000000004</v>
      </c>
      <c r="I139" s="92"/>
      <c r="J139" s="92"/>
      <c r="K139" s="92">
        <f t="shared" si="9"/>
        <v>0</v>
      </c>
      <c r="L139" s="92">
        <f t="shared" si="10"/>
        <v>0</v>
      </c>
      <c r="M139" s="92">
        <f t="shared" si="11"/>
        <v>0</v>
      </c>
      <c r="N139" s="818"/>
    </row>
    <row r="140" spans="1:14" s="819" customFormat="1" hidden="1" outlineLevel="1">
      <c r="A140" s="813"/>
      <c r="B140" s="814" t="s">
        <v>1314</v>
      </c>
      <c r="C140" s="815"/>
      <c r="D140" s="815">
        <v>1</v>
      </c>
      <c r="E140" s="815">
        <v>3</v>
      </c>
      <c r="F140" s="815">
        <v>0.1</v>
      </c>
      <c r="G140" s="815">
        <v>0.4</v>
      </c>
      <c r="H140" s="816">
        <f t="shared" si="13"/>
        <v>2.4800000000000004</v>
      </c>
      <c r="I140" s="92"/>
      <c r="J140" s="92"/>
      <c r="K140" s="92">
        <f t="shared" si="9"/>
        <v>0</v>
      </c>
      <c r="L140" s="92">
        <f t="shared" si="10"/>
        <v>0</v>
      </c>
      <c r="M140" s="92">
        <f t="shared" si="11"/>
        <v>0</v>
      </c>
      <c r="N140" s="818"/>
    </row>
    <row r="141" spans="1:14" s="819" customFormat="1" hidden="1" outlineLevel="1">
      <c r="A141" s="813"/>
      <c r="B141" s="814" t="s">
        <v>1315</v>
      </c>
      <c r="C141" s="815"/>
      <c r="D141" s="815">
        <v>1</v>
      </c>
      <c r="E141" s="815">
        <v>3</v>
      </c>
      <c r="F141" s="815">
        <v>0.1</v>
      </c>
      <c r="G141" s="815">
        <v>0.4</v>
      </c>
      <c r="H141" s="816">
        <f t="shared" si="13"/>
        <v>2.4800000000000004</v>
      </c>
      <c r="I141" s="92"/>
      <c r="J141" s="92"/>
      <c r="K141" s="92">
        <f t="shared" si="9"/>
        <v>0</v>
      </c>
      <c r="L141" s="92">
        <f t="shared" si="10"/>
        <v>0</v>
      </c>
      <c r="M141" s="92">
        <f t="shared" si="11"/>
        <v>0</v>
      </c>
      <c r="N141" s="818"/>
    </row>
    <row r="142" spans="1:14" s="819" customFormat="1" hidden="1" outlineLevel="1">
      <c r="A142" s="813"/>
      <c r="B142" s="814" t="s">
        <v>1316</v>
      </c>
      <c r="C142" s="815"/>
      <c r="D142" s="815">
        <v>1</v>
      </c>
      <c r="E142" s="815">
        <v>1.4</v>
      </c>
      <c r="F142" s="815">
        <v>0.2</v>
      </c>
      <c r="G142" s="815">
        <v>0.4</v>
      </c>
      <c r="H142" s="816">
        <f t="shared" si="13"/>
        <v>1.28</v>
      </c>
      <c r="I142" s="92"/>
      <c r="J142" s="92"/>
      <c r="K142" s="92">
        <f t="shared" si="9"/>
        <v>0</v>
      </c>
      <c r="L142" s="92">
        <f t="shared" si="10"/>
        <v>0</v>
      </c>
      <c r="M142" s="92">
        <f t="shared" si="11"/>
        <v>0</v>
      </c>
      <c r="N142" s="818"/>
    </row>
    <row r="143" spans="1:14" s="819" customFormat="1" hidden="1" outlineLevel="1">
      <c r="A143" s="813"/>
      <c r="B143" s="814" t="s">
        <v>1317</v>
      </c>
      <c r="C143" s="815"/>
      <c r="D143" s="815">
        <v>1</v>
      </c>
      <c r="E143" s="815">
        <v>9.4</v>
      </c>
      <c r="F143" s="815">
        <v>0.2</v>
      </c>
      <c r="G143" s="815">
        <v>0.6</v>
      </c>
      <c r="H143" s="816">
        <f t="shared" si="13"/>
        <v>11.52</v>
      </c>
      <c r="I143" s="92"/>
      <c r="J143" s="92"/>
      <c r="K143" s="92">
        <f t="shared" si="9"/>
        <v>0</v>
      </c>
      <c r="L143" s="92">
        <f t="shared" si="10"/>
        <v>0</v>
      </c>
      <c r="M143" s="92">
        <f t="shared" si="11"/>
        <v>0</v>
      </c>
      <c r="N143" s="818"/>
    </row>
    <row r="144" spans="1:14" s="819" customFormat="1" hidden="1" outlineLevel="1">
      <c r="A144" s="813"/>
      <c r="B144" s="814" t="s">
        <v>1318</v>
      </c>
      <c r="C144" s="815"/>
      <c r="D144" s="815">
        <v>1</v>
      </c>
      <c r="E144" s="815">
        <f>80*2+6</f>
        <v>166</v>
      </c>
      <c r="F144" s="815">
        <v>0.2</v>
      </c>
      <c r="G144" s="815">
        <v>0.9</v>
      </c>
      <c r="H144" s="816">
        <f t="shared" si="13"/>
        <v>299.15999999999997</v>
      </c>
      <c r="I144" s="92"/>
      <c r="J144" s="92"/>
      <c r="K144" s="92">
        <f t="shared" ref="K144:K184" si="14">H144*I144</f>
        <v>0</v>
      </c>
      <c r="L144" s="92">
        <f t="shared" ref="L144:L184" si="15">+H144*J144</f>
        <v>0</v>
      </c>
      <c r="M144" s="92">
        <f t="shared" ref="M144:M184" si="16">+SUM(K144:L144)</f>
        <v>0</v>
      </c>
      <c r="N144" s="818"/>
    </row>
    <row r="145" spans="1:14" s="819" customFormat="1" hidden="1" outlineLevel="1">
      <c r="A145" s="813"/>
      <c r="B145" s="814" t="s">
        <v>1319</v>
      </c>
      <c r="C145" s="815"/>
      <c r="D145" s="815">
        <v>1</v>
      </c>
      <c r="E145" s="815">
        <v>5</v>
      </c>
      <c r="F145" s="815">
        <v>0.1</v>
      </c>
      <c r="G145" s="815">
        <v>0.6</v>
      </c>
      <c r="H145" s="816">
        <f t="shared" si="13"/>
        <v>6.1199999999999992</v>
      </c>
      <c r="I145" s="92"/>
      <c r="J145" s="92"/>
      <c r="K145" s="92">
        <f t="shared" si="14"/>
        <v>0</v>
      </c>
      <c r="L145" s="92">
        <f t="shared" si="15"/>
        <v>0</v>
      </c>
      <c r="M145" s="92">
        <f t="shared" si="16"/>
        <v>0</v>
      </c>
      <c r="N145" s="818"/>
    </row>
    <row r="146" spans="1:14" s="819" customFormat="1" hidden="1" outlineLevel="1">
      <c r="A146" s="813"/>
      <c r="B146" s="814" t="s">
        <v>1320</v>
      </c>
      <c r="C146" s="815"/>
      <c r="D146" s="815">
        <v>1</v>
      </c>
      <c r="E146" s="815">
        <v>20</v>
      </c>
      <c r="F146" s="815">
        <v>0.2</v>
      </c>
      <c r="G146" s="815">
        <v>0.9</v>
      </c>
      <c r="H146" s="816">
        <f t="shared" si="13"/>
        <v>36.36</v>
      </c>
      <c r="I146" s="92"/>
      <c r="J146" s="92"/>
      <c r="K146" s="92">
        <f t="shared" si="14"/>
        <v>0</v>
      </c>
      <c r="L146" s="92">
        <f t="shared" si="15"/>
        <v>0</v>
      </c>
      <c r="M146" s="92">
        <f t="shared" si="16"/>
        <v>0</v>
      </c>
      <c r="N146" s="818"/>
    </row>
    <row r="147" spans="1:14" s="819" customFormat="1" hidden="1" outlineLevel="1">
      <c r="A147" s="813"/>
      <c r="B147" s="814" t="s">
        <v>1321</v>
      </c>
      <c r="C147" s="815"/>
      <c r="D147" s="815">
        <v>1</v>
      </c>
      <c r="E147" s="815">
        <v>5</v>
      </c>
      <c r="F147" s="815">
        <v>0.2</v>
      </c>
      <c r="G147" s="815">
        <v>0.6</v>
      </c>
      <c r="H147" s="816">
        <f t="shared" si="13"/>
        <v>6.24</v>
      </c>
      <c r="I147" s="92"/>
      <c r="J147" s="92"/>
      <c r="K147" s="92">
        <f t="shared" si="14"/>
        <v>0</v>
      </c>
      <c r="L147" s="92">
        <f t="shared" si="15"/>
        <v>0</v>
      </c>
      <c r="M147" s="92">
        <f t="shared" si="16"/>
        <v>0</v>
      </c>
      <c r="N147" s="818"/>
    </row>
    <row r="148" spans="1:14" s="819" customFormat="1" hidden="1" outlineLevel="1">
      <c r="A148" s="813"/>
      <c r="B148" s="814" t="s">
        <v>1322</v>
      </c>
      <c r="C148" s="815"/>
      <c r="D148" s="815">
        <v>1</v>
      </c>
      <c r="E148" s="815">
        <v>14</v>
      </c>
      <c r="F148" s="815">
        <v>0.2</v>
      </c>
      <c r="G148" s="815">
        <v>0.9</v>
      </c>
      <c r="H148" s="816">
        <f t="shared" si="13"/>
        <v>25.56</v>
      </c>
      <c r="I148" s="92"/>
      <c r="J148" s="92"/>
      <c r="K148" s="92">
        <f t="shared" si="14"/>
        <v>0</v>
      </c>
      <c r="L148" s="92">
        <f t="shared" si="15"/>
        <v>0</v>
      </c>
      <c r="M148" s="92">
        <f t="shared" si="16"/>
        <v>0</v>
      </c>
      <c r="N148" s="818"/>
    </row>
    <row r="149" spans="1:14" s="819" customFormat="1" hidden="1" outlineLevel="1">
      <c r="A149" s="813"/>
      <c r="B149" s="814" t="s">
        <v>1323</v>
      </c>
      <c r="C149" s="815"/>
      <c r="D149" s="815">
        <v>2</v>
      </c>
      <c r="E149" s="815">
        <v>12</v>
      </c>
      <c r="F149" s="815">
        <v>0.2</v>
      </c>
      <c r="G149" s="815">
        <v>0.9</v>
      </c>
      <c r="H149" s="816">
        <f t="shared" si="13"/>
        <v>43.92</v>
      </c>
      <c r="I149" s="92"/>
      <c r="J149" s="92"/>
      <c r="K149" s="92">
        <f t="shared" si="14"/>
        <v>0</v>
      </c>
      <c r="L149" s="92">
        <f t="shared" si="15"/>
        <v>0</v>
      </c>
      <c r="M149" s="92">
        <f t="shared" si="16"/>
        <v>0</v>
      </c>
      <c r="N149" s="818"/>
    </row>
    <row r="150" spans="1:14" s="819" customFormat="1" hidden="1" outlineLevel="1">
      <c r="A150" s="813"/>
      <c r="B150" s="814" t="s">
        <v>1324</v>
      </c>
      <c r="C150" s="815"/>
      <c r="D150" s="815">
        <v>3</v>
      </c>
      <c r="E150" s="815">
        <v>5</v>
      </c>
      <c r="F150" s="815">
        <v>0.2</v>
      </c>
      <c r="G150" s="815">
        <v>0.6</v>
      </c>
      <c r="H150" s="816">
        <f t="shared" si="13"/>
        <v>18.720000000000002</v>
      </c>
      <c r="I150" s="92"/>
      <c r="J150" s="92"/>
      <c r="K150" s="92">
        <f t="shared" si="14"/>
        <v>0</v>
      </c>
      <c r="L150" s="92">
        <f t="shared" si="15"/>
        <v>0</v>
      </c>
      <c r="M150" s="92">
        <f t="shared" si="16"/>
        <v>0</v>
      </c>
      <c r="N150" s="818"/>
    </row>
    <row r="151" spans="1:14" s="819" customFormat="1" hidden="1" outlineLevel="1">
      <c r="A151" s="813"/>
      <c r="B151" s="814" t="s">
        <v>1325</v>
      </c>
      <c r="C151" s="815"/>
      <c r="D151" s="815">
        <v>4</v>
      </c>
      <c r="E151" s="815">
        <v>4</v>
      </c>
      <c r="F151" s="815">
        <v>0.2</v>
      </c>
      <c r="G151" s="815">
        <v>0.6</v>
      </c>
      <c r="H151" s="816">
        <f t="shared" si="13"/>
        <v>20.16</v>
      </c>
      <c r="I151" s="92"/>
      <c r="J151" s="92"/>
      <c r="K151" s="92">
        <f t="shared" si="14"/>
        <v>0</v>
      </c>
      <c r="L151" s="92">
        <f t="shared" si="15"/>
        <v>0</v>
      </c>
      <c r="M151" s="92">
        <f t="shared" si="16"/>
        <v>0</v>
      </c>
      <c r="N151" s="818"/>
    </row>
    <row r="152" spans="1:14" collapsed="1">
      <c r="A152" s="417">
        <v>15</v>
      </c>
      <c r="B152" s="2" t="s">
        <v>89</v>
      </c>
      <c r="C152" s="99" t="s">
        <v>4</v>
      </c>
      <c r="D152" s="99"/>
      <c r="E152" s="99"/>
      <c r="F152" s="99"/>
      <c r="G152" s="99"/>
      <c r="H152" s="91">
        <f>SUM(H153:H167)</f>
        <v>2076.9599999999996</v>
      </c>
      <c r="I152" s="92"/>
      <c r="J152" s="92"/>
      <c r="K152" s="92">
        <f t="shared" si="14"/>
        <v>0</v>
      </c>
      <c r="L152" s="92">
        <f t="shared" si="15"/>
        <v>0</v>
      </c>
      <c r="M152" s="92">
        <f t="shared" si="16"/>
        <v>0</v>
      </c>
      <c r="N152" s="800"/>
    </row>
    <row r="153" spans="1:14" s="819" customFormat="1" hidden="1" outlineLevel="1">
      <c r="A153" s="813"/>
      <c r="B153" s="814" t="s">
        <v>1327</v>
      </c>
      <c r="C153" s="815"/>
      <c r="D153" s="815">
        <v>4</v>
      </c>
      <c r="E153" s="815">
        <v>0.5</v>
      </c>
      <c r="F153" s="815">
        <v>0.7</v>
      </c>
      <c r="G153" s="815">
        <f>16</f>
        <v>16</v>
      </c>
      <c r="H153" s="816">
        <f t="shared" ref="H153:H167" si="17">D153*(E153+F153)*2*G153</f>
        <v>153.6</v>
      </c>
      <c r="I153" s="92"/>
      <c r="J153" s="92"/>
      <c r="K153" s="92">
        <f t="shared" si="14"/>
        <v>0</v>
      </c>
      <c r="L153" s="92">
        <f t="shared" si="15"/>
        <v>0</v>
      </c>
      <c r="M153" s="92">
        <f t="shared" si="16"/>
        <v>0</v>
      </c>
      <c r="N153" s="818"/>
    </row>
    <row r="154" spans="1:14" s="819" customFormat="1" hidden="1" outlineLevel="1">
      <c r="A154" s="813"/>
      <c r="B154" s="814" t="s">
        <v>1328</v>
      </c>
      <c r="C154" s="815"/>
      <c r="D154" s="815">
        <v>3</v>
      </c>
      <c r="E154" s="815">
        <v>0.5</v>
      </c>
      <c r="F154" s="815">
        <v>0.7</v>
      </c>
      <c r="G154" s="815">
        <f>17.8</f>
        <v>17.8</v>
      </c>
      <c r="H154" s="816">
        <f t="shared" si="17"/>
        <v>128.16</v>
      </c>
      <c r="I154" s="92"/>
      <c r="J154" s="92"/>
      <c r="K154" s="92">
        <f t="shared" si="14"/>
        <v>0</v>
      </c>
      <c r="L154" s="92">
        <f t="shared" si="15"/>
        <v>0</v>
      </c>
      <c r="M154" s="92">
        <f t="shared" si="16"/>
        <v>0</v>
      </c>
      <c r="N154" s="818"/>
    </row>
    <row r="155" spans="1:14" s="819" customFormat="1" hidden="1" outlineLevel="1">
      <c r="A155" s="813"/>
      <c r="B155" s="814" t="s">
        <v>1329</v>
      </c>
      <c r="C155" s="815"/>
      <c r="D155" s="815">
        <v>3</v>
      </c>
      <c r="E155" s="815">
        <v>0.5</v>
      </c>
      <c r="F155" s="815">
        <v>0.7</v>
      </c>
      <c r="G155" s="815">
        <f>19</f>
        <v>19</v>
      </c>
      <c r="H155" s="816">
        <f t="shared" si="17"/>
        <v>136.79999999999998</v>
      </c>
      <c r="I155" s="92"/>
      <c r="J155" s="92"/>
      <c r="K155" s="92">
        <f t="shared" si="14"/>
        <v>0</v>
      </c>
      <c r="L155" s="92">
        <f t="shared" si="15"/>
        <v>0</v>
      </c>
      <c r="M155" s="92">
        <f t="shared" si="16"/>
        <v>0</v>
      </c>
      <c r="N155" s="818"/>
    </row>
    <row r="156" spans="1:14" s="819" customFormat="1" hidden="1" outlineLevel="1">
      <c r="A156" s="813"/>
      <c r="B156" s="814" t="s">
        <v>1330</v>
      </c>
      <c r="C156" s="815"/>
      <c r="D156" s="815">
        <v>2</v>
      </c>
      <c r="E156" s="815">
        <v>0.5</v>
      </c>
      <c r="F156" s="815">
        <v>0.7</v>
      </c>
      <c r="G156" s="815">
        <f>20.5</f>
        <v>20.5</v>
      </c>
      <c r="H156" s="816">
        <f t="shared" si="17"/>
        <v>98.399999999999991</v>
      </c>
      <c r="I156" s="92"/>
      <c r="J156" s="92"/>
      <c r="K156" s="92">
        <f t="shared" si="14"/>
        <v>0</v>
      </c>
      <c r="L156" s="92">
        <f t="shared" si="15"/>
        <v>0</v>
      </c>
      <c r="M156" s="92">
        <f t="shared" si="16"/>
        <v>0</v>
      </c>
      <c r="N156" s="818"/>
    </row>
    <row r="157" spans="1:14" s="819" customFormat="1" hidden="1" outlineLevel="1">
      <c r="A157" s="813"/>
      <c r="B157" s="814" t="s">
        <v>1331</v>
      </c>
      <c r="C157" s="815"/>
      <c r="D157" s="815">
        <v>11</v>
      </c>
      <c r="E157" s="815">
        <v>0.5</v>
      </c>
      <c r="F157" s="815">
        <v>0.7</v>
      </c>
      <c r="G157" s="815">
        <f>16</f>
        <v>16</v>
      </c>
      <c r="H157" s="816">
        <f t="shared" si="17"/>
        <v>422.4</v>
      </c>
      <c r="I157" s="92"/>
      <c r="J157" s="92"/>
      <c r="K157" s="92">
        <f t="shared" si="14"/>
        <v>0</v>
      </c>
      <c r="L157" s="92">
        <f t="shared" si="15"/>
        <v>0</v>
      </c>
      <c r="M157" s="92">
        <f t="shared" si="16"/>
        <v>0</v>
      </c>
      <c r="N157" s="818"/>
    </row>
    <row r="158" spans="1:14" s="819" customFormat="1" hidden="1" outlineLevel="1">
      <c r="A158" s="813"/>
      <c r="B158" s="814" t="s">
        <v>1332</v>
      </c>
      <c r="C158" s="815"/>
      <c r="D158" s="815">
        <v>1</v>
      </c>
      <c r="E158" s="815">
        <v>0.5</v>
      </c>
      <c r="F158" s="815">
        <v>0.7</v>
      </c>
      <c r="G158" s="815">
        <f>16</f>
        <v>16</v>
      </c>
      <c r="H158" s="816">
        <f t="shared" si="17"/>
        <v>38.4</v>
      </c>
      <c r="I158" s="92"/>
      <c r="J158" s="92"/>
      <c r="K158" s="92">
        <f t="shared" si="14"/>
        <v>0</v>
      </c>
      <c r="L158" s="92">
        <f t="shared" si="15"/>
        <v>0</v>
      </c>
      <c r="M158" s="92">
        <f t="shared" si="16"/>
        <v>0</v>
      </c>
      <c r="N158" s="818"/>
    </row>
    <row r="159" spans="1:14" s="819" customFormat="1" hidden="1" outlineLevel="1">
      <c r="A159" s="813"/>
      <c r="B159" s="814" t="s">
        <v>1333</v>
      </c>
      <c r="C159" s="815"/>
      <c r="D159" s="815">
        <v>1</v>
      </c>
      <c r="E159" s="815">
        <v>0.5</v>
      </c>
      <c r="F159" s="815">
        <v>0.7</v>
      </c>
      <c r="G159" s="815">
        <f>16</f>
        <v>16</v>
      </c>
      <c r="H159" s="816">
        <f t="shared" si="17"/>
        <v>38.4</v>
      </c>
      <c r="I159" s="92"/>
      <c r="J159" s="92"/>
      <c r="K159" s="92">
        <f t="shared" si="14"/>
        <v>0</v>
      </c>
      <c r="L159" s="92">
        <f t="shared" si="15"/>
        <v>0</v>
      </c>
      <c r="M159" s="92">
        <f t="shared" si="16"/>
        <v>0</v>
      </c>
      <c r="N159" s="818"/>
    </row>
    <row r="160" spans="1:14" s="819" customFormat="1" hidden="1" outlineLevel="1">
      <c r="A160" s="813"/>
      <c r="B160" s="814" t="s">
        <v>1334</v>
      </c>
      <c r="C160" s="815"/>
      <c r="D160" s="815">
        <v>1</v>
      </c>
      <c r="E160" s="815">
        <v>0.5</v>
      </c>
      <c r="F160" s="815">
        <v>0.7</v>
      </c>
      <c r="G160" s="815">
        <f>18</f>
        <v>18</v>
      </c>
      <c r="H160" s="816">
        <f t="shared" si="17"/>
        <v>43.199999999999996</v>
      </c>
      <c r="I160" s="92"/>
      <c r="J160" s="92"/>
      <c r="K160" s="92">
        <f t="shared" si="14"/>
        <v>0</v>
      </c>
      <c r="L160" s="92">
        <f t="shared" si="15"/>
        <v>0</v>
      </c>
      <c r="M160" s="92">
        <f t="shared" si="16"/>
        <v>0</v>
      </c>
      <c r="N160" s="818"/>
    </row>
    <row r="161" spans="1:14" s="819" customFormat="1" hidden="1" outlineLevel="1">
      <c r="A161" s="813"/>
      <c r="B161" s="814" t="s">
        <v>1335</v>
      </c>
      <c r="C161" s="815"/>
      <c r="D161" s="815">
        <v>1</v>
      </c>
      <c r="E161" s="815">
        <v>0.5</v>
      </c>
      <c r="F161" s="815">
        <v>0.7</v>
      </c>
      <c r="G161" s="815">
        <f>19</f>
        <v>19</v>
      </c>
      <c r="H161" s="816">
        <f t="shared" si="17"/>
        <v>45.6</v>
      </c>
      <c r="I161" s="92"/>
      <c r="J161" s="92"/>
      <c r="K161" s="92">
        <f t="shared" si="14"/>
        <v>0</v>
      </c>
      <c r="L161" s="92">
        <f t="shared" si="15"/>
        <v>0</v>
      </c>
      <c r="M161" s="92">
        <f t="shared" si="16"/>
        <v>0</v>
      </c>
      <c r="N161" s="818"/>
    </row>
    <row r="162" spans="1:14" s="819" customFormat="1" hidden="1" outlineLevel="1">
      <c r="A162" s="813"/>
      <c r="B162" s="814" t="s">
        <v>1336</v>
      </c>
      <c r="C162" s="815"/>
      <c r="D162" s="815">
        <v>22</v>
      </c>
      <c r="E162" s="815">
        <v>0.6</v>
      </c>
      <c r="F162" s="815">
        <v>0.6</v>
      </c>
      <c r="G162" s="815">
        <f>8</f>
        <v>8</v>
      </c>
      <c r="H162" s="816">
        <f t="shared" si="17"/>
        <v>422.4</v>
      </c>
      <c r="I162" s="92"/>
      <c r="J162" s="92"/>
      <c r="K162" s="92">
        <f t="shared" si="14"/>
        <v>0</v>
      </c>
      <c r="L162" s="92">
        <f t="shared" si="15"/>
        <v>0</v>
      </c>
      <c r="M162" s="92">
        <f t="shared" si="16"/>
        <v>0</v>
      </c>
      <c r="N162" s="818"/>
    </row>
    <row r="163" spans="1:14" s="819" customFormat="1" hidden="1" outlineLevel="1">
      <c r="A163" s="813"/>
      <c r="B163" s="814" t="s">
        <v>1337</v>
      </c>
      <c r="C163" s="815"/>
      <c r="D163" s="815">
        <v>2</v>
      </c>
      <c r="E163" s="815">
        <v>0.6</v>
      </c>
      <c r="F163" s="815">
        <v>0.6</v>
      </c>
      <c r="G163" s="815">
        <f>12</f>
        <v>12</v>
      </c>
      <c r="H163" s="816">
        <f t="shared" si="17"/>
        <v>57.599999999999994</v>
      </c>
      <c r="I163" s="92"/>
      <c r="J163" s="92"/>
      <c r="K163" s="92">
        <f t="shared" si="14"/>
        <v>0</v>
      </c>
      <c r="L163" s="92">
        <f t="shared" si="15"/>
        <v>0</v>
      </c>
      <c r="M163" s="92">
        <f t="shared" si="16"/>
        <v>0</v>
      </c>
      <c r="N163" s="818"/>
    </row>
    <row r="164" spans="1:14" s="819" customFormat="1" hidden="1" outlineLevel="1">
      <c r="A164" s="813"/>
      <c r="B164" s="814" t="s">
        <v>1338</v>
      </c>
      <c r="C164" s="815"/>
      <c r="D164" s="815">
        <v>6</v>
      </c>
      <c r="E164" s="815">
        <v>0.6</v>
      </c>
      <c r="F164" s="815">
        <v>0.6</v>
      </c>
      <c r="G164" s="815">
        <f>16</f>
        <v>16</v>
      </c>
      <c r="H164" s="816">
        <f t="shared" si="17"/>
        <v>230.39999999999998</v>
      </c>
      <c r="I164" s="92"/>
      <c r="J164" s="92"/>
      <c r="K164" s="92">
        <f t="shared" si="14"/>
        <v>0</v>
      </c>
      <c r="L164" s="92">
        <f t="shared" si="15"/>
        <v>0</v>
      </c>
      <c r="M164" s="92">
        <f t="shared" si="16"/>
        <v>0</v>
      </c>
      <c r="N164" s="818"/>
    </row>
    <row r="165" spans="1:14" s="819" customFormat="1" hidden="1" outlineLevel="1">
      <c r="A165" s="813"/>
      <c r="B165" s="814" t="s">
        <v>1339</v>
      </c>
      <c r="C165" s="815"/>
      <c r="D165" s="815">
        <v>6</v>
      </c>
      <c r="E165" s="815">
        <v>0.6</v>
      </c>
      <c r="F165" s="815">
        <v>0.6</v>
      </c>
      <c r="G165" s="815">
        <f>8</f>
        <v>8</v>
      </c>
      <c r="H165" s="816">
        <f t="shared" si="17"/>
        <v>115.19999999999999</v>
      </c>
      <c r="I165" s="92"/>
      <c r="J165" s="92"/>
      <c r="K165" s="92">
        <f t="shared" si="14"/>
        <v>0</v>
      </c>
      <c r="L165" s="92">
        <f t="shared" si="15"/>
        <v>0</v>
      </c>
      <c r="M165" s="92">
        <f t="shared" si="16"/>
        <v>0</v>
      </c>
      <c r="N165" s="818"/>
    </row>
    <row r="166" spans="1:14" s="819" customFormat="1" hidden="1" outlineLevel="1">
      <c r="A166" s="813"/>
      <c r="B166" s="814" t="s">
        <v>1340</v>
      </c>
      <c r="C166" s="815"/>
      <c r="D166" s="815">
        <v>6</v>
      </c>
      <c r="E166" s="815">
        <v>0.2</v>
      </c>
      <c r="F166" s="815">
        <v>0.6</v>
      </c>
      <c r="G166" s="815">
        <f>12</f>
        <v>12</v>
      </c>
      <c r="H166" s="816">
        <f t="shared" si="17"/>
        <v>115.20000000000002</v>
      </c>
      <c r="I166" s="92"/>
      <c r="J166" s="92"/>
      <c r="K166" s="92">
        <f t="shared" si="14"/>
        <v>0</v>
      </c>
      <c r="L166" s="92">
        <f t="shared" si="15"/>
        <v>0</v>
      </c>
      <c r="M166" s="92">
        <f t="shared" si="16"/>
        <v>0</v>
      </c>
      <c r="N166" s="818"/>
    </row>
    <row r="167" spans="1:14" s="819" customFormat="1" hidden="1" outlineLevel="1">
      <c r="A167" s="813"/>
      <c r="B167" s="814" t="s">
        <v>1341</v>
      </c>
      <c r="C167" s="815"/>
      <c r="D167" s="815">
        <v>3</v>
      </c>
      <c r="E167" s="815">
        <v>0.2</v>
      </c>
      <c r="F167" s="815">
        <v>0.45</v>
      </c>
      <c r="G167" s="815">
        <f>8</f>
        <v>8</v>
      </c>
      <c r="H167" s="816">
        <f t="shared" si="17"/>
        <v>31.200000000000003</v>
      </c>
      <c r="I167" s="92"/>
      <c r="J167" s="92"/>
      <c r="K167" s="92">
        <f t="shared" si="14"/>
        <v>0</v>
      </c>
      <c r="L167" s="92">
        <f t="shared" si="15"/>
        <v>0</v>
      </c>
      <c r="M167" s="92">
        <f t="shared" si="16"/>
        <v>0</v>
      </c>
      <c r="N167" s="818"/>
    </row>
    <row r="168" spans="1:14" collapsed="1">
      <c r="A168" s="417">
        <v>16</v>
      </c>
      <c r="B168" s="2" t="s">
        <v>90</v>
      </c>
      <c r="C168" s="99" t="s">
        <v>4</v>
      </c>
      <c r="D168" s="99"/>
      <c r="E168" s="99"/>
      <c r="F168" s="99"/>
      <c r="G168" s="99"/>
      <c r="H168" s="91">
        <f>SUM(H169:H172)</f>
        <v>12494.380000000001</v>
      </c>
      <c r="I168" s="92"/>
      <c r="J168" s="92"/>
      <c r="K168" s="92">
        <f t="shared" si="14"/>
        <v>0</v>
      </c>
      <c r="L168" s="92">
        <f t="shared" si="15"/>
        <v>0</v>
      </c>
      <c r="M168" s="92">
        <f t="shared" si="16"/>
        <v>0</v>
      </c>
      <c r="N168" s="800"/>
    </row>
    <row r="169" spans="1:14" s="819" customFormat="1" hidden="1" outlineLevel="1">
      <c r="A169" s="813"/>
      <c r="B169" s="814" t="s">
        <v>1342</v>
      </c>
      <c r="C169" s="815"/>
      <c r="D169" s="815">
        <v>1</v>
      </c>
      <c r="E169" s="815">
        <f>67*2+80+4*14+21.4*9+35*4</f>
        <v>602.6</v>
      </c>
      <c r="F169" s="815">
        <v>0.3</v>
      </c>
      <c r="G169" s="815">
        <v>0.8</v>
      </c>
      <c r="H169" s="816">
        <f>D169*(E169+F169)*2*G169</f>
        <v>964.64</v>
      </c>
      <c r="I169" s="92"/>
      <c r="J169" s="92"/>
      <c r="K169" s="92">
        <f t="shared" si="14"/>
        <v>0</v>
      </c>
      <c r="L169" s="92">
        <f t="shared" si="15"/>
        <v>0</v>
      </c>
      <c r="M169" s="92">
        <f t="shared" si="16"/>
        <v>0</v>
      </c>
      <c r="N169" s="818"/>
    </row>
    <row r="170" spans="1:14" s="819" customFormat="1" hidden="1" outlineLevel="1">
      <c r="A170" s="813"/>
      <c r="B170" s="814" t="s">
        <v>1343</v>
      </c>
      <c r="C170" s="815"/>
      <c r="D170" s="815">
        <v>1</v>
      </c>
      <c r="E170" s="815">
        <f>67*22+80*19</f>
        <v>2994</v>
      </c>
      <c r="F170" s="815">
        <v>0.3</v>
      </c>
      <c r="G170" s="815">
        <v>0.9</v>
      </c>
      <c r="H170" s="816">
        <f>D170*(E170+F170)*2*G170</f>
        <v>5389.7400000000007</v>
      </c>
      <c r="I170" s="92"/>
      <c r="J170" s="92"/>
      <c r="K170" s="92">
        <f t="shared" si="14"/>
        <v>0</v>
      </c>
      <c r="L170" s="92">
        <f t="shared" si="15"/>
        <v>0</v>
      </c>
      <c r="M170" s="92">
        <f t="shared" si="16"/>
        <v>0</v>
      </c>
      <c r="N170" s="818"/>
    </row>
    <row r="171" spans="1:14" s="819" customFormat="1" hidden="1" outlineLevel="1">
      <c r="A171" s="813"/>
      <c r="B171" s="814" t="s">
        <v>1344</v>
      </c>
      <c r="C171" s="815"/>
      <c r="D171" s="815">
        <v>1</v>
      </c>
      <c r="E171" s="815">
        <v>740</v>
      </c>
      <c r="F171" s="815"/>
      <c r="G171" s="815"/>
      <c r="H171" s="816">
        <f>E171</f>
        <v>740</v>
      </c>
      <c r="I171" s="92"/>
      <c r="J171" s="92"/>
      <c r="K171" s="92">
        <f t="shared" si="14"/>
        <v>0</v>
      </c>
      <c r="L171" s="92">
        <f t="shared" si="15"/>
        <v>0</v>
      </c>
      <c r="M171" s="92">
        <f t="shared" si="16"/>
        <v>0</v>
      </c>
      <c r="N171" s="818"/>
    </row>
    <row r="172" spans="1:14" s="819" customFormat="1" hidden="1" outlineLevel="1">
      <c r="A172" s="813"/>
      <c r="B172" s="814" t="s">
        <v>1345</v>
      </c>
      <c r="C172" s="815"/>
      <c r="D172" s="815">
        <v>1</v>
      </c>
      <c r="E172" s="815">
        <v>5400</v>
      </c>
      <c r="F172" s="815"/>
      <c r="G172" s="815"/>
      <c r="H172" s="816">
        <f>E172</f>
        <v>5400</v>
      </c>
      <c r="I172" s="92"/>
      <c r="J172" s="92"/>
      <c r="K172" s="92">
        <f t="shared" si="14"/>
        <v>0</v>
      </c>
      <c r="L172" s="92">
        <f t="shared" si="15"/>
        <v>0</v>
      </c>
      <c r="M172" s="92">
        <f t="shared" si="16"/>
        <v>0</v>
      </c>
      <c r="N172" s="818"/>
    </row>
    <row r="173" spans="1:14" collapsed="1">
      <c r="A173" s="417">
        <v>17</v>
      </c>
      <c r="B173" s="2" t="s">
        <v>91</v>
      </c>
      <c r="C173" s="99" t="s">
        <v>4</v>
      </c>
      <c r="D173" s="99"/>
      <c r="E173" s="99"/>
      <c r="F173" s="99"/>
      <c r="G173" s="99"/>
      <c r="H173" s="91">
        <f>SUM(H174)</f>
        <v>608.76</v>
      </c>
      <c r="I173" s="92"/>
      <c r="J173" s="92"/>
      <c r="K173" s="92">
        <f t="shared" si="14"/>
        <v>0</v>
      </c>
      <c r="L173" s="92">
        <f t="shared" si="15"/>
        <v>0</v>
      </c>
      <c r="M173" s="92">
        <f t="shared" si="16"/>
        <v>0</v>
      </c>
      <c r="N173" s="800"/>
    </row>
    <row r="174" spans="1:14" s="819" customFormat="1" hidden="1" outlineLevel="1">
      <c r="A174" s="813"/>
      <c r="B174" s="814"/>
      <c r="C174" s="815"/>
      <c r="D174" s="815">
        <v>1</v>
      </c>
      <c r="E174" s="815">
        <f>(67+80)*2+4*11</f>
        <v>338</v>
      </c>
      <c r="F174" s="815">
        <v>0.2</v>
      </c>
      <c r="G174" s="815">
        <v>0.9</v>
      </c>
      <c r="H174" s="816">
        <f t="shared" ref="H174" si="18">D174*(E174+F174)*2*G174</f>
        <v>608.76</v>
      </c>
      <c r="I174" s="92"/>
      <c r="J174" s="92"/>
      <c r="K174" s="92">
        <f t="shared" si="14"/>
        <v>0</v>
      </c>
      <c r="L174" s="92">
        <f t="shared" si="15"/>
        <v>0</v>
      </c>
      <c r="M174" s="92">
        <f t="shared" si="16"/>
        <v>0</v>
      </c>
      <c r="N174" s="818"/>
    </row>
    <row r="175" spans="1:14" collapsed="1">
      <c r="A175" s="417">
        <v>18</v>
      </c>
      <c r="B175" s="2" t="s">
        <v>92</v>
      </c>
      <c r="C175" s="99" t="s">
        <v>4</v>
      </c>
      <c r="D175" s="99"/>
      <c r="E175" s="99"/>
      <c r="F175" s="99"/>
      <c r="G175" s="99"/>
      <c r="H175" s="91">
        <f>SUM(H176:H181)</f>
        <v>174.95999999999998</v>
      </c>
      <c r="I175" s="92"/>
      <c r="J175" s="92"/>
      <c r="K175" s="92">
        <f t="shared" si="14"/>
        <v>0</v>
      </c>
      <c r="L175" s="92">
        <f t="shared" si="15"/>
        <v>0</v>
      </c>
      <c r="M175" s="92">
        <f t="shared" si="16"/>
        <v>0</v>
      </c>
      <c r="N175" s="800"/>
    </row>
    <row r="176" spans="1:14" s="819" customFormat="1" hidden="1" outlineLevel="1">
      <c r="A176" s="813"/>
      <c r="B176" s="814" t="s">
        <v>1304</v>
      </c>
      <c r="C176" s="815"/>
      <c r="D176" s="815">
        <v>1</v>
      </c>
      <c r="E176" s="815">
        <v>5.55</v>
      </c>
      <c r="F176" s="815">
        <v>4.6500000000000004</v>
      </c>
      <c r="G176" s="815">
        <v>0.6</v>
      </c>
      <c r="H176" s="816">
        <f>D176*(E176+F176)*2*G176</f>
        <v>12.239999999999998</v>
      </c>
      <c r="I176" s="92"/>
      <c r="J176" s="92"/>
      <c r="K176" s="92">
        <f t="shared" si="14"/>
        <v>0</v>
      </c>
      <c r="L176" s="92">
        <f t="shared" si="15"/>
        <v>0</v>
      </c>
      <c r="M176" s="92">
        <f t="shared" si="16"/>
        <v>0</v>
      </c>
      <c r="N176" s="818"/>
    </row>
    <row r="177" spans="1:14" s="819" customFormat="1" hidden="1" outlineLevel="1">
      <c r="A177" s="813"/>
      <c r="B177" s="814"/>
      <c r="C177" s="815"/>
      <c r="D177" s="815">
        <v>1</v>
      </c>
      <c r="E177" s="815">
        <f>3.6*4</f>
        <v>14.4</v>
      </c>
      <c r="F177" s="815">
        <v>0.2</v>
      </c>
      <c r="G177" s="815">
        <v>1.7</v>
      </c>
      <c r="H177" s="816">
        <f t="shared" ref="H177:H181" si="19">D177*(E177+F177)*2*G177</f>
        <v>49.64</v>
      </c>
      <c r="I177" s="92"/>
      <c r="J177" s="92"/>
      <c r="K177" s="92">
        <f t="shared" si="14"/>
        <v>0</v>
      </c>
      <c r="L177" s="92">
        <f t="shared" si="15"/>
        <v>0</v>
      </c>
      <c r="M177" s="92">
        <f t="shared" si="16"/>
        <v>0</v>
      </c>
      <c r="N177" s="818"/>
    </row>
    <row r="178" spans="1:14" s="819" customFormat="1" hidden="1" outlineLevel="1">
      <c r="A178" s="813"/>
      <c r="B178" s="814" t="s">
        <v>1305</v>
      </c>
      <c r="C178" s="815"/>
      <c r="D178" s="815">
        <v>1</v>
      </c>
      <c r="E178" s="815">
        <v>4.1500000000000004</v>
      </c>
      <c r="F178" s="815">
        <v>5.55</v>
      </c>
      <c r="G178" s="815">
        <v>0.6</v>
      </c>
      <c r="H178" s="816">
        <f t="shared" si="19"/>
        <v>11.639999999999999</v>
      </c>
      <c r="I178" s="92"/>
      <c r="J178" s="92"/>
      <c r="K178" s="92">
        <f t="shared" si="14"/>
        <v>0</v>
      </c>
      <c r="L178" s="92">
        <f t="shared" si="15"/>
        <v>0</v>
      </c>
      <c r="M178" s="92">
        <f t="shared" si="16"/>
        <v>0</v>
      </c>
      <c r="N178" s="818"/>
    </row>
    <row r="179" spans="1:14" s="819" customFormat="1" hidden="1" outlineLevel="1">
      <c r="A179" s="813"/>
      <c r="B179" s="814"/>
      <c r="C179" s="815"/>
      <c r="D179" s="815">
        <v>1</v>
      </c>
      <c r="E179" s="815">
        <f>3.6*4</f>
        <v>14.4</v>
      </c>
      <c r="F179" s="815">
        <v>0.2</v>
      </c>
      <c r="G179" s="815">
        <v>1.7</v>
      </c>
      <c r="H179" s="816">
        <f t="shared" si="19"/>
        <v>49.64</v>
      </c>
      <c r="I179" s="92"/>
      <c r="J179" s="92"/>
      <c r="K179" s="92">
        <f t="shared" si="14"/>
        <v>0</v>
      </c>
      <c r="L179" s="92">
        <f t="shared" si="15"/>
        <v>0</v>
      </c>
      <c r="M179" s="92">
        <f t="shared" si="16"/>
        <v>0</v>
      </c>
      <c r="N179" s="818"/>
    </row>
    <row r="180" spans="1:14" s="819" customFormat="1" hidden="1" outlineLevel="1">
      <c r="A180" s="813"/>
      <c r="B180" s="814" t="s">
        <v>1306</v>
      </c>
      <c r="C180" s="815"/>
      <c r="D180" s="815">
        <v>1</v>
      </c>
      <c r="E180" s="815">
        <v>3.8</v>
      </c>
      <c r="F180" s="815">
        <v>4.8</v>
      </c>
      <c r="G180" s="815">
        <v>0.6</v>
      </c>
      <c r="H180" s="816">
        <f t="shared" si="19"/>
        <v>10.319999999999999</v>
      </c>
      <c r="I180" s="92"/>
      <c r="J180" s="92"/>
      <c r="K180" s="92">
        <f t="shared" si="14"/>
        <v>0</v>
      </c>
      <c r="L180" s="92">
        <f t="shared" si="15"/>
        <v>0</v>
      </c>
      <c r="M180" s="92">
        <f t="shared" si="16"/>
        <v>0</v>
      </c>
      <c r="N180" s="818"/>
    </row>
    <row r="181" spans="1:14" s="819" customFormat="1" hidden="1" outlineLevel="1">
      <c r="A181" s="813"/>
      <c r="B181" s="814"/>
      <c r="C181" s="815"/>
      <c r="D181" s="815">
        <v>1</v>
      </c>
      <c r="E181" s="815">
        <f>3*4</f>
        <v>12</v>
      </c>
      <c r="F181" s="815">
        <v>0.2</v>
      </c>
      <c r="G181" s="815">
        <v>1.7</v>
      </c>
      <c r="H181" s="816">
        <f t="shared" si="19"/>
        <v>41.48</v>
      </c>
      <c r="I181" s="92"/>
      <c r="J181" s="92"/>
      <c r="K181" s="92">
        <f t="shared" si="14"/>
        <v>0</v>
      </c>
      <c r="L181" s="92">
        <f t="shared" si="15"/>
        <v>0</v>
      </c>
      <c r="M181" s="92">
        <f t="shared" si="16"/>
        <v>0</v>
      </c>
      <c r="N181" s="818"/>
    </row>
    <row r="182" spans="1:14" collapsed="1">
      <c r="A182" s="417">
        <v>19</v>
      </c>
      <c r="B182" s="2" t="s">
        <v>93</v>
      </c>
      <c r="C182" s="99" t="s">
        <v>4</v>
      </c>
      <c r="D182" s="99"/>
      <c r="E182" s="99"/>
      <c r="F182" s="99"/>
      <c r="G182" s="99"/>
      <c r="H182" s="102">
        <f>H183</f>
        <v>113.68</v>
      </c>
      <c r="I182" s="92"/>
      <c r="J182" s="92"/>
      <c r="K182" s="92">
        <f t="shared" si="14"/>
        <v>0</v>
      </c>
      <c r="L182" s="92">
        <f t="shared" si="15"/>
        <v>0</v>
      </c>
      <c r="M182" s="92">
        <f t="shared" si="16"/>
        <v>0</v>
      </c>
      <c r="N182" s="800"/>
    </row>
    <row r="183" spans="1:14" s="819" customFormat="1" hidden="1" outlineLevel="1">
      <c r="A183" s="813"/>
      <c r="B183" s="814"/>
      <c r="C183" s="815"/>
      <c r="D183" s="815">
        <v>2</v>
      </c>
      <c r="E183" s="815">
        <v>40</v>
      </c>
      <c r="F183" s="815">
        <v>1.4</v>
      </c>
      <c r="G183" s="815">
        <v>0.15</v>
      </c>
      <c r="H183" s="816">
        <f>(F183*E183+((F183+F183)*2*G183))*D183</f>
        <v>113.68</v>
      </c>
      <c r="I183" s="92"/>
      <c r="J183" s="92"/>
      <c r="K183" s="92">
        <f t="shared" si="14"/>
        <v>0</v>
      </c>
      <c r="L183" s="92">
        <f t="shared" si="15"/>
        <v>0</v>
      </c>
      <c r="M183" s="92">
        <f t="shared" si="16"/>
        <v>0</v>
      </c>
      <c r="N183" s="818"/>
    </row>
    <row r="184" spans="1:14">
      <c r="A184" s="417">
        <v>20</v>
      </c>
      <c r="B184" s="103" t="s">
        <v>94</v>
      </c>
      <c r="C184" s="99" t="s">
        <v>4</v>
      </c>
      <c r="D184" s="99"/>
      <c r="E184" s="99"/>
      <c r="F184" s="99"/>
      <c r="G184" s="99"/>
      <c r="H184" s="104">
        <v>400</v>
      </c>
      <c r="I184" s="92"/>
      <c r="J184" s="92"/>
      <c r="K184" s="92">
        <f t="shared" si="14"/>
        <v>0</v>
      </c>
      <c r="L184" s="92">
        <f t="shared" si="15"/>
        <v>0</v>
      </c>
      <c r="M184" s="92">
        <f t="shared" si="16"/>
        <v>0</v>
      </c>
      <c r="N184" s="800"/>
    </row>
    <row r="185" spans="1:14">
      <c r="A185" s="122"/>
      <c r="B185" s="103"/>
      <c r="C185" s="106"/>
      <c r="D185" s="106"/>
      <c r="E185" s="106"/>
      <c r="F185" s="106"/>
      <c r="G185" s="106"/>
      <c r="H185" s="104"/>
      <c r="I185" s="92"/>
      <c r="J185" s="92"/>
      <c r="K185" s="92"/>
      <c r="L185" s="92"/>
      <c r="M185" s="92"/>
      <c r="N185" s="800"/>
    </row>
    <row r="186" spans="1:14">
      <c r="A186" s="120"/>
      <c r="B186" s="95" t="s">
        <v>24</v>
      </c>
      <c r="C186" s="94"/>
      <c r="D186" s="94"/>
      <c r="E186" s="94"/>
      <c r="F186" s="94"/>
      <c r="G186" s="94"/>
      <c r="H186" s="96"/>
      <c r="I186" s="94"/>
      <c r="J186" s="94"/>
      <c r="K186" s="90">
        <f>+SUBTOTAL(9,K187:K196)</f>
        <v>0</v>
      </c>
      <c r="L186" s="90">
        <f t="shared" ref="L186:M186" si="20">+SUBTOTAL(9,L187:L196)</f>
        <v>0</v>
      </c>
      <c r="M186" s="90">
        <f t="shared" si="20"/>
        <v>0</v>
      </c>
      <c r="N186" s="802"/>
    </row>
    <row r="187" spans="1:14">
      <c r="A187" s="417">
        <v>21</v>
      </c>
      <c r="B187" s="93" t="s">
        <v>23</v>
      </c>
      <c r="C187" s="3" t="s">
        <v>97</v>
      </c>
      <c r="D187" s="3"/>
      <c r="E187" s="3"/>
      <c r="F187" s="3"/>
      <c r="G187" s="3"/>
      <c r="H187" s="91">
        <f>H228*60/1000</f>
        <v>12.283368000000003</v>
      </c>
      <c r="I187" s="92"/>
      <c r="J187" s="92"/>
      <c r="K187" s="92">
        <f t="shared" ref="K187:K195" si="21">H187*I187</f>
        <v>0</v>
      </c>
      <c r="L187" s="92">
        <f t="shared" ref="L187:L195" si="22">+H187*J187</f>
        <v>0</v>
      </c>
      <c r="M187" s="92">
        <f t="shared" ref="M187:M195" si="23">+SUM(K187:L187)</f>
        <v>0</v>
      </c>
      <c r="N187" s="800"/>
    </row>
    <row r="188" spans="1:14">
      <c r="A188" s="417">
        <v>22</v>
      </c>
      <c r="B188" s="2" t="s">
        <v>96</v>
      </c>
      <c r="C188" s="3" t="s">
        <v>97</v>
      </c>
      <c r="D188" s="3"/>
      <c r="E188" s="3"/>
      <c r="F188" s="3"/>
      <c r="G188" s="3"/>
      <c r="H188" s="91">
        <f>H235*290/1000</f>
        <v>100.36609999999999</v>
      </c>
      <c r="I188" s="92"/>
      <c r="J188" s="92"/>
      <c r="K188" s="92">
        <f t="shared" si="21"/>
        <v>0</v>
      </c>
      <c r="L188" s="92">
        <f t="shared" si="22"/>
        <v>0</v>
      </c>
      <c r="M188" s="92">
        <f t="shared" si="23"/>
        <v>0</v>
      </c>
      <c r="N188" s="800"/>
    </row>
    <row r="189" spans="1:14">
      <c r="A189" s="417">
        <v>23</v>
      </c>
      <c r="B189" s="2" t="s">
        <v>22</v>
      </c>
      <c r="C189" s="3" t="s">
        <v>97</v>
      </c>
      <c r="D189" s="3"/>
      <c r="E189" s="3"/>
      <c r="F189" s="3"/>
      <c r="G189" s="3"/>
      <c r="H189" s="91">
        <f>H251*190/1000</f>
        <v>15.627119999999994</v>
      </c>
      <c r="I189" s="92"/>
      <c r="J189" s="92"/>
      <c r="K189" s="92">
        <f t="shared" si="21"/>
        <v>0</v>
      </c>
      <c r="L189" s="92">
        <f t="shared" si="22"/>
        <v>0</v>
      </c>
      <c r="M189" s="92">
        <f t="shared" si="23"/>
        <v>0</v>
      </c>
      <c r="N189" s="800"/>
    </row>
    <row r="190" spans="1:14">
      <c r="A190" s="417">
        <v>24</v>
      </c>
      <c r="B190" s="2" t="s">
        <v>95</v>
      </c>
      <c r="C190" s="3" t="s">
        <v>97</v>
      </c>
      <c r="D190" s="3"/>
      <c r="E190" s="3"/>
      <c r="F190" s="3"/>
      <c r="G190" s="3"/>
      <c r="H190" s="91">
        <f>H271*150/1000</f>
        <v>286.72560000000004</v>
      </c>
      <c r="I190" s="92"/>
      <c r="J190" s="92"/>
      <c r="K190" s="92">
        <f t="shared" si="21"/>
        <v>0</v>
      </c>
      <c r="L190" s="92">
        <f t="shared" si="22"/>
        <v>0</v>
      </c>
      <c r="M190" s="92">
        <f t="shared" si="23"/>
        <v>0</v>
      </c>
      <c r="N190" s="800"/>
    </row>
    <row r="191" spans="1:14">
      <c r="A191" s="417">
        <v>25</v>
      </c>
      <c r="B191" s="2" t="s">
        <v>98</v>
      </c>
      <c r="C191" s="3" t="s">
        <v>97</v>
      </c>
      <c r="D191" s="3"/>
      <c r="E191" s="3"/>
      <c r="F191" s="3"/>
      <c r="G191" s="3"/>
      <c r="H191" s="91">
        <f>H285*180/1000</f>
        <v>10.951200000000002</v>
      </c>
      <c r="I191" s="92"/>
      <c r="J191" s="92"/>
      <c r="K191" s="92">
        <f t="shared" si="21"/>
        <v>0</v>
      </c>
      <c r="L191" s="92">
        <f t="shared" si="22"/>
        <v>0</v>
      </c>
      <c r="M191" s="92">
        <f t="shared" si="23"/>
        <v>0</v>
      </c>
      <c r="N191" s="800"/>
    </row>
    <row r="192" spans="1:14">
      <c r="A192" s="417">
        <v>26</v>
      </c>
      <c r="B192" s="2" t="s">
        <v>99</v>
      </c>
      <c r="C192" s="3" t="s">
        <v>97</v>
      </c>
      <c r="D192" s="3"/>
      <c r="E192" s="3"/>
      <c r="F192" s="3"/>
      <c r="G192" s="3"/>
      <c r="H192" s="91">
        <f>H283*140/1000</f>
        <v>2.3519999999999999</v>
      </c>
      <c r="I192" s="92"/>
      <c r="J192" s="92"/>
      <c r="K192" s="92">
        <f t="shared" si="21"/>
        <v>0</v>
      </c>
      <c r="L192" s="92">
        <f t="shared" si="22"/>
        <v>0</v>
      </c>
      <c r="M192" s="92">
        <f t="shared" si="23"/>
        <v>0</v>
      </c>
      <c r="N192" s="800"/>
    </row>
    <row r="193" spans="1:14">
      <c r="A193" s="417">
        <v>27</v>
      </c>
      <c r="B193" s="2" t="s">
        <v>100</v>
      </c>
      <c r="C193" s="3" t="s">
        <v>97</v>
      </c>
      <c r="D193" s="3"/>
      <c r="E193" s="3"/>
      <c r="F193" s="3"/>
      <c r="G193" s="3"/>
      <c r="H193" s="91">
        <f>H276*140/1000</f>
        <v>9.7386912000000017</v>
      </c>
      <c r="I193" s="92"/>
      <c r="J193" s="92"/>
      <c r="K193" s="92">
        <f t="shared" si="21"/>
        <v>0</v>
      </c>
      <c r="L193" s="92">
        <f t="shared" si="22"/>
        <v>0</v>
      </c>
      <c r="M193" s="92">
        <f t="shared" si="23"/>
        <v>0</v>
      </c>
      <c r="N193" s="800"/>
    </row>
    <row r="194" spans="1:14">
      <c r="A194" s="417">
        <v>28</v>
      </c>
      <c r="B194" s="2" t="s">
        <v>101</v>
      </c>
      <c r="C194" s="3" t="s">
        <v>97</v>
      </c>
      <c r="D194" s="3"/>
      <c r="E194" s="3"/>
      <c r="F194" s="3"/>
      <c r="G194" s="3"/>
      <c r="H194" s="91">
        <v>14.5</v>
      </c>
      <c r="I194" s="92"/>
      <c r="J194" s="92"/>
      <c r="K194" s="92">
        <f t="shared" si="21"/>
        <v>0</v>
      </c>
      <c r="L194" s="92">
        <f t="shared" si="22"/>
        <v>0</v>
      </c>
      <c r="M194" s="92">
        <f t="shared" si="23"/>
        <v>0</v>
      </c>
      <c r="N194" s="800"/>
    </row>
    <row r="195" spans="1:14">
      <c r="A195" s="417">
        <v>29</v>
      </c>
      <c r="B195" s="93" t="s">
        <v>102</v>
      </c>
      <c r="C195" s="3" t="s">
        <v>97</v>
      </c>
      <c r="D195" s="3"/>
      <c r="E195" s="3"/>
      <c r="F195" s="3"/>
      <c r="G195" s="3"/>
      <c r="H195" s="91">
        <f>(5400+42)*12/1000</f>
        <v>65.304000000000002</v>
      </c>
      <c r="I195" s="92"/>
      <c r="J195" s="92"/>
      <c r="K195" s="92">
        <f t="shared" si="21"/>
        <v>0</v>
      </c>
      <c r="L195" s="92">
        <f t="shared" si="22"/>
        <v>0</v>
      </c>
      <c r="M195" s="92">
        <f t="shared" si="23"/>
        <v>0</v>
      </c>
      <c r="N195" s="800"/>
    </row>
    <row r="196" spans="1:14">
      <c r="A196" s="119"/>
      <c r="B196" s="93"/>
      <c r="C196" s="3"/>
      <c r="D196" s="3"/>
      <c r="E196" s="3"/>
      <c r="F196" s="3"/>
      <c r="G196" s="3"/>
      <c r="H196" s="91"/>
      <c r="I196" s="92"/>
      <c r="J196" s="92"/>
      <c r="K196" s="92"/>
      <c r="L196" s="92"/>
      <c r="M196" s="92"/>
      <c r="N196" s="800"/>
    </row>
    <row r="197" spans="1:14">
      <c r="A197" s="120"/>
      <c r="B197" s="95" t="s">
        <v>21</v>
      </c>
      <c r="C197" s="94"/>
      <c r="D197" s="94"/>
      <c r="E197" s="94"/>
      <c r="F197" s="94"/>
      <c r="G197" s="94"/>
      <c r="H197" s="96"/>
      <c r="I197" s="94"/>
      <c r="J197" s="94"/>
      <c r="K197" s="90">
        <f>+SUBTOTAL(9,K198:K290)</f>
        <v>0</v>
      </c>
      <c r="L197" s="90">
        <f t="shared" ref="L197:M197" si="24">+SUBTOTAL(9,L198:L290)</f>
        <v>0</v>
      </c>
      <c r="M197" s="90">
        <f t="shared" si="24"/>
        <v>0</v>
      </c>
      <c r="N197" s="802"/>
    </row>
    <row r="198" spans="1:14" collapsed="1">
      <c r="A198" s="417">
        <v>30</v>
      </c>
      <c r="B198" s="93" t="s">
        <v>103</v>
      </c>
      <c r="C198" s="3" t="s">
        <v>3</v>
      </c>
      <c r="D198" s="3"/>
      <c r="E198" s="3"/>
      <c r="F198" s="3"/>
      <c r="G198" s="3"/>
      <c r="H198" s="91">
        <f>SUM(H199:H226)</f>
        <v>49.45</v>
      </c>
      <c r="I198" s="92"/>
      <c r="J198" s="92"/>
      <c r="K198" s="92">
        <f t="shared" ref="K198:K261" si="25">H198*I198</f>
        <v>0</v>
      </c>
      <c r="L198" s="92">
        <f t="shared" ref="L198:L261" si="26">+H198*J198</f>
        <v>0</v>
      </c>
      <c r="M198" s="92">
        <f t="shared" ref="M198:M261" si="27">+SUM(K198:L198)</f>
        <v>0</v>
      </c>
      <c r="N198" s="800"/>
    </row>
    <row r="199" spans="1:14" s="819" customFormat="1" hidden="1" outlineLevel="1">
      <c r="A199" s="813"/>
      <c r="B199" s="814" t="s">
        <v>1298</v>
      </c>
      <c r="C199" s="815"/>
      <c r="D199" s="815">
        <v>3</v>
      </c>
      <c r="E199" s="815">
        <v>2.1</v>
      </c>
      <c r="F199" s="815">
        <v>0.9</v>
      </c>
      <c r="G199" s="815">
        <v>0.1</v>
      </c>
      <c r="H199" s="816">
        <f>D199*(E199+0.2)*(F199+0.2)*G199</f>
        <v>0.75900000000000012</v>
      </c>
      <c r="I199" s="92"/>
      <c r="J199" s="92"/>
      <c r="K199" s="92">
        <f t="shared" si="25"/>
        <v>0</v>
      </c>
      <c r="L199" s="92">
        <f t="shared" si="26"/>
        <v>0</v>
      </c>
      <c r="M199" s="92">
        <f t="shared" si="27"/>
        <v>0</v>
      </c>
      <c r="N199" s="818"/>
    </row>
    <row r="200" spans="1:14" s="819" customFormat="1" hidden="1" outlineLevel="1">
      <c r="A200" s="813"/>
      <c r="B200" s="814" t="s">
        <v>1299</v>
      </c>
      <c r="C200" s="815"/>
      <c r="D200" s="815">
        <v>1</v>
      </c>
      <c r="E200" s="815">
        <v>2.1</v>
      </c>
      <c r="F200" s="815">
        <v>1.1499999999999999</v>
      </c>
      <c r="G200" s="815">
        <v>0.1</v>
      </c>
      <c r="H200" s="816">
        <f t="shared" ref="H200:H226" si="28">D200*(E200+0.2)*(F200+0.2)*G200</f>
        <v>0.3105</v>
      </c>
      <c r="I200" s="92"/>
      <c r="J200" s="92"/>
      <c r="K200" s="92">
        <f t="shared" si="25"/>
        <v>0</v>
      </c>
      <c r="L200" s="92">
        <f t="shared" si="26"/>
        <v>0</v>
      </c>
      <c r="M200" s="92">
        <f t="shared" si="27"/>
        <v>0</v>
      </c>
      <c r="N200" s="818"/>
    </row>
    <row r="201" spans="1:14" s="819" customFormat="1" hidden="1" outlineLevel="1">
      <c r="A201" s="813"/>
      <c r="B201" s="814" t="s">
        <v>1300</v>
      </c>
      <c r="C201" s="815"/>
      <c r="D201" s="815">
        <f>2+1+8+8</f>
        <v>19</v>
      </c>
      <c r="E201" s="815">
        <v>2.1</v>
      </c>
      <c r="F201" s="815">
        <v>0.9</v>
      </c>
      <c r="G201" s="815">
        <v>0.1</v>
      </c>
      <c r="H201" s="816">
        <f t="shared" si="28"/>
        <v>4.8070000000000013</v>
      </c>
      <c r="I201" s="92"/>
      <c r="J201" s="92"/>
      <c r="K201" s="92">
        <f t="shared" si="25"/>
        <v>0</v>
      </c>
      <c r="L201" s="92">
        <f t="shared" si="26"/>
        <v>0</v>
      </c>
      <c r="M201" s="92">
        <f t="shared" si="27"/>
        <v>0</v>
      </c>
      <c r="N201" s="818"/>
    </row>
    <row r="202" spans="1:14" s="819" customFormat="1" hidden="1" outlineLevel="1">
      <c r="A202" s="813"/>
      <c r="B202" s="814" t="s">
        <v>1301</v>
      </c>
      <c r="C202" s="815"/>
      <c r="D202" s="815">
        <f>16+6+6</f>
        <v>28</v>
      </c>
      <c r="E202" s="815">
        <v>2.1</v>
      </c>
      <c r="F202" s="815">
        <v>2.1</v>
      </c>
      <c r="G202" s="815">
        <v>0.1</v>
      </c>
      <c r="H202" s="816">
        <f t="shared" si="28"/>
        <v>14.812000000000005</v>
      </c>
      <c r="I202" s="92"/>
      <c r="J202" s="92"/>
      <c r="K202" s="92">
        <f t="shared" si="25"/>
        <v>0</v>
      </c>
      <c r="L202" s="92">
        <f t="shared" si="26"/>
        <v>0</v>
      </c>
      <c r="M202" s="92">
        <f t="shared" si="27"/>
        <v>0</v>
      </c>
      <c r="N202" s="818"/>
    </row>
    <row r="203" spans="1:14" s="819" customFormat="1" hidden="1" outlineLevel="1">
      <c r="A203" s="813"/>
      <c r="B203" s="814" t="s">
        <v>1302</v>
      </c>
      <c r="C203" s="815"/>
      <c r="D203" s="815">
        <v>3</v>
      </c>
      <c r="E203" s="815">
        <v>2.1</v>
      </c>
      <c r="F203" s="815">
        <v>1.95</v>
      </c>
      <c r="G203" s="815">
        <v>0.1</v>
      </c>
      <c r="H203" s="816">
        <f t="shared" si="28"/>
        <v>1.4835000000000003</v>
      </c>
      <c r="I203" s="92"/>
      <c r="J203" s="92"/>
      <c r="K203" s="92">
        <f t="shared" si="25"/>
        <v>0</v>
      </c>
      <c r="L203" s="92">
        <f t="shared" si="26"/>
        <v>0</v>
      </c>
      <c r="M203" s="92">
        <f t="shared" si="27"/>
        <v>0</v>
      </c>
      <c r="N203" s="818"/>
    </row>
    <row r="204" spans="1:14" s="819" customFormat="1" hidden="1" outlineLevel="1">
      <c r="A204" s="813"/>
      <c r="B204" s="814" t="s">
        <v>1303</v>
      </c>
      <c r="C204" s="815"/>
      <c r="D204" s="815">
        <v>2</v>
      </c>
      <c r="E204" s="815">
        <v>0.8</v>
      </c>
      <c r="F204" s="815">
        <v>0.8</v>
      </c>
      <c r="G204" s="815">
        <v>0.1</v>
      </c>
      <c r="H204" s="816">
        <f t="shared" si="28"/>
        <v>0.2</v>
      </c>
      <c r="I204" s="92"/>
      <c r="J204" s="92"/>
      <c r="K204" s="92">
        <f t="shared" si="25"/>
        <v>0</v>
      </c>
      <c r="L204" s="92">
        <f t="shared" si="26"/>
        <v>0</v>
      </c>
      <c r="M204" s="92">
        <f t="shared" si="27"/>
        <v>0</v>
      </c>
      <c r="N204" s="818"/>
    </row>
    <row r="205" spans="1:14" s="819" customFormat="1" hidden="1" outlineLevel="1">
      <c r="A205" s="813"/>
      <c r="B205" s="814" t="s">
        <v>1307</v>
      </c>
      <c r="C205" s="815"/>
      <c r="D205" s="815">
        <v>1</v>
      </c>
      <c r="E205" s="815">
        <f>67+32+66.8</f>
        <v>165.8</v>
      </c>
      <c r="F205" s="815">
        <v>0.2</v>
      </c>
      <c r="G205" s="815">
        <v>0.1</v>
      </c>
      <c r="H205" s="816">
        <f t="shared" si="28"/>
        <v>6.6400000000000006</v>
      </c>
      <c r="I205" s="92"/>
      <c r="J205" s="92"/>
      <c r="K205" s="92">
        <f t="shared" si="25"/>
        <v>0</v>
      </c>
      <c r="L205" s="92">
        <f t="shared" si="26"/>
        <v>0</v>
      </c>
      <c r="M205" s="92">
        <f t="shared" si="27"/>
        <v>0</v>
      </c>
      <c r="N205" s="818"/>
    </row>
    <row r="206" spans="1:14" s="819" customFormat="1" hidden="1" outlineLevel="1">
      <c r="A206" s="813"/>
      <c r="B206" s="814" t="s">
        <v>1308</v>
      </c>
      <c r="C206" s="815"/>
      <c r="D206" s="815">
        <v>1</v>
      </c>
      <c r="E206" s="815">
        <v>1.4</v>
      </c>
      <c r="F206" s="815">
        <v>0.2</v>
      </c>
      <c r="G206" s="815">
        <v>0.1</v>
      </c>
      <c r="H206" s="816">
        <f t="shared" si="28"/>
        <v>6.4000000000000001E-2</v>
      </c>
      <c r="I206" s="92"/>
      <c r="J206" s="92"/>
      <c r="K206" s="92">
        <f t="shared" si="25"/>
        <v>0</v>
      </c>
      <c r="L206" s="92">
        <f t="shared" si="26"/>
        <v>0</v>
      </c>
      <c r="M206" s="92">
        <f t="shared" si="27"/>
        <v>0</v>
      </c>
      <c r="N206" s="818"/>
    </row>
    <row r="207" spans="1:14" s="819" customFormat="1" hidden="1" outlineLevel="1">
      <c r="A207" s="813"/>
      <c r="B207" s="814" t="s">
        <v>1309</v>
      </c>
      <c r="C207" s="815"/>
      <c r="D207" s="815">
        <v>1</v>
      </c>
      <c r="E207" s="815">
        <f>9.4*2</f>
        <v>18.8</v>
      </c>
      <c r="F207" s="815">
        <v>0.2</v>
      </c>
      <c r="G207" s="815">
        <v>0.1</v>
      </c>
      <c r="H207" s="816">
        <f t="shared" si="28"/>
        <v>0.76000000000000012</v>
      </c>
      <c r="I207" s="92"/>
      <c r="J207" s="92"/>
      <c r="K207" s="92">
        <f t="shared" si="25"/>
        <v>0</v>
      </c>
      <c r="L207" s="92">
        <f t="shared" si="26"/>
        <v>0</v>
      </c>
      <c r="M207" s="92">
        <f t="shared" si="27"/>
        <v>0</v>
      </c>
      <c r="N207" s="818"/>
    </row>
    <row r="208" spans="1:14" s="819" customFormat="1" hidden="1" outlineLevel="1">
      <c r="A208" s="813"/>
      <c r="B208" s="814" t="s">
        <v>1310</v>
      </c>
      <c r="C208" s="815"/>
      <c r="D208" s="815">
        <v>1</v>
      </c>
      <c r="E208" s="815">
        <f>3.4*2</f>
        <v>6.8</v>
      </c>
      <c r="F208" s="815">
        <v>0.2</v>
      </c>
      <c r="G208" s="815">
        <v>0.1</v>
      </c>
      <c r="H208" s="816">
        <f t="shared" si="28"/>
        <v>0.28000000000000003</v>
      </c>
      <c r="I208" s="92"/>
      <c r="J208" s="92"/>
      <c r="K208" s="92">
        <f t="shared" si="25"/>
        <v>0</v>
      </c>
      <c r="L208" s="92">
        <f t="shared" si="26"/>
        <v>0</v>
      </c>
      <c r="M208" s="92">
        <f t="shared" si="27"/>
        <v>0</v>
      </c>
      <c r="N208" s="818"/>
    </row>
    <row r="209" spans="1:14" s="819" customFormat="1" hidden="1" outlineLevel="1">
      <c r="A209" s="813"/>
      <c r="B209" s="814" t="s">
        <v>1311</v>
      </c>
      <c r="C209" s="815"/>
      <c r="D209" s="815">
        <v>1</v>
      </c>
      <c r="E209" s="815">
        <v>1.8</v>
      </c>
      <c r="F209" s="815">
        <v>0.2</v>
      </c>
      <c r="G209" s="815">
        <v>0.1</v>
      </c>
      <c r="H209" s="816">
        <f t="shared" si="28"/>
        <v>8.0000000000000016E-2</v>
      </c>
      <c r="I209" s="92"/>
      <c r="J209" s="92"/>
      <c r="K209" s="92">
        <f t="shared" si="25"/>
        <v>0</v>
      </c>
      <c r="L209" s="92">
        <f t="shared" si="26"/>
        <v>0</v>
      </c>
      <c r="M209" s="92">
        <f t="shared" si="27"/>
        <v>0</v>
      </c>
      <c r="N209" s="818"/>
    </row>
    <row r="210" spans="1:14" s="819" customFormat="1" hidden="1" outlineLevel="1">
      <c r="A210" s="813"/>
      <c r="B210" s="814" t="s">
        <v>1312</v>
      </c>
      <c r="C210" s="815"/>
      <c r="D210" s="815">
        <v>1</v>
      </c>
      <c r="E210" s="815">
        <v>14</v>
      </c>
      <c r="F210" s="815">
        <v>0.2</v>
      </c>
      <c r="G210" s="815">
        <v>0.1</v>
      </c>
      <c r="H210" s="816">
        <f t="shared" si="28"/>
        <v>0.56799999999999995</v>
      </c>
      <c r="I210" s="92"/>
      <c r="J210" s="92"/>
      <c r="K210" s="92">
        <f t="shared" si="25"/>
        <v>0</v>
      </c>
      <c r="L210" s="92">
        <f t="shared" si="26"/>
        <v>0</v>
      </c>
      <c r="M210" s="92">
        <f t="shared" si="27"/>
        <v>0</v>
      </c>
      <c r="N210" s="818"/>
    </row>
    <row r="211" spans="1:14" s="819" customFormat="1" hidden="1" outlineLevel="1">
      <c r="A211" s="813"/>
      <c r="B211" s="814" t="s">
        <v>1313</v>
      </c>
      <c r="C211" s="815"/>
      <c r="D211" s="815">
        <v>1</v>
      </c>
      <c r="E211" s="815">
        <v>3</v>
      </c>
      <c r="F211" s="815">
        <v>0.1</v>
      </c>
      <c r="G211" s="815">
        <v>0.1</v>
      </c>
      <c r="H211" s="816">
        <f t="shared" si="28"/>
        <v>9.600000000000003E-2</v>
      </c>
      <c r="I211" s="92"/>
      <c r="J211" s="92"/>
      <c r="K211" s="92">
        <f t="shared" si="25"/>
        <v>0</v>
      </c>
      <c r="L211" s="92">
        <f t="shared" si="26"/>
        <v>0</v>
      </c>
      <c r="M211" s="92">
        <f t="shared" si="27"/>
        <v>0</v>
      </c>
      <c r="N211" s="818"/>
    </row>
    <row r="212" spans="1:14" s="819" customFormat="1" hidden="1" outlineLevel="1">
      <c r="A212" s="813"/>
      <c r="B212" s="814" t="s">
        <v>1314</v>
      </c>
      <c r="C212" s="815"/>
      <c r="D212" s="815">
        <v>1</v>
      </c>
      <c r="E212" s="815">
        <v>3</v>
      </c>
      <c r="F212" s="815">
        <v>0.1</v>
      </c>
      <c r="G212" s="815">
        <v>0.1</v>
      </c>
      <c r="H212" s="816">
        <f t="shared" si="28"/>
        <v>9.600000000000003E-2</v>
      </c>
      <c r="I212" s="92"/>
      <c r="J212" s="92"/>
      <c r="K212" s="92">
        <f t="shared" si="25"/>
        <v>0</v>
      </c>
      <c r="L212" s="92">
        <f t="shared" si="26"/>
        <v>0</v>
      </c>
      <c r="M212" s="92">
        <f t="shared" si="27"/>
        <v>0</v>
      </c>
      <c r="N212" s="818"/>
    </row>
    <row r="213" spans="1:14" s="819" customFormat="1" hidden="1" outlineLevel="1">
      <c r="A213" s="813"/>
      <c r="B213" s="814" t="s">
        <v>1315</v>
      </c>
      <c r="C213" s="815"/>
      <c r="D213" s="815">
        <v>1</v>
      </c>
      <c r="E213" s="815">
        <v>3</v>
      </c>
      <c r="F213" s="815">
        <v>0.1</v>
      </c>
      <c r="G213" s="815">
        <v>0.1</v>
      </c>
      <c r="H213" s="816">
        <f t="shared" si="28"/>
        <v>9.600000000000003E-2</v>
      </c>
      <c r="I213" s="92"/>
      <c r="J213" s="92"/>
      <c r="K213" s="92">
        <f t="shared" si="25"/>
        <v>0</v>
      </c>
      <c r="L213" s="92">
        <f t="shared" si="26"/>
        <v>0</v>
      </c>
      <c r="M213" s="92">
        <f t="shared" si="27"/>
        <v>0</v>
      </c>
      <c r="N213" s="818"/>
    </row>
    <row r="214" spans="1:14" s="819" customFormat="1" hidden="1" outlineLevel="1">
      <c r="A214" s="813"/>
      <c r="B214" s="814" t="s">
        <v>1316</v>
      </c>
      <c r="C214" s="815"/>
      <c r="D214" s="815">
        <v>1</v>
      </c>
      <c r="E214" s="815">
        <v>1.4</v>
      </c>
      <c r="F214" s="815">
        <v>0.2</v>
      </c>
      <c r="G214" s="815">
        <v>0.1</v>
      </c>
      <c r="H214" s="816">
        <f t="shared" si="28"/>
        <v>6.4000000000000001E-2</v>
      </c>
      <c r="I214" s="92"/>
      <c r="J214" s="92"/>
      <c r="K214" s="92">
        <f t="shared" si="25"/>
        <v>0</v>
      </c>
      <c r="L214" s="92">
        <f t="shared" si="26"/>
        <v>0</v>
      </c>
      <c r="M214" s="92">
        <f t="shared" si="27"/>
        <v>0</v>
      </c>
      <c r="N214" s="818"/>
    </row>
    <row r="215" spans="1:14" s="819" customFormat="1" hidden="1" outlineLevel="1">
      <c r="A215" s="813"/>
      <c r="B215" s="814" t="s">
        <v>1317</v>
      </c>
      <c r="C215" s="815"/>
      <c r="D215" s="815">
        <v>1</v>
      </c>
      <c r="E215" s="815">
        <v>9.4</v>
      </c>
      <c r="F215" s="815">
        <v>0.2</v>
      </c>
      <c r="G215" s="815">
        <v>0.1</v>
      </c>
      <c r="H215" s="816">
        <f t="shared" si="28"/>
        <v>0.38400000000000001</v>
      </c>
      <c r="I215" s="92"/>
      <c r="J215" s="92"/>
      <c r="K215" s="92">
        <f t="shared" si="25"/>
        <v>0</v>
      </c>
      <c r="L215" s="92">
        <f t="shared" si="26"/>
        <v>0</v>
      </c>
      <c r="M215" s="92">
        <f t="shared" si="27"/>
        <v>0</v>
      </c>
      <c r="N215" s="818"/>
    </row>
    <row r="216" spans="1:14" s="819" customFormat="1" hidden="1" outlineLevel="1">
      <c r="A216" s="813"/>
      <c r="B216" s="814" t="s">
        <v>1318</v>
      </c>
      <c r="C216" s="815"/>
      <c r="D216" s="815">
        <v>1</v>
      </c>
      <c r="E216" s="815">
        <f>80*2+6</f>
        <v>166</v>
      </c>
      <c r="F216" s="815">
        <v>0.2</v>
      </c>
      <c r="G216" s="815">
        <v>0.1</v>
      </c>
      <c r="H216" s="816">
        <f t="shared" si="28"/>
        <v>6.6480000000000006</v>
      </c>
      <c r="I216" s="92"/>
      <c r="J216" s="92"/>
      <c r="K216" s="92">
        <f t="shared" si="25"/>
        <v>0</v>
      </c>
      <c r="L216" s="92">
        <f t="shared" si="26"/>
        <v>0</v>
      </c>
      <c r="M216" s="92">
        <f t="shared" si="27"/>
        <v>0</v>
      </c>
      <c r="N216" s="818"/>
    </row>
    <row r="217" spans="1:14" s="819" customFormat="1" hidden="1" outlineLevel="1">
      <c r="A217" s="813"/>
      <c r="B217" s="814" t="s">
        <v>1319</v>
      </c>
      <c r="C217" s="815"/>
      <c r="D217" s="815">
        <v>1</v>
      </c>
      <c r="E217" s="815">
        <v>5</v>
      </c>
      <c r="F217" s="815">
        <v>0.1</v>
      </c>
      <c r="G217" s="815">
        <v>0.1</v>
      </c>
      <c r="H217" s="816">
        <f t="shared" si="28"/>
        <v>0.15600000000000003</v>
      </c>
      <c r="I217" s="92"/>
      <c r="J217" s="92"/>
      <c r="K217" s="92">
        <f t="shared" si="25"/>
        <v>0</v>
      </c>
      <c r="L217" s="92">
        <f t="shared" si="26"/>
        <v>0</v>
      </c>
      <c r="M217" s="92">
        <f t="shared" si="27"/>
        <v>0</v>
      </c>
      <c r="N217" s="818"/>
    </row>
    <row r="218" spans="1:14" s="819" customFormat="1" hidden="1" outlineLevel="1">
      <c r="A218" s="813"/>
      <c r="B218" s="814" t="s">
        <v>1320</v>
      </c>
      <c r="C218" s="815"/>
      <c r="D218" s="815">
        <v>1</v>
      </c>
      <c r="E218" s="815">
        <v>20</v>
      </c>
      <c r="F218" s="815">
        <v>0.2</v>
      </c>
      <c r="G218" s="815">
        <v>0.1</v>
      </c>
      <c r="H218" s="816">
        <f t="shared" si="28"/>
        <v>0.80800000000000005</v>
      </c>
      <c r="I218" s="92"/>
      <c r="J218" s="92"/>
      <c r="K218" s="92">
        <f t="shared" si="25"/>
        <v>0</v>
      </c>
      <c r="L218" s="92">
        <f t="shared" si="26"/>
        <v>0</v>
      </c>
      <c r="M218" s="92">
        <f t="shared" si="27"/>
        <v>0</v>
      </c>
      <c r="N218" s="818"/>
    </row>
    <row r="219" spans="1:14" s="819" customFormat="1" hidden="1" outlineLevel="1">
      <c r="A219" s="813"/>
      <c r="B219" s="814" t="s">
        <v>1321</v>
      </c>
      <c r="C219" s="815"/>
      <c r="D219" s="815">
        <v>1</v>
      </c>
      <c r="E219" s="815">
        <v>5</v>
      </c>
      <c r="F219" s="815">
        <v>0.2</v>
      </c>
      <c r="G219" s="815">
        <v>0.1</v>
      </c>
      <c r="H219" s="816">
        <f t="shared" si="28"/>
        <v>0.20800000000000002</v>
      </c>
      <c r="I219" s="92"/>
      <c r="J219" s="92"/>
      <c r="K219" s="92">
        <f t="shared" si="25"/>
        <v>0</v>
      </c>
      <c r="L219" s="92">
        <f t="shared" si="26"/>
        <v>0</v>
      </c>
      <c r="M219" s="92">
        <f t="shared" si="27"/>
        <v>0</v>
      </c>
      <c r="N219" s="818"/>
    </row>
    <row r="220" spans="1:14" s="819" customFormat="1" hidden="1" outlineLevel="1">
      <c r="A220" s="813"/>
      <c r="B220" s="814" t="s">
        <v>1322</v>
      </c>
      <c r="C220" s="815"/>
      <c r="D220" s="815">
        <v>1</v>
      </c>
      <c r="E220" s="815">
        <v>14</v>
      </c>
      <c r="F220" s="815">
        <v>0.2</v>
      </c>
      <c r="G220" s="815">
        <v>0.1</v>
      </c>
      <c r="H220" s="816">
        <f t="shared" si="28"/>
        <v>0.56799999999999995</v>
      </c>
      <c r="I220" s="92"/>
      <c r="J220" s="92"/>
      <c r="K220" s="92">
        <f t="shared" si="25"/>
        <v>0</v>
      </c>
      <c r="L220" s="92">
        <f t="shared" si="26"/>
        <v>0</v>
      </c>
      <c r="M220" s="92">
        <f t="shared" si="27"/>
        <v>0</v>
      </c>
      <c r="N220" s="818"/>
    </row>
    <row r="221" spans="1:14" s="819" customFormat="1" hidden="1" outlineLevel="1">
      <c r="A221" s="813"/>
      <c r="B221" s="814" t="s">
        <v>1323</v>
      </c>
      <c r="C221" s="815"/>
      <c r="D221" s="815">
        <v>2</v>
      </c>
      <c r="E221" s="815">
        <v>12</v>
      </c>
      <c r="F221" s="815">
        <v>0.2</v>
      </c>
      <c r="G221" s="815">
        <v>0.1</v>
      </c>
      <c r="H221" s="816">
        <f t="shared" si="28"/>
        <v>0.97599999999999998</v>
      </c>
      <c r="I221" s="92"/>
      <c r="J221" s="92"/>
      <c r="K221" s="92">
        <f t="shared" si="25"/>
        <v>0</v>
      </c>
      <c r="L221" s="92">
        <f t="shared" si="26"/>
        <v>0</v>
      </c>
      <c r="M221" s="92">
        <f t="shared" si="27"/>
        <v>0</v>
      </c>
      <c r="N221" s="818"/>
    </row>
    <row r="222" spans="1:14" s="819" customFormat="1" hidden="1" outlineLevel="1">
      <c r="A222" s="813"/>
      <c r="B222" s="814" t="s">
        <v>1324</v>
      </c>
      <c r="C222" s="815"/>
      <c r="D222" s="815">
        <v>3</v>
      </c>
      <c r="E222" s="815">
        <v>5</v>
      </c>
      <c r="F222" s="815">
        <v>0.2</v>
      </c>
      <c r="G222" s="815">
        <v>0.1</v>
      </c>
      <c r="H222" s="816">
        <f t="shared" si="28"/>
        <v>0.62400000000000011</v>
      </c>
      <c r="I222" s="92"/>
      <c r="J222" s="92"/>
      <c r="K222" s="92">
        <f t="shared" si="25"/>
        <v>0</v>
      </c>
      <c r="L222" s="92">
        <f t="shared" si="26"/>
        <v>0</v>
      </c>
      <c r="M222" s="92">
        <f t="shared" si="27"/>
        <v>0</v>
      </c>
      <c r="N222" s="818"/>
    </row>
    <row r="223" spans="1:14" s="819" customFormat="1" hidden="1" outlineLevel="1">
      <c r="A223" s="813"/>
      <c r="B223" s="814" t="s">
        <v>1325</v>
      </c>
      <c r="C223" s="815"/>
      <c r="D223" s="815">
        <v>4</v>
      </c>
      <c r="E223" s="815">
        <v>4</v>
      </c>
      <c r="F223" s="815">
        <v>0.2</v>
      </c>
      <c r="G223" s="815">
        <v>0.1</v>
      </c>
      <c r="H223" s="816">
        <f t="shared" si="28"/>
        <v>0.67200000000000015</v>
      </c>
      <c r="I223" s="92"/>
      <c r="J223" s="92"/>
      <c r="K223" s="92">
        <f t="shared" si="25"/>
        <v>0</v>
      </c>
      <c r="L223" s="92">
        <f t="shared" si="26"/>
        <v>0</v>
      </c>
      <c r="M223" s="92">
        <f t="shared" si="27"/>
        <v>0</v>
      </c>
      <c r="N223" s="818"/>
    </row>
    <row r="224" spans="1:14" s="819" customFormat="1" hidden="1" outlineLevel="1">
      <c r="A224" s="813"/>
      <c r="B224" s="814" t="s">
        <v>1304</v>
      </c>
      <c r="C224" s="815"/>
      <c r="D224" s="815">
        <v>1</v>
      </c>
      <c r="E224" s="815">
        <v>5.55</v>
      </c>
      <c r="F224" s="815">
        <v>4.6500000000000004</v>
      </c>
      <c r="G224" s="815">
        <v>0.1</v>
      </c>
      <c r="H224" s="816">
        <f t="shared" si="28"/>
        <v>2.7887500000000003</v>
      </c>
      <c r="I224" s="92"/>
      <c r="J224" s="92"/>
      <c r="K224" s="92">
        <f t="shared" si="25"/>
        <v>0</v>
      </c>
      <c r="L224" s="92">
        <f t="shared" si="26"/>
        <v>0</v>
      </c>
      <c r="M224" s="92">
        <f t="shared" si="27"/>
        <v>0</v>
      </c>
      <c r="N224" s="818"/>
    </row>
    <row r="225" spans="1:14" s="819" customFormat="1" hidden="1" outlineLevel="1">
      <c r="A225" s="813"/>
      <c r="B225" s="814" t="s">
        <v>1305</v>
      </c>
      <c r="C225" s="815"/>
      <c r="D225" s="815">
        <v>1</v>
      </c>
      <c r="E225" s="815">
        <v>4.1500000000000004</v>
      </c>
      <c r="F225" s="815">
        <v>5.55</v>
      </c>
      <c r="G225" s="815">
        <v>0.1</v>
      </c>
      <c r="H225" s="816">
        <f t="shared" si="28"/>
        <v>2.5012500000000006</v>
      </c>
      <c r="I225" s="92"/>
      <c r="J225" s="92"/>
      <c r="K225" s="92">
        <f t="shared" si="25"/>
        <v>0</v>
      </c>
      <c r="L225" s="92">
        <f t="shared" si="26"/>
        <v>0</v>
      </c>
      <c r="M225" s="92">
        <f t="shared" si="27"/>
        <v>0</v>
      </c>
      <c r="N225" s="818"/>
    </row>
    <row r="226" spans="1:14" s="819" customFormat="1" hidden="1" outlineLevel="1">
      <c r="A226" s="813"/>
      <c r="B226" s="814" t="s">
        <v>1306</v>
      </c>
      <c r="C226" s="815"/>
      <c r="D226" s="815">
        <v>1</v>
      </c>
      <c r="E226" s="815">
        <v>3.8</v>
      </c>
      <c r="F226" s="815">
        <v>4.8</v>
      </c>
      <c r="G226" s="815">
        <v>0.1</v>
      </c>
      <c r="H226" s="816">
        <f t="shared" si="28"/>
        <v>2</v>
      </c>
      <c r="I226" s="92"/>
      <c r="J226" s="92"/>
      <c r="K226" s="92">
        <f t="shared" si="25"/>
        <v>0</v>
      </c>
      <c r="L226" s="92">
        <f t="shared" si="26"/>
        <v>0</v>
      </c>
      <c r="M226" s="92">
        <f t="shared" si="27"/>
        <v>0</v>
      </c>
      <c r="N226" s="818"/>
    </row>
    <row r="227" spans="1:14" s="819" customFormat="1" hidden="1" outlineLevel="1">
      <c r="A227" s="813"/>
      <c r="B227" s="814"/>
      <c r="C227" s="815"/>
      <c r="D227" s="815"/>
      <c r="E227" s="815"/>
      <c r="F227" s="815"/>
      <c r="G227" s="815"/>
      <c r="H227" s="816"/>
      <c r="I227" s="92"/>
      <c r="J227" s="92"/>
      <c r="K227" s="92">
        <f t="shared" si="25"/>
        <v>0</v>
      </c>
      <c r="L227" s="92">
        <f t="shared" si="26"/>
        <v>0</v>
      </c>
      <c r="M227" s="92">
        <f t="shared" si="27"/>
        <v>0</v>
      </c>
      <c r="N227" s="818"/>
    </row>
    <row r="228" spans="1:14" collapsed="1">
      <c r="A228" s="417">
        <v>31</v>
      </c>
      <c r="B228" s="2" t="s">
        <v>104</v>
      </c>
      <c r="C228" s="3" t="s">
        <v>3</v>
      </c>
      <c r="D228" s="3"/>
      <c r="E228" s="3"/>
      <c r="F228" s="3"/>
      <c r="G228" s="3"/>
      <c r="H228" s="91">
        <f>SUM(H229:H234)*1.03</f>
        <v>204.72280000000003</v>
      </c>
      <c r="I228" s="92"/>
      <c r="J228" s="92"/>
      <c r="K228" s="92">
        <f t="shared" si="25"/>
        <v>0</v>
      </c>
      <c r="L228" s="92">
        <f t="shared" si="26"/>
        <v>0</v>
      </c>
      <c r="M228" s="92">
        <f t="shared" si="27"/>
        <v>0</v>
      </c>
      <c r="N228" s="800"/>
    </row>
    <row r="229" spans="1:14" s="819" customFormat="1" hidden="1" outlineLevel="1">
      <c r="A229" s="813"/>
      <c r="B229" s="814" t="s">
        <v>1298</v>
      </c>
      <c r="C229" s="815"/>
      <c r="D229" s="815">
        <v>3</v>
      </c>
      <c r="E229" s="815">
        <v>2.1</v>
      </c>
      <c r="F229" s="815">
        <v>0.9</v>
      </c>
      <c r="G229" s="815">
        <v>1.1000000000000001</v>
      </c>
      <c r="H229" s="816">
        <f>G229*F229*E229*D229</f>
        <v>6.2370000000000001</v>
      </c>
      <c r="I229" s="92"/>
      <c r="J229" s="92"/>
      <c r="K229" s="92">
        <f t="shared" si="25"/>
        <v>0</v>
      </c>
      <c r="L229" s="92">
        <f t="shared" si="26"/>
        <v>0</v>
      </c>
      <c r="M229" s="92">
        <f t="shared" si="27"/>
        <v>0</v>
      </c>
      <c r="N229" s="818"/>
    </row>
    <row r="230" spans="1:14" s="819" customFormat="1" hidden="1" outlineLevel="1">
      <c r="A230" s="813"/>
      <c r="B230" s="814" t="s">
        <v>1299</v>
      </c>
      <c r="C230" s="815"/>
      <c r="D230" s="815">
        <v>1</v>
      </c>
      <c r="E230" s="815">
        <v>2.1</v>
      </c>
      <c r="F230" s="815">
        <v>1.1499999999999999</v>
      </c>
      <c r="G230" s="815">
        <v>1.1000000000000001</v>
      </c>
      <c r="H230" s="816">
        <f t="shared" ref="H230:H234" si="29">G230*F230*E230*D230</f>
        <v>2.6564999999999999</v>
      </c>
      <c r="I230" s="92"/>
      <c r="J230" s="92"/>
      <c r="K230" s="92">
        <f t="shared" si="25"/>
        <v>0</v>
      </c>
      <c r="L230" s="92">
        <f t="shared" si="26"/>
        <v>0</v>
      </c>
      <c r="M230" s="92">
        <f t="shared" si="27"/>
        <v>0</v>
      </c>
      <c r="N230" s="818"/>
    </row>
    <row r="231" spans="1:14" s="819" customFormat="1" hidden="1" outlineLevel="1">
      <c r="A231" s="813"/>
      <c r="B231" s="814" t="s">
        <v>1300</v>
      </c>
      <c r="C231" s="815"/>
      <c r="D231" s="815">
        <f>2+1+8+8</f>
        <v>19</v>
      </c>
      <c r="E231" s="815">
        <v>2.1</v>
      </c>
      <c r="F231" s="815">
        <v>0.9</v>
      </c>
      <c r="G231" s="815">
        <v>1.1000000000000001</v>
      </c>
      <c r="H231" s="816">
        <f t="shared" si="29"/>
        <v>39.501000000000005</v>
      </c>
      <c r="I231" s="92"/>
      <c r="J231" s="92"/>
      <c r="K231" s="92">
        <f t="shared" si="25"/>
        <v>0</v>
      </c>
      <c r="L231" s="92">
        <f t="shared" si="26"/>
        <v>0</v>
      </c>
      <c r="M231" s="92">
        <f t="shared" si="27"/>
        <v>0</v>
      </c>
      <c r="N231" s="818"/>
    </row>
    <row r="232" spans="1:14" s="819" customFormat="1" hidden="1" outlineLevel="1">
      <c r="A232" s="813"/>
      <c r="B232" s="814" t="s">
        <v>1301</v>
      </c>
      <c r="C232" s="815"/>
      <c r="D232" s="815">
        <f>16+6+6</f>
        <v>28</v>
      </c>
      <c r="E232" s="815">
        <v>2.1</v>
      </c>
      <c r="F232" s="815">
        <v>2.1</v>
      </c>
      <c r="G232" s="815">
        <v>1.1000000000000001</v>
      </c>
      <c r="H232" s="816">
        <f t="shared" si="29"/>
        <v>135.82800000000003</v>
      </c>
      <c r="I232" s="92"/>
      <c r="J232" s="92"/>
      <c r="K232" s="92">
        <f t="shared" si="25"/>
        <v>0</v>
      </c>
      <c r="L232" s="92">
        <f t="shared" si="26"/>
        <v>0</v>
      </c>
      <c r="M232" s="92">
        <f t="shared" si="27"/>
        <v>0</v>
      </c>
      <c r="N232" s="818"/>
    </row>
    <row r="233" spans="1:14" s="819" customFormat="1" hidden="1" outlineLevel="1">
      <c r="A233" s="813"/>
      <c r="B233" s="814" t="s">
        <v>1302</v>
      </c>
      <c r="C233" s="815"/>
      <c r="D233" s="815">
        <v>3</v>
      </c>
      <c r="E233" s="815">
        <v>2.1</v>
      </c>
      <c r="F233" s="815">
        <v>1.95</v>
      </c>
      <c r="G233" s="815">
        <v>1.1000000000000001</v>
      </c>
      <c r="H233" s="816">
        <f t="shared" si="29"/>
        <v>13.513500000000001</v>
      </c>
      <c r="I233" s="92"/>
      <c r="J233" s="92"/>
      <c r="K233" s="92">
        <f t="shared" si="25"/>
        <v>0</v>
      </c>
      <c r="L233" s="92">
        <f t="shared" si="26"/>
        <v>0</v>
      </c>
      <c r="M233" s="92">
        <f t="shared" si="27"/>
        <v>0</v>
      </c>
      <c r="N233" s="818"/>
    </row>
    <row r="234" spans="1:14" s="819" customFormat="1" hidden="1" outlineLevel="1">
      <c r="A234" s="813"/>
      <c r="B234" s="814" t="s">
        <v>1303</v>
      </c>
      <c r="C234" s="815"/>
      <c r="D234" s="815">
        <v>2</v>
      </c>
      <c r="E234" s="815">
        <v>0.8</v>
      </c>
      <c r="F234" s="815">
        <v>0.8</v>
      </c>
      <c r="G234" s="815">
        <v>0.8</v>
      </c>
      <c r="H234" s="816">
        <f t="shared" si="29"/>
        <v>1.0240000000000002</v>
      </c>
      <c r="I234" s="92"/>
      <c r="J234" s="92"/>
      <c r="K234" s="92">
        <f t="shared" si="25"/>
        <v>0</v>
      </c>
      <c r="L234" s="92">
        <f t="shared" si="26"/>
        <v>0</v>
      </c>
      <c r="M234" s="92">
        <f t="shared" si="27"/>
        <v>0</v>
      </c>
      <c r="N234" s="818"/>
    </row>
    <row r="235" spans="1:14" collapsed="1">
      <c r="A235" s="417">
        <v>32</v>
      </c>
      <c r="B235" s="93" t="s">
        <v>106</v>
      </c>
      <c r="C235" s="3" t="s">
        <v>3</v>
      </c>
      <c r="D235" s="3"/>
      <c r="E235" s="3"/>
      <c r="F235" s="3"/>
      <c r="G235" s="3"/>
      <c r="H235" s="91">
        <f>SUM(H236:H250)</f>
        <v>346.09</v>
      </c>
      <c r="I235" s="92"/>
      <c r="J235" s="92"/>
      <c r="K235" s="92">
        <f t="shared" si="25"/>
        <v>0</v>
      </c>
      <c r="L235" s="92">
        <f t="shared" si="26"/>
        <v>0</v>
      </c>
      <c r="M235" s="92">
        <f t="shared" si="27"/>
        <v>0</v>
      </c>
      <c r="N235" s="800"/>
    </row>
    <row r="236" spans="1:14" s="819" customFormat="1" hidden="1" outlineLevel="1">
      <c r="A236" s="813"/>
      <c r="B236" s="814" t="s">
        <v>1327</v>
      </c>
      <c r="C236" s="815"/>
      <c r="D236" s="815">
        <v>4</v>
      </c>
      <c r="E236" s="815">
        <v>0.5</v>
      </c>
      <c r="F236" s="815">
        <v>0.7</v>
      </c>
      <c r="G236" s="815">
        <f>2.15+16</f>
        <v>18.149999999999999</v>
      </c>
      <c r="H236" s="816">
        <f>G236*F236*E236*D236</f>
        <v>25.409999999999997</v>
      </c>
      <c r="I236" s="92"/>
      <c r="J236" s="92"/>
      <c r="K236" s="92">
        <f t="shared" si="25"/>
        <v>0</v>
      </c>
      <c r="L236" s="92">
        <f t="shared" si="26"/>
        <v>0</v>
      </c>
      <c r="M236" s="92">
        <f t="shared" si="27"/>
        <v>0</v>
      </c>
      <c r="N236" s="818"/>
    </row>
    <row r="237" spans="1:14" s="819" customFormat="1" hidden="1" outlineLevel="1">
      <c r="A237" s="813"/>
      <c r="B237" s="814" t="s">
        <v>1328</v>
      </c>
      <c r="C237" s="815"/>
      <c r="D237" s="815">
        <v>3</v>
      </c>
      <c r="E237" s="815">
        <v>0.5</v>
      </c>
      <c r="F237" s="815">
        <v>0.7</v>
      </c>
      <c r="G237" s="815">
        <f>2.15+17.8</f>
        <v>19.95</v>
      </c>
      <c r="H237" s="816">
        <f t="shared" ref="H237:H250" si="30">G237*F237*E237*D237</f>
        <v>20.947499999999998</v>
      </c>
      <c r="I237" s="92"/>
      <c r="J237" s="92"/>
      <c r="K237" s="92">
        <f t="shared" si="25"/>
        <v>0</v>
      </c>
      <c r="L237" s="92">
        <f t="shared" si="26"/>
        <v>0</v>
      </c>
      <c r="M237" s="92">
        <f t="shared" si="27"/>
        <v>0</v>
      </c>
      <c r="N237" s="818"/>
    </row>
    <row r="238" spans="1:14" s="819" customFormat="1" hidden="1" outlineLevel="1">
      <c r="A238" s="813"/>
      <c r="B238" s="814" t="s">
        <v>1329</v>
      </c>
      <c r="C238" s="815"/>
      <c r="D238" s="815">
        <v>3</v>
      </c>
      <c r="E238" s="815">
        <v>0.5</v>
      </c>
      <c r="F238" s="815">
        <v>0.7</v>
      </c>
      <c r="G238" s="815">
        <f>2.15+19</f>
        <v>21.15</v>
      </c>
      <c r="H238" s="816">
        <f t="shared" si="30"/>
        <v>22.207499999999996</v>
      </c>
      <c r="I238" s="92"/>
      <c r="J238" s="92"/>
      <c r="K238" s="92">
        <f t="shared" si="25"/>
        <v>0</v>
      </c>
      <c r="L238" s="92">
        <f t="shared" si="26"/>
        <v>0</v>
      </c>
      <c r="M238" s="92">
        <f t="shared" si="27"/>
        <v>0</v>
      </c>
      <c r="N238" s="818"/>
    </row>
    <row r="239" spans="1:14" s="819" customFormat="1" hidden="1" outlineLevel="1">
      <c r="A239" s="813"/>
      <c r="B239" s="814" t="s">
        <v>1330</v>
      </c>
      <c r="C239" s="815"/>
      <c r="D239" s="815">
        <v>2</v>
      </c>
      <c r="E239" s="815">
        <v>0.5</v>
      </c>
      <c r="F239" s="815">
        <v>0.7</v>
      </c>
      <c r="G239" s="815">
        <f>2.15+20.5</f>
        <v>22.65</v>
      </c>
      <c r="H239" s="816">
        <f t="shared" si="30"/>
        <v>15.854999999999999</v>
      </c>
      <c r="I239" s="92"/>
      <c r="J239" s="92"/>
      <c r="K239" s="92">
        <f t="shared" si="25"/>
        <v>0</v>
      </c>
      <c r="L239" s="92">
        <f t="shared" si="26"/>
        <v>0</v>
      </c>
      <c r="M239" s="92">
        <f t="shared" si="27"/>
        <v>0</v>
      </c>
      <c r="N239" s="818"/>
    </row>
    <row r="240" spans="1:14" s="819" customFormat="1" hidden="1" outlineLevel="1">
      <c r="A240" s="813"/>
      <c r="B240" s="814" t="s">
        <v>1331</v>
      </c>
      <c r="C240" s="815"/>
      <c r="D240" s="815">
        <v>11</v>
      </c>
      <c r="E240" s="815">
        <v>0.5</v>
      </c>
      <c r="F240" s="815">
        <v>0.7</v>
      </c>
      <c r="G240" s="815">
        <f>2.15+16</f>
        <v>18.149999999999999</v>
      </c>
      <c r="H240" s="816">
        <f t="shared" si="30"/>
        <v>69.877499999999998</v>
      </c>
      <c r="I240" s="92"/>
      <c r="J240" s="92"/>
      <c r="K240" s="92">
        <f t="shared" si="25"/>
        <v>0</v>
      </c>
      <c r="L240" s="92">
        <f t="shared" si="26"/>
        <v>0</v>
      </c>
      <c r="M240" s="92">
        <f t="shared" si="27"/>
        <v>0</v>
      </c>
      <c r="N240" s="818"/>
    </row>
    <row r="241" spans="1:14" s="819" customFormat="1" hidden="1" outlineLevel="1">
      <c r="A241" s="813"/>
      <c r="B241" s="814" t="s">
        <v>1332</v>
      </c>
      <c r="C241" s="815"/>
      <c r="D241" s="815">
        <v>1</v>
      </c>
      <c r="E241" s="815">
        <v>0.5</v>
      </c>
      <c r="F241" s="815">
        <v>0.7</v>
      </c>
      <c r="G241" s="815">
        <f>2.15+16</f>
        <v>18.149999999999999</v>
      </c>
      <c r="H241" s="816">
        <f t="shared" si="30"/>
        <v>6.3524999999999991</v>
      </c>
      <c r="I241" s="92"/>
      <c r="J241" s="92"/>
      <c r="K241" s="92">
        <f t="shared" si="25"/>
        <v>0</v>
      </c>
      <c r="L241" s="92">
        <f t="shared" si="26"/>
        <v>0</v>
      </c>
      <c r="M241" s="92">
        <f t="shared" si="27"/>
        <v>0</v>
      </c>
      <c r="N241" s="818"/>
    </row>
    <row r="242" spans="1:14" s="819" customFormat="1" hidden="1" outlineLevel="1">
      <c r="A242" s="813"/>
      <c r="B242" s="814" t="s">
        <v>1333</v>
      </c>
      <c r="C242" s="815"/>
      <c r="D242" s="815">
        <v>1</v>
      </c>
      <c r="E242" s="815">
        <v>0.5</v>
      </c>
      <c r="F242" s="815">
        <v>0.7</v>
      </c>
      <c r="G242" s="815">
        <f>2.15+16</f>
        <v>18.149999999999999</v>
      </c>
      <c r="H242" s="816">
        <f t="shared" si="30"/>
        <v>6.3524999999999991</v>
      </c>
      <c r="I242" s="92"/>
      <c r="J242" s="92"/>
      <c r="K242" s="92">
        <f t="shared" si="25"/>
        <v>0</v>
      </c>
      <c r="L242" s="92">
        <f t="shared" si="26"/>
        <v>0</v>
      </c>
      <c r="M242" s="92">
        <f t="shared" si="27"/>
        <v>0</v>
      </c>
      <c r="N242" s="818"/>
    </row>
    <row r="243" spans="1:14" s="819" customFormat="1" hidden="1" outlineLevel="1">
      <c r="A243" s="813"/>
      <c r="B243" s="814" t="s">
        <v>1334</v>
      </c>
      <c r="C243" s="815"/>
      <c r="D243" s="815">
        <v>1</v>
      </c>
      <c r="E243" s="815">
        <v>0.5</v>
      </c>
      <c r="F243" s="815">
        <v>0.7</v>
      </c>
      <c r="G243" s="815">
        <f>2.15+18</f>
        <v>20.149999999999999</v>
      </c>
      <c r="H243" s="816">
        <f t="shared" si="30"/>
        <v>7.0524999999999993</v>
      </c>
      <c r="I243" s="92"/>
      <c r="J243" s="92"/>
      <c r="K243" s="92">
        <f t="shared" si="25"/>
        <v>0</v>
      </c>
      <c r="L243" s="92">
        <f t="shared" si="26"/>
        <v>0</v>
      </c>
      <c r="M243" s="92">
        <f t="shared" si="27"/>
        <v>0</v>
      </c>
      <c r="N243" s="818"/>
    </row>
    <row r="244" spans="1:14" s="819" customFormat="1" hidden="1" outlineLevel="1">
      <c r="A244" s="813"/>
      <c r="B244" s="814" t="s">
        <v>1335</v>
      </c>
      <c r="C244" s="815"/>
      <c r="D244" s="815">
        <v>1</v>
      </c>
      <c r="E244" s="815">
        <v>0.5</v>
      </c>
      <c r="F244" s="815">
        <v>0.7</v>
      </c>
      <c r="G244" s="815">
        <f>2.15+19</f>
        <v>21.15</v>
      </c>
      <c r="H244" s="816">
        <f t="shared" si="30"/>
        <v>7.402499999999999</v>
      </c>
      <c r="I244" s="92"/>
      <c r="J244" s="92"/>
      <c r="K244" s="92">
        <f t="shared" si="25"/>
        <v>0</v>
      </c>
      <c r="L244" s="92">
        <f t="shared" si="26"/>
        <v>0</v>
      </c>
      <c r="M244" s="92">
        <f t="shared" si="27"/>
        <v>0</v>
      </c>
      <c r="N244" s="818"/>
    </row>
    <row r="245" spans="1:14" s="819" customFormat="1" hidden="1" outlineLevel="1">
      <c r="A245" s="813"/>
      <c r="B245" s="814" t="s">
        <v>1336</v>
      </c>
      <c r="C245" s="815"/>
      <c r="D245" s="815">
        <v>22</v>
      </c>
      <c r="E245" s="815">
        <v>0.6</v>
      </c>
      <c r="F245" s="815">
        <v>0.6</v>
      </c>
      <c r="G245" s="815">
        <f>2.15+8</f>
        <v>10.15</v>
      </c>
      <c r="H245" s="816">
        <f t="shared" si="30"/>
        <v>80.388000000000005</v>
      </c>
      <c r="I245" s="92"/>
      <c r="J245" s="92"/>
      <c r="K245" s="92">
        <f t="shared" si="25"/>
        <v>0</v>
      </c>
      <c r="L245" s="92">
        <f t="shared" si="26"/>
        <v>0</v>
      </c>
      <c r="M245" s="92">
        <f t="shared" si="27"/>
        <v>0</v>
      </c>
      <c r="N245" s="818"/>
    </row>
    <row r="246" spans="1:14" s="819" customFormat="1" hidden="1" outlineLevel="1">
      <c r="A246" s="813"/>
      <c r="B246" s="814" t="s">
        <v>1337</v>
      </c>
      <c r="C246" s="815"/>
      <c r="D246" s="815">
        <v>2</v>
      </c>
      <c r="E246" s="815">
        <v>0.6</v>
      </c>
      <c r="F246" s="815">
        <v>0.6</v>
      </c>
      <c r="G246" s="815">
        <f>2.15+12</f>
        <v>14.15</v>
      </c>
      <c r="H246" s="816">
        <f t="shared" si="30"/>
        <v>10.188000000000001</v>
      </c>
      <c r="I246" s="92"/>
      <c r="J246" s="92"/>
      <c r="K246" s="92">
        <f t="shared" si="25"/>
        <v>0</v>
      </c>
      <c r="L246" s="92">
        <f t="shared" si="26"/>
        <v>0</v>
      </c>
      <c r="M246" s="92">
        <f t="shared" si="27"/>
        <v>0</v>
      </c>
      <c r="N246" s="818"/>
    </row>
    <row r="247" spans="1:14" s="819" customFormat="1" hidden="1" outlineLevel="1">
      <c r="A247" s="813"/>
      <c r="B247" s="814" t="s">
        <v>1338</v>
      </c>
      <c r="C247" s="815"/>
      <c r="D247" s="815">
        <v>6</v>
      </c>
      <c r="E247" s="815">
        <v>0.6</v>
      </c>
      <c r="F247" s="815">
        <v>0.6</v>
      </c>
      <c r="G247" s="815">
        <f>2.15+16</f>
        <v>18.149999999999999</v>
      </c>
      <c r="H247" s="816">
        <f t="shared" si="30"/>
        <v>39.203999999999994</v>
      </c>
      <c r="I247" s="92"/>
      <c r="J247" s="92"/>
      <c r="K247" s="92">
        <f t="shared" si="25"/>
        <v>0</v>
      </c>
      <c r="L247" s="92">
        <f t="shared" si="26"/>
        <v>0</v>
      </c>
      <c r="M247" s="92">
        <f t="shared" si="27"/>
        <v>0</v>
      </c>
      <c r="N247" s="818"/>
    </row>
    <row r="248" spans="1:14" s="819" customFormat="1" hidden="1" outlineLevel="1">
      <c r="A248" s="813"/>
      <c r="B248" s="814" t="s">
        <v>1339</v>
      </c>
      <c r="C248" s="815"/>
      <c r="D248" s="815">
        <v>6</v>
      </c>
      <c r="E248" s="815">
        <v>0.6</v>
      </c>
      <c r="F248" s="815">
        <v>0.6</v>
      </c>
      <c r="G248" s="815">
        <f>2.15+8</f>
        <v>10.15</v>
      </c>
      <c r="H248" s="816">
        <f t="shared" si="30"/>
        <v>21.923999999999999</v>
      </c>
      <c r="I248" s="92"/>
      <c r="J248" s="92"/>
      <c r="K248" s="92">
        <f t="shared" si="25"/>
        <v>0</v>
      </c>
      <c r="L248" s="92">
        <f t="shared" si="26"/>
        <v>0</v>
      </c>
      <c r="M248" s="92">
        <f t="shared" si="27"/>
        <v>0</v>
      </c>
      <c r="N248" s="818"/>
    </row>
    <row r="249" spans="1:14" s="819" customFormat="1" hidden="1" outlineLevel="1">
      <c r="A249" s="813"/>
      <c r="B249" s="814" t="s">
        <v>1340</v>
      </c>
      <c r="C249" s="815"/>
      <c r="D249" s="815">
        <v>6</v>
      </c>
      <c r="E249" s="815">
        <v>0.2</v>
      </c>
      <c r="F249" s="815">
        <v>0.6</v>
      </c>
      <c r="G249" s="815">
        <f>2.15+12</f>
        <v>14.15</v>
      </c>
      <c r="H249" s="816">
        <f t="shared" si="30"/>
        <v>10.188000000000001</v>
      </c>
      <c r="I249" s="92"/>
      <c r="J249" s="92"/>
      <c r="K249" s="92">
        <f t="shared" si="25"/>
        <v>0</v>
      </c>
      <c r="L249" s="92">
        <f t="shared" si="26"/>
        <v>0</v>
      </c>
      <c r="M249" s="92">
        <f t="shared" si="27"/>
        <v>0</v>
      </c>
      <c r="N249" s="818"/>
    </row>
    <row r="250" spans="1:14" s="819" customFormat="1" hidden="1" outlineLevel="1">
      <c r="A250" s="813"/>
      <c r="B250" s="814" t="s">
        <v>1341</v>
      </c>
      <c r="C250" s="815"/>
      <c r="D250" s="815">
        <v>3</v>
      </c>
      <c r="E250" s="815">
        <v>0.2</v>
      </c>
      <c r="F250" s="815">
        <v>0.45</v>
      </c>
      <c r="G250" s="815">
        <f>2.15+8</f>
        <v>10.15</v>
      </c>
      <c r="H250" s="816">
        <f t="shared" si="30"/>
        <v>2.7404999999999999</v>
      </c>
      <c r="I250" s="92"/>
      <c r="J250" s="92"/>
      <c r="K250" s="92">
        <f t="shared" si="25"/>
        <v>0</v>
      </c>
      <c r="L250" s="92">
        <f t="shared" si="26"/>
        <v>0</v>
      </c>
      <c r="M250" s="92">
        <f t="shared" si="27"/>
        <v>0</v>
      </c>
      <c r="N250" s="818"/>
    </row>
    <row r="251" spans="1:14" collapsed="1">
      <c r="A251" s="417">
        <v>33</v>
      </c>
      <c r="B251" s="2" t="s">
        <v>105</v>
      </c>
      <c r="C251" s="3" t="s">
        <v>3</v>
      </c>
      <c r="D251" s="3"/>
      <c r="E251" s="3"/>
      <c r="F251" s="3"/>
      <c r="G251" s="3"/>
      <c r="H251" s="102">
        <f>SUM(H252:H270)</f>
        <v>82.247999999999962</v>
      </c>
      <c r="I251" s="92"/>
      <c r="J251" s="92"/>
      <c r="K251" s="92">
        <f t="shared" si="25"/>
        <v>0</v>
      </c>
      <c r="L251" s="92">
        <f t="shared" si="26"/>
        <v>0</v>
      </c>
      <c r="M251" s="92">
        <f t="shared" si="27"/>
        <v>0</v>
      </c>
      <c r="N251" s="800"/>
    </row>
    <row r="252" spans="1:14" s="819" customFormat="1" hidden="1" outlineLevel="1">
      <c r="A252" s="813"/>
      <c r="B252" s="814" t="s">
        <v>1307</v>
      </c>
      <c r="C252" s="815"/>
      <c r="D252" s="815">
        <v>1</v>
      </c>
      <c r="E252" s="815">
        <f>67+32+66.8</f>
        <v>165.8</v>
      </c>
      <c r="F252" s="815">
        <v>0.2</v>
      </c>
      <c r="G252" s="815">
        <v>0.9</v>
      </c>
      <c r="H252" s="816">
        <f>G252*F252*E252*D252</f>
        <v>29.844000000000005</v>
      </c>
      <c r="I252" s="92"/>
      <c r="J252" s="92"/>
      <c r="K252" s="92">
        <f t="shared" si="25"/>
        <v>0</v>
      </c>
      <c r="L252" s="92">
        <f t="shared" si="26"/>
        <v>0</v>
      </c>
      <c r="M252" s="92">
        <f t="shared" si="27"/>
        <v>0</v>
      </c>
      <c r="N252" s="818"/>
    </row>
    <row r="253" spans="1:14" s="819" customFormat="1" hidden="1" outlineLevel="1">
      <c r="A253" s="813"/>
      <c r="B253" s="814" t="s">
        <v>1308</v>
      </c>
      <c r="C253" s="815"/>
      <c r="D253" s="815">
        <v>1</v>
      </c>
      <c r="E253" s="815">
        <v>1.4</v>
      </c>
      <c r="F253" s="815">
        <v>0.2</v>
      </c>
      <c r="G253" s="815">
        <v>0.4</v>
      </c>
      <c r="H253" s="816">
        <f t="shared" ref="H253:H270" si="31">G253*F253*E253*D253</f>
        <v>0.11200000000000002</v>
      </c>
      <c r="I253" s="92"/>
      <c r="J253" s="92"/>
      <c r="K253" s="92">
        <f t="shared" si="25"/>
        <v>0</v>
      </c>
      <c r="L253" s="92">
        <f t="shared" si="26"/>
        <v>0</v>
      </c>
      <c r="M253" s="92">
        <f t="shared" si="27"/>
        <v>0</v>
      </c>
      <c r="N253" s="818"/>
    </row>
    <row r="254" spans="1:14" s="819" customFormat="1" hidden="1" outlineLevel="1">
      <c r="A254" s="813"/>
      <c r="B254" s="814" t="s">
        <v>1309</v>
      </c>
      <c r="C254" s="815"/>
      <c r="D254" s="815">
        <v>1</v>
      </c>
      <c r="E254" s="815">
        <f>9.4*2</f>
        <v>18.8</v>
      </c>
      <c r="F254" s="815">
        <v>0.2</v>
      </c>
      <c r="G254" s="815">
        <v>0.9</v>
      </c>
      <c r="H254" s="816">
        <f t="shared" si="31"/>
        <v>3.3840000000000003</v>
      </c>
      <c r="I254" s="92"/>
      <c r="J254" s="92"/>
      <c r="K254" s="92">
        <f t="shared" si="25"/>
        <v>0</v>
      </c>
      <c r="L254" s="92">
        <f t="shared" si="26"/>
        <v>0</v>
      </c>
      <c r="M254" s="92">
        <f t="shared" si="27"/>
        <v>0</v>
      </c>
      <c r="N254" s="818"/>
    </row>
    <row r="255" spans="1:14" s="819" customFormat="1" hidden="1" outlineLevel="1">
      <c r="A255" s="813"/>
      <c r="B255" s="814" t="s">
        <v>1310</v>
      </c>
      <c r="C255" s="815"/>
      <c r="D255" s="815">
        <v>1</v>
      </c>
      <c r="E255" s="815">
        <f>3.4*2</f>
        <v>6.8</v>
      </c>
      <c r="F255" s="815">
        <v>0.2</v>
      </c>
      <c r="G255" s="815">
        <v>0.4</v>
      </c>
      <c r="H255" s="816">
        <f t="shared" si="31"/>
        <v>0.54400000000000004</v>
      </c>
      <c r="I255" s="92"/>
      <c r="J255" s="92"/>
      <c r="K255" s="92">
        <f t="shared" si="25"/>
        <v>0</v>
      </c>
      <c r="L255" s="92">
        <f t="shared" si="26"/>
        <v>0</v>
      </c>
      <c r="M255" s="92">
        <f t="shared" si="27"/>
        <v>0</v>
      </c>
      <c r="N255" s="818"/>
    </row>
    <row r="256" spans="1:14" s="819" customFormat="1" hidden="1" outlineLevel="1">
      <c r="A256" s="813"/>
      <c r="B256" s="814" t="s">
        <v>1311</v>
      </c>
      <c r="C256" s="815"/>
      <c r="D256" s="815">
        <v>1</v>
      </c>
      <c r="E256" s="815">
        <v>1.8</v>
      </c>
      <c r="F256" s="815">
        <v>0.2</v>
      </c>
      <c r="G256" s="815">
        <v>0.4</v>
      </c>
      <c r="H256" s="816">
        <f t="shared" si="31"/>
        <v>0.14400000000000004</v>
      </c>
      <c r="I256" s="92"/>
      <c r="J256" s="92"/>
      <c r="K256" s="92">
        <f t="shared" si="25"/>
        <v>0</v>
      </c>
      <c r="L256" s="92">
        <f t="shared" si="26"/>
        <v>0</v>
      </c>
      <c r="M256" s="92">
        <f t="shared" si="27"/>
        <v>0</v>
      </c>
      <c r="N256" s="818"/>
    </row>
    <row r="257" spans="1:14" s="819" customFormat="1" hidden="1" outlineLevel="1">
      <c r="A257" s="813"/>
      <c r="B257" s="814" t="s">
        <v>1312</v>
      </c>
      <c r="C257" s="815"/>
      <c r="D257" s="815">
        <v>1</v>
      </c>
      <c r="E257" s="815">
        <v>14</v>
      </c>
      <c r="F257" s="815">
        <v>0.2</v>
      </c>
      <c r="G257" s="815">
        <v>0.6</v>
      </c>
      <c r="H257" s="816">
        <f t="shared" si="31"/>
        <v>1.68</v>
      </c>
      <c r="I257" s="92"/>
      <c r="J257" s="92"/>
      <c r="K257" s="92">
        <f t="shared" si="25"/>
        <v>0</v>
      </c>
      <c r="L257" s="92">
        <f t="shared" si="26"/>
        <v>0</v>
      </c>
      <c r="M257" s="92">
        <f t="shared" si="27"/>
        <v>0</v>
      </c>
      <c r="N257" s="818"/>
    </row>
    <row r="258" spans="1:14" s="819" customFormat="1" hidden="1" outlineLevel="1">
      <c r="A258" s="813"/>
      <c r="B258" s="814" t="s">
        <v>1313</v>
      </c>
      <c r="C258" s="815"/>
      <c r="D258" s="815">
        <v>1</v>
      </c>
      <c r="E258" s="815">
        <v>3</v>
      </c>
      <c r="F258" s="815">
        <v>0.1</v>
      </c>
      <c r="G258" s="815">
        <v>0.4</v>
      </c>
      <c r="H258" s="816">
        <f t="shared" si="31"/>
        <v>0.12000000000000002</v>
      </c>
      <c r="I258" s="92"/>
      <c r="J258" s="92"/>
      <c r="K258" s="92">
        <f t="shared" si="25"/>
        <v>0</v>
      </c>
      <c r="L258" s="92">
        <f t="shared" si="26"/>
        <v>0</v>
      </c>
      <c r="M258" s="92">
        <f t="shared" si="27"/>
        <v>0</v>
      </c>
      <c r="N258" s="818"/>
    </row>
    <row r="259" spans="1:14" s="819" customFormat="1" hidden="1" outlineLevel="1">
      <c r="A259" s="813"/>
      <c r="B259" s="814" t="s">
        <v>1314</v>
      </c>
      <c r="C259" s="815"/>
      <c r="D259" s="815">
        <v>1</v>
      </c>
      <c r="E259" s="815">
        <v>3</v>
      </c>
      <c r="F259" s="815">
        <v>0.1</v>
      </c>
      <c r="G259" s="815">
        <v>0.4</v>
      </c>
      <c r="H259" s="816">
        <f t="shared" si="31"/>
        <v>0.12000000000000002</v>
      </c>
      <c r="I259" s="92"/>
      <c r="J259" s="92"/>
      <c r="K259" s="92">
        <f t="shared" si="25"/>
        <v>0</v>
      </c>
      <c r="L259" s="92">
        <f t="shared" si="26"/>
        <v>0</v>
      </c>
      <c r="M259" s="92">
        <f t="shared" si="27"/>
        <v>0</v>
      </c>
      <c r="N259" s="818"/>
    </row>
    <row r="260" spans="1:14" s="819" customFormat="1" hidden="1" outlineLevel="1">
      <c r="A260" s="813"/>
      <c r="B260" s="814" t="s">
        <v>1315</v>
      </c>
      <c r="C260" s="815"/>
      <c r="D260" s="815">
        <v>1</v>
      </c>
      <c r="E260" s="815">
        <v>3</v>
      </c>
      <c r="F260" s="815">
        <v>0.1</v>
      </c>
      <c r="G260" s="815">
        <v>0.4</v>
      </c>
      <c r="H260" s="816">
        <f t="shared" si="31"/>
        <v>0.12000000000000002</v>
      </c>
      <c r="I260" s="92"/>
      <c r="J260" s="92"/>
      <c r="K260" s="92">
        <f t="shared" si="25"/>
        <v>0</v>
      </c>
      <c r="L260" s="92">
        <f t="shared" si="26"/>
        <v>0</v>
      </c>
      <c r="M260" s="92">
        <f t="shared" si="27"/>
        <v>0</v>
      </c>
      <c r="N260" s="818"/>
    </row>
    <row r="261" spans="1:14" s="819" customFormat="1" hidden="1" outlineLevel="1">
      <c r="A261" s="813"/>
      <c r="B261" s="814" t="s">
        <v>1316</v>
      </c>
      <c r="C261" s="815"/>
      <c r="D261" s="815">
        <v>1</v>
      </c>
      <c r="E261" s="815">
        <v>1.4</v>
      </c>
      <c r="F261" s="815">
        <v>0.2</v>
      </c>
      <c r="G261" s="815">
        <v>0.4</v>
      </c>
      <c r="H261" s="816">
        <f t="shared" si="31"/>
        <v>0.11200000000000002</v>
      </c>
      <c r="I261" s="92"/>
      <c r="J261" s="92"/>
      <c r="K261" s="92">
        <f t="shared" si="25"/>
        <v>0</v>
      </c>
      <c r="L261" s="92">
        <f t="shared" si="26"/>
        <v>0</v>
      </c>
      <c r="M261" s="92">
        <f t="shared" si="27"/>
        <v>0</v>
      </c>
      <c r="N261" s="818"/>
    </row>
    <row r="262" spans="1:14" s="819" customFormat="1" hidden="1" outlineLevel="1">
      <c r="A262" s="813"/>
      <c r="B262" s="814" t="s">
        <v>1317</v>
      </c>
      <c r="C262" s="815"/>
      <c r="D262" s="815">
        <v>1</v>
      </c>
      <c r="E262" s="815">
        <v>9.4</v>
      </c>
      <c r="F262" s="815">
        <v>0.2</v>
      </c>
      <c r="G262" s="815">
        <v>0.6</v>
      </c>
      <c r="H262" s="816">
        <f t="shared" si="31"/>
        <v>1.1279999999999999</v>
      </c>
      <c r="I262" s="92"/>
      <c r="J262" s="92"/>
      <c r="K262" s="92">
        <f t="shared" ref="K262:K288" si="32">H262*I262</f>
        <v>0</v>
      </c>
      <c r="L262" s="92">
        <f t="shared" ref="L262:L288" si="33">+H262*J262</f>
        <v>0</v>
      </c>
      <c r="M262" s="92">
        <f t="shared" ref="M262:M288" si="34">+SUM(K262:L262)</f>
        <v>0</v>
      </c>
      <c r="N262" s="818"/>
    </row>
    <row r="263" spans="1:14" s="819" customFormat="1" hidden="1" outlineLevel="1">
      <c r="A263" s="813"/>
      <c r="B263" s="814" t="s">
        <v>1318</v>
      </c>
      <c r="C263" s="815"/>
      <c r="D263" s="815">
        <v>1</v>
      </c>
      <c r="E263" s="815">
        <f>80*2+6</f>
        <v>166</v>
      </c>
      <c r="F263" s="815">
        <v>0.2</v>
      </c>
      <c r="G263" s="815">
        <v>0.9</v>
      </c>
      <c r="H263" s="816">
        <f t="shared" si="31"/>
        <v>29.880000000000003</v>
      </c>
      <c r="I263" s="92"/>
      <c r="J263" s="92"/>
      <c r="K263" s="92">
        <f t="shared" si="32"/>
        <v>0</v>
      </c>
      <c r="L263" s="92">
        <f t="shared" si="33"/>
        <v>0</v>
      </c>
      <c r="M263" s="92">
        <f t="shared" si="34"/>
        <v>0</v>
      </c>
      <c r="N263" s="818"/>
    </row>
    <row r="264" spans="1:14" s="819" customFormat="1" hidden="1" outlineLevel="1">
      <c r="A264" s="813"/>
      <c r="B264" s="814" t="s">
        <v>1319</v>
      </c>
      <c r="C264" s="815"/>
      <c r="D264" s="815">
        <v>1</v>
      </c>
      <c r="E264" s="815">
        <v>5</v>
      </c>
      <c r="F264" s="815">
        <v>0.1</v>
      </c>
      <c r="G264" s="815">
        <v>0.6</v>
      </c>
      <c r="H264" s="816">
        <f t="shared" si="31"/>
        <v>0.3</v>
      </c>
      <c r="I264" s="92"/>
      <c r="J264" s="92"/>
      <c r="K264" s="92">
        <f t="shared" si="32"/>
        <v>0</v>
      </c>
      <c r="L264" s="92">
        <f t="shared" si="33"/>
        <v>0</v>
      </c>
      <c r="M264" s="92">
        <f t="shared" si="34"/>
        <v>0</v>
      </c>
      <c r="N264" s="818"/>
    </row>
    <row r="265" spans="1:14" s="819" customFormat="1" hidden="1" outlineLevel="1">
      <c r="A265" s="813"/>
      <c r="B265" s="814" t="s">
        <v>1320</v>
      </c>
      <c r="C265" s="815"/>
      <c r="D265" s="815">
        <v>1</v>
      </c>
      <c r="E265" s="815">
        <v>20</v>
      </c>
      <c r="F265" s="815">
        <v>0.2</v>
      </c>
      <c r="G265" s="815">
        <v>0.9</v>
      </c>
      <c r="H265" s="816">
        <f t="shared" si="31"/>
        <v>3.6000000000000005</v>
      </c>
      <c r="I265" s="92"/>
      <c r="J265" s="92"/>
      <c r="K265" s="92">
        <f t="shared" si="32"/>
        <v>0</v>
      </c>
      <c r="L265" s="92">
        <f t="shared" si="33"/>
        <v>0</v>
      </c>
      <c r="M265" s="92">
        <f t="shared" si="34"/>
        <v>0</v>
      </c>
      <c r="N265" s="818"/>
    </row>
    <row r="266" spans="1:14" s="819" customFormat="1" hidden="1" outlineLevel="1">
      <c r="A266" s="813"/>
      <c r="B266" s="814" t="s">
        <v>1321</v>
      </c>
      <c r="C266" s="815"/>
      <c r="D266" s="815">
        <v>1</v>
      </c>
      <c r="E266" s="815">
        <v>5</v>
      </c>
      <c r="F266" s="815">
        <v>0.2</v>
      </c>
      <c r="G266" s="815">
        <v>0.6</v>
      </c>
      <c r="H266" s="816">
        <f t="shared" si="31"/>
        <v>0.6</v>
      </c>
      <c r="I266" s="92"/>
      <c r="J266" s="92"/>
      <c r="K266" s="92">
        <f t="shared" si="32"/>
        <v>0</v>
      </c>
      <c r="L266" s="92">
        <f t="shared" si="33"/>
        <v>0</v>
      </c>
      <c r="M266" s="92">
        <f t="shared" si="34"/>
        <v>0</v>
      </c>
      <c r="N266" s="818"/>
    </row>
    <row r="267" spans="1:14" s="819" customFormat="1" hidden="1" outlineLevel="1">
      <c r="A267" s="813"/>
      <c r="B267" s="814" t="s">
        <v>1322</v>
      </c>
      <c r="C267" s="815"/>
      <c r="D267" s="815">
        <v>1</v>
      </c>
      <c r="E267" s="815">
        <v>14</v>
      </c>
      <c r="F267" s="815">
        <v>0.2</v>
      </c>
      <c r="G267" s="815">
        <v>0.9</v>
      </c>
      <c r="H267" s="816">
        <f t="shared" si="31"/>
        <v>2.5200000000000005</v>
      </c>
      <c r="I267" s="92"/>
      <c r="J267" s="92"/>
      <c r="K267" s="92">
        <f t="shared" si="32"/>
        <v>0</v>
      </c>
      <c r="L267" s="92">
        <f t="shared" si="33"/>
        <v>0</v>
      </c>
      <c r="M267" s="92">
        <f t="shared" si="34"/>
        <v>0</v>
      </c>
      <c r="N267" s="818"/>
    </row>
    <row r="268" spans="1:14" s="819" customFormat="1" hidden="1" outlineLevel="1">
      <c r="A268" s="813"/>
      <c r="B268" s="814" t="s">
        <v>1323</v>
      </c>
      <c r="C268" s="815"/>
      <c r="D268" s="815">
        <v>2</v>
      </c>
      <c r="E268" s="815">
        <v>12</v>
      </c>
      <c r="F268" s="815">
        <v>0.2</v>
      </c>
      <c r="G268" s="815">
        <v>0.9</v>
      </c>
      <c r="H268" s="816">
        <f t="shared" si="31"/>
        <v>4.32</v>
      </c>
      <c r="I268" s="92"/>
      <c r="J268" s="92"/>
      <c r="K268" s="92">
        <f t="shared" si="32"/>
        <v>0</v>
      </c>
      <c r="L268" s="92">
        <f t="shared" si="33"/>
        <v>0</v>
      </c>
      <c r="M268" s="92">
        <f t="shared" si="34"/>
        <v>0</v>
      </c>
      <c r="N268" s="818"/>
    </row>
    <row r="269" spans="1:14" s="819" customFormat="1" hidden="1" outlineLevel="1">
      <c r="A269" s="813"/>
      <c r="B269" s="814" t="s">
        <v>1324</v>
      </c>
      <c r="C269" s="815"/>
      <c r="D269" s="815">
        <v>3</v>
      </c>
      <c r="E269" s="815">
        <v>5</v>
      </c>
      <c r="F269" s="815">
        <v>0.2</v>
      </c>
      <c r="G269" s="815">
        <v>0.6</v>
      </c>
      <c r="H269" s="816">
        <f t="shared" si="31"/>
        <v>1.7999999999999998</v>
      </c>
      <c r="I269" s="92"/>
      <c r="J269" s="92"/>
      <c r="K269" s="92">
        <f t="shared" si="32"/>
        <v>0</v>
      </c>
      <c r="L269" s="92">
        <f t="shared" si="33"/>
        <v>0</v>
      </c>
      <c r="M269" s="92">
        <f t="shared" si="34"/>
        <v>0</v>
      </c>
      <c r="N269" s="818"/>
    </row>
    <row r="270" spans="1:14" s="819" customFormat="1" hidden="1" outlineLevel="1">
      <c r="A270" s="813"/>
      <c r="B270" s="814" t="s">
        <v>1325</v>
      </c>
      <c r="C270" s="815"/>
      <c r="D270" s="815">
        <v>4</v>
      </c>
      <c r="E270" s="815">
        <v>4</v>
      </c>
      <c r="F270" s="815">
        <v>0.2</v>
      </c>
      <c r="G270" s="815">
        <v>0.6</v>
      </c>
      <c r="H270" s="816">
        <f t="shared" si="31"/>
        <v>1.92</v>
      </c>
      <c r="I270" s="92"/>
      <c r="J270" s="92"/>
      <c r="K270" s="92">
        <f t="shared" si="32"/>
        <v>0</v>
      </c>
      <c r="L270" s="92">
        <f t="shared" si="33"/>
        <v>0</v>
      </c>
      <c r="M270" s="92">
        <f t="shared" si="34"/>
        <v>0</v>
      </c>
      <c r="N270" s="818"/>
    </row>
    <row r="271" spans="1:14" collapsed="1">
      <c r="A271" s="417">
        <v>34</v>
      </c>
      <c r="B271" s="100" t="s">
        <v>107</v>
      </c>
      <c r="C271" s="3" t="s">
        <v>3</v>
      </c>
      <c r="D271" s="3"/>
      <c r="E271" s="3"/>
      <c r="F271" s="3"/>
      <c r="G271" s="3"/>
      <c r="H271" s="91">
        <f>SUM(H272:H275)</f>
        <v>1911.5040000000001</v>
      </c>
      <c r="I271" s="92"/>
      <c r="J271" s="92"/>
      <c r="K271" s="92">
        <f t="shared" si="32"/>
        <v>0</v>
      </c>
      <c r="L271" s="92">
        <f t="shared" si="33"/>
        <v>0</v>
      </c>
      <c r="M271" s="92">
        <f t="shared" si="34"/>
        <v>0</v>
      </c>
      <c r="N271" s="800"/>
    </row>
    <row r="272" spans="1:14" s="819" customFormat="1" hidden="1" outlineLevel="1">
      <c r="A272" s="813"/>
      <c r="B272" s="814" t="s">
        <v>1342</v>
      </c>
      <c r="C272" s="815"/>
      <c r="D272" s="815">
        <v>1</v>
      </c>
      <c r="E272" s="815">
        <f>67*2+80+4*14+21.4*9+35*4</f>
        <v>602.6</v>
      </c>
      <c r="F272" s="815">
        <v>0.3</v>
      </c>
      <c r="G272" s="815">
        <v>0.8</v>
      </c>
      <c r="H272" s="816">
        <f t="shared" ref="H272:H273" si="35">G272*F272*E272*D272</f>
        <v>144.624</v>
      </c>
      <c r="I272" s="92"/>
      <c r="J272" s="92"/>
      <c r="K272" s="92">
        <f t="shared" si="32"/>
        <v>0</v>
      </c>
      <c r="L272" s="92">
        <f t="shared" si="33"/>
        <v>0</v>
      </c>
      <c r="M272" s="92">
        <f t="shared" si="34"/>
        <v>0</v>
      </c>
      <c r="N272" s="818"/>
    </row>
    <row r="273" spans="1:14" s="819" customFormat="1" hidden="1" outlineLevel="1">
      <c r="A273" s="813"/>
      <c r="B273" s="814" t="s">
        <v>1343</v>
      </c>
      <c r="C273" s="815"/>
      <c r="D273" s="815">
        <v>1</v>
      </c>
      <c r="E273" s="815">
        <f>67*22+80*19</f>
        <v>2994</v>
      </c>
      <c r="F273" s="815">
        <v>0.3</v>
      </c>
      <c r="G273" s="815">
        <v>0.9</v>
      </c>
      <c r="H273" s="816">
        <f t="shared" si="35"/>
        <v>808.38000000000011</v>
      </c>
      <c r="I273" s="92"/>
      <c r="J273" s="92"/>
      <c r="K273" s="92">
        <f t="shared" si="32"/>
        <v>0</v>
      </c>
      <c r="L273" s="92">
        <f t="shared" si="33"/>
        <v>0</v>
      </c>
      <c r="M273" s="92">
        <f t="shared" si="34"/>
        <v>0</v>
      </c>
      <c r="N273" s="818"/>
    </row>
    <row r="274" spans="1:14" s="819" customFormat="1" hidden="1" outlineLevel="1">
      <c r="A274" s="813"/>
      <c r="B274" s="814" t="s">
        <v>1344</v>
      </c>
      <c r="C274" s="815"/>
      <c r="D274" s="815">
        <v>1</v>
      </c>
      <c r="E274" s="815">
        <f>740+250</f>
        <v>990</v>
      </c>
      <c r="F274" s="815"/>
      <c r="G274" s="815">
        <v>0.15</v>
      </c>
      <c r="H274" s="816">
        <f>G274*E274</f>
        <v>148.5</v>
      </c>
      <c r="I274" s="92"/>
      <c r="J274" s="92"/>
      <c r="K274" s="92">
        <f t="shared" si="32"/>
        <v>0</v>
      </c>
      <c r="L274" s="92">
        <f t="shared" si="33"/>
        <v>0</v>
      </c>
      <c r="M274" s="92">
        <f t="shared" si="34"/>
        <v>0</v>
      </c>
      <c r="N274" s="818"/>
    </row>
    <row r="275" spans="1:14" s="819" customFormat="1" hidden="1" outlineLevel="1">
      <c r="A275" s="813"/>
      <c r="B275" s="814" t="s">
        <v>1345</v>
      </c>
      <c r="C275" s="815"/>
      <c r="D275" s="815">
        <v>1</v>
      </c>
      <c r="E275" s="815">
        <v>5400</v>
      </c>
      <c r="F275" s="815"/>
      <c r="G275" s="815">
        <v>0.15</v>
      </c>
      <c r="H275" s="816">
        <f>G275*E275</f>
        <v>810</v>
      </c>
      <c r="I275" s="92"/>
      <c r="J275" s="92"/>
      <c r="K275" s="92">
        <f t="shared" si="32"/>
        <v>0</v>
      </c>
      <c r="L275" s="92">
        <f t="shared" si="33"/>
        <v>0</v>
      </c>
      <c r="M275" s="92">
        <f t="shared" si="34"/>
        <v>0</v>
      </c>
      <c r="N275" s="818"/>
    </row>
    <row r="276" spans="1:14" collapsed="1">
      <c r="A276" s="417">
        <v>35</v>
      </c>
      <c r="B276" s="100" t="s">
        <v>108</v>
      </c>
      <c r="C276" s="3" t="s">
        <v>3</v>
      </c>
      <c r="D276" s="3"/>
      <c r="E276" s="3"/>
      <c r="F276" s="3"/>
      <c r="G276" s="3"/>
      <c r="H276" s="91">
        <f>SUM(H277:H282)*1.03</f>
        <v>69.562080000000009</v>
      </c>
      <c r="I276" s="92"/>
      <c r="J276" s="92"/>
      <c r="K276" s="92">
        <f t="shared" si="32"/>
        <v>0</v>
      </c>
      <c r="L276" s="92">
        <f t="shared" si="33"/>
        <v>0</v>
      </c>
      <c r="M276" s="92">
        <f t="shared" si="34"/>
        <v>0</v>
      </c>
      <c r="N276" s="800"/>
    </row>
    <row r="277" spans="1:14" s="819" customFormat="1" hidden="1" outlineLevel="1">
      <c r="A277" s="813"/>
      <c r="B277" s="814" t="s">
        <v>1304</v>
      </c>
      <c r="C277" s="815"/>
      <c r="D277" s="815">
        <v>1</v>
      </c>
      <c r="E277" s="815">
        <v>5.55</v>
      </c>
      <c r="F277" s="815">
        <v>4.6500000000000004</v>
      </c>
      <c r="G277" s="815">
        <v>0.8</v>
      </c>
      <c r="H277" s="816">
        <f t="shared" ref="H277:H282" si="36">G277*F277*E277*D277</f>
        <v>20.646000000000004</v>
      </c>
      <c r="I277" s="92"/>
      <c r="J277" s="92"/>
      <c r="K277" s="92">
        <f t="shared" si="32"/>
        <v>0</v>
      </c>
      <c r="L277" s="92">
        <f t="shared" si="33"/>
        <v>0</v>
      </c>
      <c r="M277" s="92">
        <f t="shared" si="34"/>
        <v>0</v>
      </c>
      <c r="N277" s="818"/>
    </row>
    <row r="278" spans="1:14" s="819" customFormat="1" hidden="1" outlineLevel="1">
      <c r="A278" s="813"/>
      <c r="B278" s="814"/>
      <c r="C278" s="815"/>
      <c r="D278" s="815">
        <v>1</v>
      </c>
      <c r="E278" s="815">
        <f>3.6*4</f>
        <v>14.4</v>
      </c>
      <c r="F278" s="815">
        <v>0.2</v>
      </c>
      <c r="G278" s="815">
        <v>1.7</v>
      </c>
      <c r="H278" s="816">
        <f t="shared" si="36"/>
        <v>4.8960000000000008</v>
      </c>
      <c r="I278" s="92"/>
      <c r="J278" s="92"/>
      <c r="K278" s="92">
        <f t="shared" si="32"/>
        <v>0</v>
      </c>
      <c r="L278" s="92">
        <f t="shared" si="33"/>
        <v>0</v>
      </c>
      <c r="M278" s="92">
        <f t="shared" si="34"/>
        <v>0</v>
      </c>
      <c r="N278" s="818"/>
    </row>
    <row r="279" spans="1:14" s="819" customFormat="1" hidden="1" outlineLevel="1">
      <c r="A279" s="813"/>
      <c r="B279" s="814" t="s">
        <v>1305</v>
      </c>
      <c r="C279" s="815"/>
      <c r="D279" s="815">
        <v>1</v>
      </c>
      <c r="E279" s="815">
        <v>4.1500000000000004</v>
      </c>
      <c r="F279" s="815">
        <v>5.55</v>
      </c>
      <c r="G279" s="815">
        <v>0.8</v>
      </c>
      <c r="H279" s="816">
        <f t="shared" si="36"/>
        <v>18.426000000000002</v>
      </c>
      <c r="I279" s="92"/>
      <c r="J279" s="92"/>
      <c r="K279" s="92">
        <f t="shared" si="32"/>
        <v>0</v>
      </c>
      <c r="L279" s="92">
        <f t="shared" si="33"/>
        <v>0</v>
      </c>
      <c r="M279" s="92">
        <f t="shared" si="34"/>
        <v>0</v>
      </c>
      <c r="N279" s="818"/>
    </row>
    <row r="280" spans="1:14" s="819" customFormat="1" hidden="1" outlineLevel="1">
      <c r="A280" s="813"/>
      <c r="B280" s="814"/>
      <c r="C280" s="815"/>
      <c r="D280" s="815">
        <v>1</v>
      </c>
      <c r="E280" s="815">
        <f>3.6*4</f>
        <v>14.4</v>
      </c>
      <c r="F280" s="815">
        <v>0.2</v>
      </c>
      <c r="G280" s="815">
        <v>1.7</v>
      </c>
      <c r="H280" s="816">
        <f t="shared" si="36"/>
        <v>4.8960000000000008</v>
      </c>
      <c r="I280" s="92"/>
      <c r="J280" s="92"/>
      <c r="K280" s="92">
        <f t="shared" si="32"/>
        <v>0</v>
      </c>
      <c r="L280" s="92">
        <f t="shared" si="33"/>
        <v>0</v>
      </c>
      <c r="M280" s="92">
        <f t="shared" si="34"/>
        <v>0</v>
      </c>
      <c r="N280" s="818"/>
    </row>
    <row r="281" spans="1:14" s="819" customFormat="1" hidden="1" outlineLevel="1">
      <c r="A281" s="813"/>
      <c r="B281" s="814" t="s">
        <v>1306</v>
      </c>
      <c r="C281" s="815"/>
      <c r="D281" s="815">
        <v>1</v>
      </c>
      <c r="E281" s="815">
        <v>3.8</v>
      </c>
      <c r="F281" s="815">
        <v>4.8</v>
      </c>
      <c r="G281" s="815">
        <v>0.8</v>
      </c>
      <c r="H281" s="816">
        <f t="shared" si="36"/>
        <v>14.591999999999999</v>
      </c>
      <c r="I281" s="92"/>
      <c r="J281" s="92"/>
      <c r="K281" s="92">
        <f t="shared" si="32"/>
        <v>0</v>
      </c>
      <c r="L281" s="92">
        <f t="shared" si="33"/>
        <v>0</v>
      </c>
      <c r="M281" s="92">
        <f t="shared" si="34"/>
        <v>0</v>
      </c>
      <c r="N281" s="818"/>
    </row>
    <row r="282" spans="1:14" s="819" customFormat="1" hidden="1" outlineLevel="1">
      <c r="A282" s="813"/>
      <c r="B282" s="814"/>
      <c r="C282" s="815"/>
      <c r="D282" s="815">
        <v>1</v>
      </c>
      <c r="E282" s="815">
        <f>3*4</f>
        <v>12</v>
      </c>
      <c r="F282" s="815">
        <v>0.2</v>
      </c>
      <c r="G282" s="815">
        <v>1.7</v>
      </c>
      <c r="H282" s="816">
        <f t="shared" si="36"/>
        <v>4.08</v>
      </c>
      <c r="I282" s="92"/>
      <c r="J282" s="92"/>
      <c r="K282" s="92">
        <f t="shared" si="32"/>
        <v>0</v>
      </c>
      <c r="L282" s="92">
        <f t="shared" si="33"/>
        <v>0</v>
      </c>
      <c r="M282" s="92">
        <f t="shared" si="34"/>
        <v>0</v>
      </c>
      <c r="N282" s="818"/>
    </row>
    <row r="283" spans="1:14" collapsed="1">
      <c r="A283" s="417">
        <v>36</v>
      </c>
      <c r="B283" s="100" t="s">
        <v>109</v>
      </c>
      <c r="C283" s="3" t="s">
        <v>3</v>
      </c>
      <c r="D283" s="3"/>
      <c r="E283" s="3"/>
      <c r="F283" s="3"/>
      <c r="G283" s="3"/>
      <c r="H283" s="91">
        <f>H284</f>
        <v>16.8</v>
      </c>
      <c r="I283" s="92"/>
      <c r="J283" s="92"/>
      <c r="K283" s="92">
        <f t="shared" si="32"/>
        <v>0</v>
      </c>
      <c r="L283" s="92">
        <f t="shared" si="33"/>
        <v>0</v>
      </c>
      <c r="M283" s="92">
        <f t="shared" si="34"/>
        <v>0</v>
      </c>
      <c r="N283" s="800"/>
    </row>
    <row r="284" spans="1:14" s="819" customFormat="1" hidden="1" outlineLevel="1">
      <c r="A284" s="813"/>
      <c r="B284" s="814"/>
      <c r="C284" s="815"/>
      <c r="D284" s="815">
        <v>2</v>
      </c>
      <c r="E284" s="815">
        <v>40</v>
      </c>
      <c r="F284" s="815">
        <v>1.4</v>
      </c>
      <c r="G284" s="815">
        <v>0.15</v>
      </c>
      <c r="H284" s="816">
        <f>G284*F284*E284*D284</f>
        <v>16.8</v>
      </c>
      <c r="I284" s="92"/>
      <c r="J284" s="92"/>
      <c r="K284" s="92">
        <f t="shared" si="32"/>
        <v>0</v>
      </c>
      <c r="L284" s="92">
        <f t="shared" si="33"/>
        <v>0</v>
      </c>
      <c r="M284" s="92">
        <f t="shared" si="34"/>
        <v>0</v>
      </c>
      <c r="N284" s="818"/>
    </row>
    <row r="285" spans="1:14" collapsed="1">
      <c r="A285" s="417">
        <v>37</v>
      </c>
      <c r="B285" s="100" t="s">
        <v>112</v>
      </c>
      <c r="C285" s="3" t="s">
        <v>3</v>
      </c>
      <c r="D285" s="3"/>
      <c r="E285" s="3"/>
      <c r="F285" s="3"/>
      <c r="G285" s="3"/>
      <c r="H285" s="91">
        <f>H286</f>
        <v>60.840000000000011</v>
      </c>
      <c r="I285" s="92"/>
      <c r="J285" s="92"/>
      <c r="K285" s="92">
        <f t="shared" si="32"/>
        <v>0</v>
      </c>
      <c r="L285" s="92">
        <f t="shared" si="33"/>
        <v>0</v>
      </c>
      <c r="M285" s="92">
        <f t="shared" si="34"/>
        <v>0</v>
      </c>
      <c r="N285" s="800"/>
    </row>
    <row r="286" spans="1:14" s="819" customFormat="1" hidden="1" outlineLevel="1">
      <c r="A286" s="813"/>
      <c r="B286" s="814"/>
      <c r="C286" s="815"/>
      <c r="D286" s="815">
        <v>1</v>
      </c>
      <c r="E286" s="815">
        <f>(67+80)*2+4*11</f>
        <v>338</v>
      </c>
      <c r="F286" s="815">
        <v>0.2</v>
      </c>
      <c r="G286" s="815">
        <v>0.9</v>
      </c>
      <c r="H286" s="816">
        <f>G286*F286*E286</f>
        <v>60.840000000000011</v>
      </c>
      <c r="I286" s="92"/>
      <c r="J286" s="92"/>
      <c r="K286" s="92">
        <f t="shared" si="32"/>
        <v>0</v>
      </c>
      <c r="L286" s="92">
        <f t="shared" si="33"/>
        <v>0</v>
      </c>
      <c r="M286" s="92">
        <f t="shared" si="34"/>
        <v>0</v>
      </c>
      <c r="N286" s="818"/>
    </row>
    <row r="287" spans="1:14" ht="30">
      <c r="A287" s="417">
        <v>38</v>
      </c>
      <c r="B287" s="103" t="s">
        <v>111</v>
      </c>
      <c r="C287" s="3" t="s">
        <v>3</v>
      </c>
      <c r="D287" s="3"/>
      <c r="E287" s="3"/>
      <c r="F287" s="3"/>
      <c r="G287" s="3"/>
      <c r="H287" s="91">
        <v>100</v>
      </c>
      <c r="I287" s="92"/>
      <c r="J287" s="92"/>
      <c r="K287" s="92">
        <f t="shared" si="32"/>
        <v>0</v>
      </c>
      <c r="L287" s="92">
        <f t="shared" si="33"/>
        <v>0</v>
      </c>
      <c r="M287" s="92">
        <f t="shared" si="34"/>
        <v>0</v>
      </c>
      <c r="N287" s="800"/>
    </row>
    <row r="288" spans="1:14" collapsed="1">
      <c r="A288" s="417">
        <v>39</v>
      </c>
      <c r="B288" s="107" t="s">
        <v>110</v>
      </c>
      <c r="C288" s="3" t="s">
        <v>3</v>
      </c>
      <c r="D288" s="3"/>
      <c r="E288" s="3"/>
      <c r="F288" s="3"/>
      <c r="G288" s="3"/>
      <c r="H288" s="104">
        <f>H289</f>
        <v>816.3</v>
      </c>
      <c r="I288" s="92"/>
      <c r="J288" s="92"/>
      <c r="K288" s="92">
        <f t="shared" si="32"/>
        <v>0</v>
      </c>
      <c r="L288" s="92">
        <f t="shared" si="33"/>
        <v>0</v>
      </c>
      <c r="M288" s="92">
        <f t="shared" si="34"/>
        <v>0</v>
      </c>
      <c r="N288" s="800"/>
    </row>
    <row r="289" spans="1:14" s="819" customFormat="1" hidden="1" outlineLevel="1">
      <c r="A289" s="813"/>
      <c r="B289" s="814"/>
      <c r="C289" s="815"/>
      <c r="D289" s="815">
        <v>1</v>
      </c>
      <c r="E289" s="815">
        <f>(5400+42)</f>
        <v>5442</v>
      </c>
      <c r="F289" s="815"/>
      <c r="G289" s="815">
        <v>0.15</v>
      </c>
      <c r="H289" s="816">
        <f>G289*E289</f>
        <v>816.3</v>
      </c>
      <c r="I289" s="92"/>
      <c r="J289" s="92"/>
      <c r="K289" s="817"/>
      <c r="L289" s="817"/>
      <c r="M289" s="817"/>
      <c r="N289" s="818"/>
    </row>
    <row r="290" spans="1:14">
      <c r="A290" s="119"/>
      <c r="B290" s="93"/>
      <c r="C290" s="3"/>
      <c r="D290" s="3"/>
      <c r="E290" s="3"/>
      <c r="F290" s="3"/>
      <c r="G290" s="3"/>
      <c r="H290" s="91"/>
      <c r="I290" s="92"/>
      <c r="J290" s="92"/>
      <c r="K290" s="92"/>
      <c r="L290" s="92"/>
      <c r="M290" s="92"/>
      <c r="N290" s="800"/>
    </row>
    <row r="291" spans="1:14">
      <c r="A291" s="120"/>
      <c r="B291" s="95" t="s">
        <v>20</v>
      </c>
      <c r="C291" s="94"/>
      <c r="D291" s="94"/>
      <c r="E291" s="94"/>
      <c r="F291" s="94"/>
      <c r="G291" s="94"/>
      <c r="H291" s="96"/>
      <c r="I291" s="94"/>
      <c r="J291" s="94"/>
      <c r="K291" s="90">
        <f>+SUBTOTAL(9,K292:K354)</f>
        <v>0</v>
      </c>
      <c r="L291" s="90">
        <f t="shared" ref="L291:M291" si="37">+SUBTOTAL(9,L292:L354)</f>
        <v>0</v>
      </c>
      <c r="M291" s="90">
        <f t="shared" si="37"/>
        <v>0</v>
      </c>
      <c r="N291" s="802"/>
    </row>
    <row r="292" spans="1:14" ht="30" collapsed="1">
      <c r="A292" s="417">
        <v>40</v>
      </c>
      <c r="B292" s="100" t="s">
        <v>19</v>
      </c>
      <c r="C292" s="99" t="s">
        <v>4</v>
      </c>
      <c r="D292" s="99"/>
      <c r="E292" s="99"/>
      <c r="F292" s="99"/>
      <c r="G292" s="99"/>
      <c r="H292" s="91">
        <f>SUM(H293:H307)</f>
        <v>4760</v>
      </c>
      <c r="I292" s="92"/>
      <c r="J292" s="92"/>
      <c r="K292" s="92">
        <f t="shared" ref="K292:K353" si="38">H292*I292</f>
        <v>0</v>
      </c>
      <c r="L292" s="92">
        <f t="shared" ref="L292:L353" si="39">+H292*J292</f>
        <v>0</v>
      </c>
      <c r="M292" s="92">
        <f t="shared" ref="M292:M353" si="40">+SUM(K292:L292)</f>
        <v>0</v>
      </c>
      <c r="N292" s="800"/>
    </row>
    <row r="293" spans="1:14" s="819" customFormat="1" hidden="1" outlineLevel="1">
      <c r="A293" s="813"/>
      <c r="B293" s="814" t="s">
        <v>1346</v>
      </c>
      <c r="C293" s="815"/>
      <c r="D293" s="815"/>
      <c r="E293" s="815"/>
      <c r="F293" s="815"/>
      <c r="G293" s="815"/>
      <c r="H293" s="816">
        <v>1445</v>
      </c>
      <c r="I293" s="92"/>
      <c r="J293" s="92"/>
      <c r="K293" s="92">
        <f t="shared" si="38"/>
        <v>0</v>
      </c>
      <c r="L293" s="92">
        <f t="shared" si="39"/>
        <v>0</v>
      </c>
      <c r="M293" s="92">
        <f t="shared" si="40"/>
        <v>0</v>
      </c>
      <c r="N293" s="818"/>
    </row>
    <row r="294" spans="1:14" s="819" customFormat="1" hidden="1" outlineLevel="1">
      <c r="A294" s="813"/>
      <c r="B294" s="814" t="s">
        <v>1347</v>
      </c>
      <c r="C294" s="815"/>
      <c r="D294" s="815"/>
      <c r="E294" s="815"/>
      <c r="F294" s="815"/>
      <c r="G294" s="815"/>
      <c r="H294" s="816"/>
      <c r="I294" s="92"/>
      <c r="J294" s="92"/>
      <c r="K294" s="92">
        <f t="shared" si="38"/>
        <v>0</v>
      </c>
      <c r="L294" s="92">
        <f t="shared" si="39"/>
        <v>0</v>
      </c>
      <c r="M294" s="92">
        <f t="shared" si="40"/>
        <v>0</v>
      </c>
      <c r="N294" s="818"/>
    </row>
    <row r="295" spans="1:14" s="819" customFormat="1" hidden="1" outlineLevel="1">
      <c r="A295" s="813"/>
      <c r="B295" s="814"/>
      <c r="C295" s="815"/>
      <c r="D295" s="815">
        <v>-7</v>
      </c>
      <c r="E295" s="815">
        <v>66</v>
      </c>
      <c r="F295" s="815"/>
      <c r="G295" s="815"/>
      <c r="H295" s="816">
        <f>D295*E295</f>
        <v>-462</v>
      </c>
      <c r="I295" s="92"/>
      <c r="J295" s="92"/>
      <c r="K295" s="92">
        <f t="shared" si="38"/>
        <v>0</v>
      </c>
      <c r="L295" s="92">
        <f t="shared" si="39"/>
        <v>0</v>
      </c>
      <c r="M295" s="92">
        <f t="shared" si="40"/>
        <v>0</v>
      </c>
      <c r="N295" s="818"/>
    </row>
    <row r="296" spans="1:14" s="819" customFormat="1" hidden="1" outlineLevel="1">
      <c r="A296" s="813"/>
      <c r="B296" s="814"/>
      <c r="C296" s="815"/>
      <c r="D296" s="815">
        <v>-12</v>
      </c>
      <c r="E296" s="815">
        <v>3.5</v>
      </c>
      <c r="F296" s="815"/>
      <c r="G296" s="815"/>
      <c r="H296" s="816">
        <f t="shared" ref="H296:H298" si="41">D296*E296</f>
        <v>-42</v>
      </c>
      <c r="I296" s="92"/>
      <c r="J296" s="92"/>
      <c r="K296" s="92">
        <f t="shared" si="38"/>
        <v>0</v>
      </c>
      <c r="L296" s="92">
        <f t="shared" si="39"/>
        <v>0</v>
      </c>
      <c r="M296" s="92">
        <f t="shared" si="40"/>
        <v>0</v>
      </c>
      <c r="N296" s="818"/>
    </row>
    <row r="297" spans="1:14" s="819" customFormat="1" hidden="1" outlineLevel="1">
      <c r="A297" s="813"/>
      <c r="B297" s="814"/>
      <c r="C297" s="815"/>
      <c r="D297" s="815">
        <v>-5</v>
      </c>
      <c r="E297" s="815">
        <v>28</v>
      </c>
      <c r="F297" s="815"/>
      <c r="G297" s="815"/>
      <c r="H297" s="816">
        <f t="shared" si="41"/>
        <v>-140</v>
      </c>
      <c r="I297" s="92"/>
      <c r="J297" s="92"/>
      <c r="K297" s="92">
        <f t="shared" si="38"/>
        <v>0</v>
      </c>
      <c r="L297" s="92">
        <f t="shared" si="39"/>
        <v>0</v>
      </c>
      <c r="M297" s="92">
        <f t="shared" si="40"/>
        <v>0</v>
      </c>
      <c r="N297" s="818"/>
    </row>
    <row r="298" spans="1:14" s="819" customFormat="1" hidden="1" outlineLevel="1">
      <c r="A298" s="813"/>
      <c r="B298" s="814"/>
      <c r="C298" s="815"/>
      <c r="D298" s="815">
        <v>-5</v>
      </c>
      <c r="E298" s="815">
        <v>43</v>
      </c>
      <c r="F298" s="815"/>
      <c r="G298" s="815"/>
      <c r="H298" s="816">
        <f t="shared" si="41"/>
        <v>-215</v>
      </c>
      <c r="I298" s="92"/>
      <c r="J298" s="92"/>
      <c r="K298" s="92">
        <f t="shared" si="38"/>
        <v>0</v>
      </c>
      <c r="L298" s="92">
        <f t="shared" si="39"/>
        <v>0</v>
      </c>
      <c r="M298" s="92">
        <f t="shared" si="40"/>
        <v>0</v>
      </c>
      <c r="N298" s="818"/>
    </row>
    <row r="299" spans="1:14" s="819" customFormat="1" hidden="1" outlineLevel="1">
      <c r="A299" s="813"/>
      <c r="B299" s="814" t="s">
        <v>1348</v>
      </c>
      <c r="C299" s="815"/>
      <c r="D299" s="815"/>
      <c r="E299" s="815"/>
      <c r="F299" s="815"/>
      <c r="G299" s="815"/>
      <c r="H299" s="816">
        <f>1445</f>
        <v>1445</v>
      </c>
      <c r="I299" s="92"/>
      <c r="J299" s="92"/>
      <c r="K299" s="92">
        <f t="shared" si="38"/>
        <v>0</v>
      </c>
      <c r="L299" s="92">
        <f t="shared" si="39"/>
        <v>0</v>
      </c>
      <c r="M299" s="92">
        <f t="shared" si="40"/>
        <v>0</v>
      </c>
      <c r="N299" s="818"/>
    </row>
    <row r="300" spans="1:14" s="819" customFormat="1" hidden="1" outlineLevel="1">
      <c r="A300" s="813"/>
      <c r="B300" s="814"/>
      <c r="C300" s="815"/>
      <c r="D300" s="815">
        <v>-16</v>
      </c>
      <c r="E300" s="815">
        <v>30</v>
      </c>
      <c r="F300" s="815"/>
      <c r="G300" s="815"/>
      <c r="H300" s="816">
        <f>D300*E300</f>
        <v>-480</v>
      </c>
      <c r="I300" s="92"/>
      <c r="J300" s="92"/>
      <c r="K300" s="92">
        <f t="shared" si="38"/>
        <v>0</v>
      </c>
      <c r="L300" s="92">
        <f t="shared" si="39"/>
        <v>0</v>
      </c>
      <c r="M300" s="92">
        <f t="shared" si="40"/>
        <v>0</v>
      </c>
      <c r="N300" s="818"/>
    </row>
    <row r="301" spans="1:14" s="819" customFormat="1" hidden="1" outlineLevel="1">
      <c r="A301" s="813"/>
      <c r="B301" s="814"/>
      <c r="C301" s="815"/>
      <c r="D301" s="815">
        <v>-6</v>
      </c>
      <c r="E301" s="815">
        <v>23</v>
      </c>
      <c r="F301" s="815"/>
      <c r="G301" s="815"/>
      <c r="H301" s="816">
        <f t="shared" ref="H301:H302" si="42">D301*E301</f>
        <v>-138</v>
      </c>
      <c r="I301" s="92"/>
      <c r="J301" s="92"/>
      <c r="K301" s="92">
        <f t="shared" si="38"/>
        <v>0</v>
      </c>
      <c r="L301" s="92">
        <f t="shared" si="39"/>
        <v>0</v>
      </c>
      <c r="M301" s="92">
        <f t="shared" si="40"/>
        <v>0</v>
      </c>
      <c r="N301" s="818"/>
    </row>
    <row r="302" spans="1:14" s="819" customFormat="1" hidden="1" outlineLevel="1">
      <c r="A302" s="813"/>
      <c r="B302" s="814"/>
      <c r="C302" s="815"/>
      <c r="D302" s="815">
        <v>-1</v>
      </c>
      <c r="E302" s="815">
        <v>68</v>
      </c>
      <c r="F302" s="815"/>
      <c r="G302" s="815"/>
      <c r="H302" s="816">
        <f t="shared" si="42"/>
        <v>-68</v>
      </c>
      <c r="I302" s="92"/>
      <c r="J302" s="92"/>
      <c r="K302" s="92">
        <f t="shared" si="38"/>
        <v>0</v>
      </c>
      <c r="L302" s="92">
        <f t="shared" si="39"/>
        <v>0</v>
      </c>
      <c r="M302" s="92">
        <f t="shared" si="40"/>
        <v>0</v>
      </c>
      <c r="N302" s="818"/>
    </row>
    <row r="303" spans="1:14" s="819" customFormat="1" hidden="1" outlineLevel="1">
      <c r="A303" s="813"/>
      <c r="B303" s="814" t="s">
        <v>1349</v>
      </c>
      <c r="C303" s="815"/>
      <c r="D303" s="815"/>
      <c r="E303" s="815"/>
      <c r="F303" s="815"/>
      <c r="G303" s="815"/>
      <c r="H303" s="816">
        <v>1300</v>
      </c>
      <c r="I303" s="92"/>
      <c r="J303" s="92"/>
      <c r="K303" s="92">
        <f t="shared" si="38"/>
        <v>0</v>
      </c>
      <c r="L303" s="92">
        <f t="shared" si="39"/>
        <v>0</v>
      </c>
      <c r="M303" s="92">
        <f t="shared" si="40"/>
        <v>0</v>
      </c>
      <c r="N303" s="818"/>
    </row>
    <row r="304" spans="1:14" s="819" customFormat="1" hidden="1" outlineLevel="1">
      <c r="A304" s="813"/>
      <c r="B304" s="814" t="s">
        <v>1350</v>
      </c>
      <c r="C304" s="815"/>
      <c r="D304" s="815"/>
      <c r="E304" s="815"/>
      <c r="F304" s="815"/>
      <c r="G304" s="815"/>
      <c r="H304" s="816">
        <f>-150</f>
        <v>-150</v>
      </c>
      <c r="I304" s="92"/>
      <c r="J304" s="92"/>
      <c r="K304" s="92">
        <f t="shared" si="38"/>
        <v>0</v>
      </c>
      <c r="L304" s="92">
        <f t="shared" si="39"/>
        <v>0</v>
      </c>
      <c r="M304" s="92">
        <f t="shared" si="40"/>
        <v>0</v>
      </c>
      <c r="N304" s="818"/>
    </row>
    <row r="305" spans="1:14" s="819" customFormat="1" hidden="1" outlineLevel="1">
      <c r="A305" s="813"/>
      <c r="B305" s="814" t="s">
        <v>1351</v>
      </c>
      <c r="C305" s="815"/>
      <c r="D305" s="815"/>
      <c r="E305" s="815"/>
      <c r="F305" s="815"/>
      <c r="G305" s="815"/>
      <c r="H305" s="816">
        <v>1300</v>
      </c>
      <c r="I305" s="92"/>
      <c r="J305" s="92"/>
      <c r="K305" s="92">
        <f t="shared" si="38"/>
        <v>0</v>
      </c>
      <c r="L305" s="92">
        <f t="shared" si="39"/>
        <v>0</v>
      </c>
      <c r="M305" s="92">
        <f t="shared" si="40"/>
        <v>0</v>
      </c>
      <c r="N305" s="818"/>
    </row>
    <row r="306" spans="1:14" s="819" customFormat="1" hidden="1" outlineLevel="1">
      <c r="A306" s="813"/>
      <c r="B306" s="814" t="s">
        <v>1350</v>
      </c>
      <c r="C306" s="815"/>
      <c r="D306" s="815"/>
      <c r="E306" s="815"/>
      <c r="F306" s="815"/>
      <c r="G306" s="815"/>
      <c r="H306" s="816">
        <f>-100</f>
        <v>-100</v>
      </c>
      <c r="I306" s="92"/>
      <c r="J306" s="92"/>
      <c r="K306" s="92">
        <f t="shared" si="38"/>
        <v>0</v>
      </c>
      <c r="L306" s="92">
        <f t="shared" si="39"/>
        <v>0</v>
      </c>
      <c r="M306" s="92">
        <f t="shared" si="40"/>
        <v>0</v>
      </c>
      <c r="N306" s="818"/>
    </row>
    <row r="307" spans="1:14" s="819" customFormat="1" hidden="1" outlineLevel="1">
      <c r="A307" s="813"/>
      <c r="B307" s="814" t="s">
        <v>1352</v>
      </c>
      <c r="C307" s="815"/>
      <c r="D307" s="815">
        <v>1</v>
      </c>
      <c r="E307" s="815">
        <f>12+5+10+14+7+8+15</f>
        <v>71</v>
      </c>
      <c r="F307" s="815"/>
      <c r="G307" s="815">
        <v>15</v>
      </c>
      <c r="H307" s="816">
        <f>G307*E307</f>
        <v>1065</v>
      </c>
      <c r="I307" s="92"/>
      <c r="J307" s="92"/>
      <c r="K307" s="92">
        <f t="shared" si="38"/>
        <v>0</v>
      </c>
      <c r="L307" s="92">
        <f t="shared" si="39"/>
        <v>0</v>
      </c>
      <c r="M307" s="92">
        <f t="shared" si="40"/>
        <v>0</v>
      </c>
      <c r="N307" s="818"/>
    </row>
    <row r="308" spans="1:14" ht="30">
      <c r="A308" s="417">
        <v>41</v>
      </c>
      <c r="B308" s="100" t="s">
        <v>217</v>
      </c>
      <c r="C308" s="99" t="s">
        <v>4</v>
      </c>
      <c r="D308" s="99"/>
      <c r="E308" s="99"/>
      <c r="F308" s="99"/>
      <c r="G308" s="99"/>
      <c r="H308" s="101">
        <v>400</v>
      </c>
      <c r="I308" s="92"/>
      <c r="J308" s="92"/>
      <c r="K308" s="92">
        <f t="shared" si="38"/>
        <v>0</v>
      </c>
      <c r="L308" s="92">
        <f t="shared" si="39"/>
        <v>0</v>
      </c>
      <c r="M308" s="92">
        <f t="shared" si="40"/>
        <v>0</v>
      </c>
      <c r="N308" s="800"/>
    </row>
    <row r="309" spans="1:14" ht="34.15" customHeight="1">
      <c r="A309" s="417">
        <v>42</v>
      </c>
      <c r="B309" s="100" t="s">
        <v>113</v>
      </c>
      <c r="C309" s="99" t="s">
        <v>1</v>
      </c>
      <c r="D309" s="99"/>
      <c r="E309" s="99"/>
      <c r="F309" s="99"/>
      <c r="G309" s="99"/>
      <c r="H309" s="101">
        <v>30</v>
      </c>
      <c r="I309" s="92"/>
      <c r="J309" s="92"/>
      <c r="K309" s="92">
        <f t="shared" si="38"/>
        <v>0</v>
      </c>
      <c r="L309" s="92">
        <f t="shared" si="39"/>
        <v>0</v>
      </c>
      <c r="M309" s="92">
        <f t="shared" si="40"/>
        <v>0</v>
      </c>
      <c r="N309" s="800"/>
    </row>
    <row r="310" spans="1:14" ht="30">
      <c r="A310" s="417">
        <v>43</v>
      </c>
      <c r="B310" s="100" t="s">
        <v>114</v>
      </c>
      <c r="C310" s="99" t="s">
        <v>4</v>
      </c>
      <c r="D310" s="99"/>
      <c r="E310" s="99"/>
      <c r="F310" s="99"/>
      <c r="G310" s="99"/>
      <c r="H310" s="101">
        <v>3695</v>
      </c>
      <c r="I310" s="92"/>
      <c r="J310" s="92"/>
      <c r="K310" s="92">
        <f t="shared" si="38"/>
        <v>0</v>
      </c>
      <c r="L310" s="92">
        <f t="shared" si="39"/>
        <v>0</v>
      </c>
      <c r="M310" s="92">
        <f t="shared" si="40"/>
        <v>0</v>
      </c>
      <c r="N310" s="800"/>
    </row>
    <row r="311" spans="1:14" ht="27.6" customHeight="1">
      <c r="A311" s="417">
        <v>44</v>
      </c>
      <c r="B311" s="2" t="s">
        <v>115</v>
      </c>
      <c r="C311" s="99" t="s">
        <v>4</v>
      </c>
      <c r="D311" s="99"/>
      <c r="E311" s="99"/>
      <c r="F311" s="99"/>
      <c r="G311" s="99"/>
      <c r="H311" s="101">
        <f>H310+H308*2+H307*2</f>
        <v>6625</v>
      </c>
      <c r="I311" s="92"/>
      <c r="J311" s="92"/>
      <c r="K311" s="92">
        <f t="shared" si="38"/>
        <v>0</v>
      </c>
      <c r="L311" s="92">
        <f t="shared" si="39"/>
        <v>0</v>
      </c>
      <c r="M311" s="92">
        <f t="shared" si="40"/>
        <v>0</v>
      </c>
      <c r="N311" s="800"/>
    </row>
    <row r="312" spans="1:14" ht="30" collapsed="1">
      <c r="A312" s="417">
        <v>45</v>
      </c>
      <c r="B312" s="2" t="s">
        <v>117</v>
      </c>
      <c r="C312" s="99" t="s">
        <v>4</v>
      </c>
      <c r="D312" s="99"/>
      <c r="E312" s="99"/>
      <c r="F312" s="99"/>
      <c r="G312" s="99"/>
      <c r="H312" s="101">
        <f>SUM(H313:H329)</f>
        <v>8821.0650000000005</v>
      </c>
      <c r="I312" s="92"/>
      <c r="J312" s="92"/>
      <c r="K312" s="92">
        <f t="shared" si="38"/>
        <v>0</v>
      </c>
      <c r="L312" s="92">
        <f t="shared" si="39"/>
        <v>0</v>
      </c>
      <c r="M312" s="92">
        <f t="shared" si="40"/>
        <v>0</v>
      </c>
      <c r="N312" s="803"/>
    </row>
    <row r="313" spans="1:14" s="819" customFormat="1" hidden="1" outlineLevel="1">
      <c r="A313" s="813"/>
      <c r="B313" s="814" t="s">
        <v>1327</v>
      </c>
      <c r="C313" s="815"/>
      <c r="D313" s="815">
        <v>4</v>
      </c>
      <c r="E313" s="815">
        <v>0.5</v>
      </c>
      <c r="F313" s="815">
        <v>0.7</v>
      </c>
      <c r="G313" s="815">
        <f>2.15+16</f>
        <v>18.149999999999999</v>
      </c>
      <c r="H313" s="816">
        <f>G313*(E313+F313)*2*D313</f>
        <v>174.23999999999998</v>
      </c>
      <c r="I313" s="92"/>
      <c r="J313" s="92"/>
      <c r="K313" s="92">
        <f t="shared" si="38"/>
        <v>0</v>
      </c>
      <c r="L313" s="92">
        <f t="shared" si="39"/>
        <v>0</v>
      </c>
      <c r="M313" s="92">
        <f t="shared" si="40"/>
        <v>0</v>
      </c>
      <c r="N313" s="818"/>
    </row>
    <row r="314" spans="1:14" s="819" customFormat="1" hidden="1" outlineLevel="1">
      <c r="A314" s="813"/>
      <c r="B314" s="814" t="s">
        <v>1328</v>
      </c>
      <c r="C314" s="815"/>
      <c r="D314" s="815">
        <v>3</v>
      </c>
      <c r="E314" s="815">
        <v>0.5</v>
      </c>
      <c r="F314" s="815">
        <v>0.7</v>
      </c>
      <c r="G314" s="815">
        <f>2.15+17.8</f>
        <v>19.95</v>
      </c>
      <c r="H314" s="816">
        <f t="shared" ref="H314:H327" si="43">G314*(E314+F314)*2*D314</f>
        <v>143.63999999999999</v>
      </c>
      <c r="I314" s="92"/>
      <c r="J314" s="92"/>
      <c r="K314" s="92">
        <f t="shared" si="38"/>
        <v>0</v>
      </c>
      <c r="L314" s="92">
        <f t="shared" si="39"/>
        <v>0</v>
      </c>
      <c r="M314" s="92">
        <f t="shared" si="40"/>
        <v>0</v>
      </c>
      <c r="N314" s="818"/>
    </row>
    <row r="315" spans="1:14" s="819" customFormat="1" hidden="1" outlineLevel="1">
      <c r="A315" s="813"/>
      <c r="B315" s="814" t="s">
        <v>1329</v>
      </c>
      <c r="C315" s="815"/>
      <c r="D315" s="815">
        <v>3</v>
      </c>
      <c r="E315" s="815">
        <v>0.5</v>
      </c>
      <c r="F315" s="815">
        <v>0.7</v>
      </c>
      <c r="G315" s="815">
        <f>2.15+19</f>
        <v>21.15</v>
      </c>
      <c r="H315" s="816">
        <f t="shared" si="43"/>
        <v>152.28</v>
      </c>
      <c r="I315" s="92"/>
      <c r="J315" s="92"/>
      <c r="K315" s="92">
        <f t="shared" si="38"/>
        <v>0</v>
      </c>
      <c r="L315" s="92">
        <f t="shared" si="39"/>
        <v>0</v>
      </c>
      <c r="M315" s="92">
        <f t="shared" si="40"/>
        <v>0</v>
      </c>
      <c r="N315" s="818"/>
    </row>
    <row r="316" spans="1:14" s="819" customFormat="1" hidden="1" outlineLevel="1">
      <c r="A316" s="813"/>
      <c r="B316" s="814" t="s">
        <v>1330</v>
      </c>
      <c r="C316" s="815"/>
      <c r="D316" s="815">
        <v>2</v>
      </c>
      <c r="E316" s="815">
        <v>0.5</v>
      </c>
      <c r="F316" s="815">
        <v>0.7</v>
      </c>
      <c r="G316" s="815">
        <f>2.15+20.5</f>
        <v>22.65</v>
      </c>
      <c r="H316" s="816">
        <f t="shared" si="43"/>
        <v>108.71999999999998</v>
      </c>
      <c r="I316" s="92"/>
      <c r="J316" s="92"/>
      <c r="K316" s="92">
        <f t="shared" si="38"/>
        <v>0</v>
      </c>
      <c r="L316" s="92">
        <f t="shared" si="39"/>
        <v>0</v>
      </c>
      <c r="M316" s="92">
        <f t="shared" si="40"/>
        <v>0</v>
      </c>
      <c r="N316" s="818"/>
    </row>
    <row r="317" spans="1:14" s="819" customFormat="1" hidden="1" outlineLevel="1">
      <c r="A317" s="813"/>
      <c r="B317" s="814" t="s">
        <v>1331</v>
      </c>
      <c r="C317" s="815"/>
      <c r="D317" s="815">
        <v>11</v>
      </c>
      <c r="E317" s="815">
        <v>0.5</v>
      </c>
      <c r="F317" s="815">
        <v>0.7</v>
      </c>
      <c r="G317" s="815">
        <f>2.15+16</f>
        <v>18.149999999999999</v>
      </c>
      <c r="H317" s="816">
        <f t="shared" si="43"/>
        <v>479.15999999999997</v>
      </c>
      <c r="I317" s="92"/>
      <c r="J317" s="92"/>
      <c r="K317" s="92">
        <f t="shared" si="38"/>
        <v>0</v>
      </c>
      <c r="L317" s="92">
        <f t="shared" si="39"/>
        <v>0</v>
      </c>
      <c r="M317" s="92">
        <f t="shared" si="40"/>
        <v>0</v>
      </c>
      <c r="N317" s="818"/>
    </row>
    <row r="318" spans="1:14" s="819" customFormat="1" hidden="1" outlineLevel="1">
      <c r="A318" s="813"/>
      <c r="B318" s="814" t="s">
        <v>1332</v>
      </c>
      <c r="C318" s="815"/>
      <c r="D318" s="815">
        <v>1</v>
      </c>
      <c r="E318" s="815">
        <v>0.5</v>
      </c>
      <c r="F318" s="815">
        <v>0.7</v>
      </c>
      <c r="G318" s="815">
        <f>2.15+16</f>
        <v>18.149999999999999</v>
      </c>
      <c r="H318" s="816">
        <f t="shared" si="43"/>
        <v>43.559999999999995</v>
      </c>
      <c r="I318" s="92"/>
      <c r="J318" s="92"/>
      <c r="K318" s="92">
        <f t="shared" si="38"/>
        <v>0</v>
      </c>
      <c r="L318" s="92">
        <f t="shared" si="39"/>
        <v>0</v>
      </c>
      <c r="M318" s="92">
        <f t="shared" si="40"/>
        <v>0</v>
      </c>
      <c r="N318" s="818"/>
    </row>
    <row r="319" spans="1:14" s="819" customFormat="1" hidden="1" outlineLevel="1">
      <c r="A319" s="813"/>
      <c r="B319" s="814" t="s">
        <v>1333</v>
      </c>
      <c r="C319" s="815"/>
      <c r="D319" s="815">
        <v>1</v>
      </c>
      <c r="E319" s="815">
        <v>0.5</v>
      </c>
      <c r="F319" s="815">
        <v>0.7</v>
      </c>
      <c r="G319" s="815">
        <f>2.15+16</f>
        <v>18.149999999999999</v>
      </c>
      <c r="H319" s="816">
        <f t="shared" si="43"/>
        <v>43.559999999999995</v>
      </c>
      <c r="I319" s="92"/>
      <c r="J319" s="92"/>
      <c r="K319" s="92">
        <f t="shared" si="38"/>
        <v>0</v>
      </c>
      <c r="L319" s="92">
        <f t="shared" si="39"/>
        <v>0</v>
      </c>
      <c r="M319" s="92">
        <f t="shared" si="40"/>
        <v>0</v>
      </c>
      <c r="N319" s="818"/>
    </row>
    <row r="320" spans="1:14" s="819" customFormat="1" hidden="1" outlineLevel="1">
      <c r="A320" s="813"/>
      <c r="B320" s="814" t="s">
        <v>1334</v>
      </c>
      <c r="C320" s="815"/>
      <c r="D320" s="815">
        <v>1</v>
      </c>
      <c r="E320" s="815">
        <v>0.5</v>
      </c>
      <c r="F320" s="815">
        <v>0.7</v>
      </c>
      <c r="G320" s="815">
        <f>2.15+18</f>
        <v>20.149999999999999</v>
      </c>
      <c r="H320" s="816">
        <f t="shared" si="43"/>
        <v>48.359999999999992</v>
      </c>
      <c r="I320" s="92"/>
      <c r="J320" s="92"/>
      <c r="K320" s="92">
        <f t="shared" si="38"/>
        <v>0</v>
      </c>
      <c r="L320" s="92">
        <f t="shared" si="39"/>
        <v>0</v>
      </c>
      <c r="M320" s="92">
        <f t="shared" si="40"/>
        <v>0</v>
      </c>
      <c r="N320" s="818"/>
    </row>
    <row r="321" spans="1:14" s="819" customFormat="1" hidden="1" outlineLevel="1">
      <c r="A321" s="813"/>
      <c r="B321" s="814" t="s">
        <v>1335</v>
      </c>
      <c r="C321" s="815"/>
      <c r="D321" s="815">
        <v>1</v>
      </c>
      <c r="E321" s="815">
        <v>0.5</v>
      </c>
      <c r="F321" s="815">
        <v>0.7</v>
      </c>
      <c r="G321" s="815">
        <f>2.15+19</f>
        <v>21.15</v>
      </c>
      <c r="H321" s="816">
        <f t="shared" si="43"/>
        <v>50.76</v>
      </c>
      <c r="I321" s="92"/>
      <c r="J321" s="92"/>
      <c r="K321" s="92">
        <f t="shared" si="38"/>
        <v>0</v>
      </c>
      <c r="L321" s="92">
        <f t="shared" si="39"/>
        <v>0</v>
      </c>
      <c r="M321" s="92">
        <f t="shared" si="40"/>
        <v>0</v>
      </c>
      <c r="N321" s="818"/>
    </row>
    <row r="322" spans="1:14" s="819" customFormat="1" hidden="1" outlineLevel="1">
      <c r="A322" s="813"/>
      <c r="B322" s="814" t="s">
        <v>1336</v>
      </c>
      <c r="C322" s="815"/>
      <c r="D322" s="815">
        <v>22</v>
      </c>
      <c r="E322" s="815">
        <v>0.6</v>
      </c>
      <c r="F322" s="815">
        <v>0.6</v>
      </c>
      <c r="G322" s="815">
        <f>2.15+8</f>
        <v>10.15</v>
      </c>
      <c r="H322" s="816">
        <f t="shared" si="43"/>
        <v>535.91999999999996</v>
      </c>
      <c r="I322" s="92"/>
      <c r="J322" s="92"/>
      <c r="K322" s="92">
        <f t="shared" si="38"/>
        <v>0</v>
      </c>
      <c r="L322" s="92">
        <f t="shared" si="39"/>
        <v>0</v>
      </c>
      <c r="M322" s="92">
        <f t="shared" si="40"/>
        <v>0</v>
      </c>
      <c r="N322" s="818"/>
    </row>
    <row r="323" spans="1:14" s="819" customFormat="1" hidden="1" outlineLevel="1">
      <c r="A323" s="813"/>
      <c r="B323" s="814" t="s">
        <v>1337</v>
      </c>
      <c r="C323" s="815"/>
      <c r="D323" s="815">
        <v>2</v>
      </c>
      <c r="E323" s="815">
        <v>0.6</v>
      </c>
      <c r="F323" s="815">
        <v>0.6</v>
      </c>
      <c r="G323" s="815">
        <f>2.15+12</f>
        <v>14.15</v>
      </c>
      <c r="H323" s="816">
        <f t="shared" si="43"/>
        <v>67.92</v>
      </c>
      <c r="I323" s="92"/>
      <c r="J323" s="92"/>
      <c r="K323" s="92">
        <f t="shared" si="38"/>
        <v>0</v>
      </c>
      <c r="L323" s="92">
        <f t="shared" si="39"/>
        <v>0</v>
      </c>
      <c r="M323" s="92">
        <f t="shared" si="40"/>
        <v>0</v>
      </c>
      <c r="N323" s="818"/>
    </row>
    <row r="324" spans="1:14" s="819" customFormat="1" hidden="1" outlineLevel="1">
      <c r="A324" s="813"/>
      <c r="B324" s="814" t="s">
        <v>1338</v>
      </c>
      <c r="C324" s="815"/>
      <c r="D324" s="815">
        <v>6</v>
      </c>
      <c r="E324" s="815">
        <v>0.6</v>
      </c>
      <c r="F324" s="815">
        <v>0.6</v>
      </c>
      <c r="G324" s="815">
        <f>2.15+16</f>
        <v>18.149999999999999</v>
      </c>
      <c r="H324" s="816">
        <f t="shared" si="43"/>
        <v>261.35999999999996</v>
      </c>
      <c r="I324" s="92"/>
      <c r="J324" s="92"/>
      <c r="K324" s="92">
        <f t="shared" si="38"/>
        <v>0</v>
      </c>
      <c r="L324" s="92">
        <f t="shared" si="39"/>
        <v>0</v>
      </c>
      <c r="M324" s="92">
        <f t="shared" si="40"/>
        <v>0</v>
      </c>
      <c r="N324" s="818"/>
    </row>
    <row r="325" spans="1:14" s="819" customFormat="1" hidden="1" outlineLevel="1">
      <c r="A325" s="813"/>
      <c r="B325" s="814" t="s">
        <v>1339</v>
      </c>
      <c r="C325" s="815"/>
      <c r="D325" s="815">
        <v>6</v>
      </c>
      <c r="E325" s="815">
        <v>0.6</v>
      </c>
      <c r="F325" s="815">
        <v>0.6</v>
      </c>
      <c r="G325" s="815">
        <f>2.15+8</f>
        <v>10.15</v>
      </c>
      <c r="H325" s="816">
        <f t="shared" si="43"/>
        <v>146.16</v>
      </c>
      <c r="I325" s="92"/>
      <c r="J325" s="92"/>
      <c r="K325" s="92">
        <f t="shared" si="38"/>
        <v>0</v>
      </c>
      <c r="L325" s="92">
        <f t="shared" si="39"/>
        <v>0</v>
      </c>
      <c r="M325" s="92">
        <f t="shared" si="40"/>
        <v>0</v>
      </c>
      <c r="N325" s="818"/>
    </row>
    <row r="326" spans="1:14" s="819" customFormat="1" hidden="1" outlineLevel="1">
      <c r="A326" s="813"/>
      <c r="B326" s="814" t="s">
        <v>1340</v>
      </c>
      <c r="C326" s="815"/>
      <c r="D326" s="815">
        <v>6</v>
      </c>
      <c r="E326" s="815">
        <v>0.2</v>
      </c>
      <c r="F326" s="815">
        <v>0.6</v>
      </c>
      <c r="G326" s="815">
        <f>2.15+12</f>
        <v>14.15</v>
      </c>
      <c r="H326" s="816">
        <f t="shared" si="43"/>
        <v>135.84</v>
      </c>
      <c r="I326" s="92"/>
      <c r="J326" s="92"/>
      <c r="K326" s="92">
        <f t="shared" si="38"/>
        <v>0</v>
      </c>
      <c r="L326" s="92">
        <f t="shared" si="39"/>
        <v>0</v>
      </c>
      <c r="M326" s="92">
        <f t="shared" si="40"/>
        <v>0</v>
      </c>
      <c r="N326" s="818"/>
    </row>
    <row r="327" spans="1:14" s="819" customFormat="1" hidden="1" outlineLevel="1">
      <c r="A327" s="813"/>
      <c r="B327" s="814" t="s">
        <v>1341</v>
      </c>
      <c r="C327" s="815"/>
      <c r="D327" s="815">
        <v>3</v>
      </c>
      <c r="E327" s="815">
        <v>0.2</v>
      </c>
      <c r="F327" s="815">
        <v>0.45</v>
      </c>
      <c r="G327" s="815">
        <f>2.15+8</f>
        <v>10.15</v>
      </c>
      <c r="H327" s="816">
        <f t="shared" si="43"/>
        <v>39.585000000000001</v>
      </c>
      <c r="I327" s="92"/>
      <c r="J327" s="92"/>
      <c r="K327" s="92">
        <f t="shared" si="38"/>
        <v>0</v>
      </c>
      <c r="L327" s="92">
        <f t="shared" si="39"/>
        <v>0</v>
      </c>
      <c r="M327" s="92">
        <f t="shared" si="40"/>
        <v>0</v>
      </c>
      <c r="N327" s="818"/>
    </row>
    <row r="328" spans="1:14" s="819" customFormat="1" hidden="1" outlineLevel="1">
      <c r="A328" s="813"/>
      <c r="B328" s="814" t="s">
        <v>1344</v>
      </c>
      <c r="C328" s="815"/>
      <c r="D328" s="815">
        <v>1</v>
      </c>
      <c r="E328" s="815">
        <f>740+250</f>
        <v>990</v>
      </c>
      <c r="F328" s="815"/>
      <c r="G328" s="815">
        <f>E328</f>
        <v>990</v>
      </c>
      <c r="H328" s="816">
        <f>G328</f>
        <v>990</v>
      </c>
      <c r="I328" s="92"/>
      <c r="J328" s="92"/>
      <c r="K328" s="92">
        <f t="shared" si="38"/>
        <v>0</v>
      </c>
      <c r="L328" s="92">
        <f t="shared" si="39"/>
        <v>0</v>
      </c>
      <c r="M328" s="92">
        <f t="shared" si="40"/>
        <v>0</v>
      </c>
      <c r="N328" s="818"/>
    </row>
    <row r="329" spans="1:14" s="819" customFormat="1" hidden="1" outlineLevel="1">
      <c r="A329" s="813"/>
      <c r="B329" s="814" t="s">
        <v>1345</v>
      </c>
      <c r="C329" s="815"/>
      <c r="D329" s="815">
        <v>1</v>
      </c>
      <c r="E329" s="815">
        <v>5400</v>
      </c>
      <c r="F329" s="815"/>
      <c r="G329" s="815">
        <f>E329</f>
        <v>5400</v>
      </c>
      <c r="H329" s="816">
        <f>G329</f>
        <v>5400</v>
      </c>
      <c r="I329" s="92"/>
      <c r="J329" s="92"/>
      <c r="K329" s="92">
        <f t="shared" si="38"/>
        <v>0</v>
      </c>
      <c r="L329" s="92">
        <f t="shared" si="39"/>
        <v>0</v>
      </c>
      <c r="M329" s="92">
        <f t="shared" si="40"/>
        <v>0</v>
      </c>
      <c r="N329" s="818"/>
    </row>
    <row r="330" spans="1:14" s="819" customFormat="1" hidden="1" outlineLevel="1">
      <c r="A330" s="813"/>
      <c r="B330" s="814"/>
      <c r="C330" s="815"/>
      <c r="D330" s="815"/>
      <c r="E330" s="815"/>
      <c r="F330" s="815"/>
      <c r="G330" s="815"/>
      <c r="H330" s="816"/>
      <c r="I330" s="92"/>
      <c r="J330" s="92"/>
      <c r="K330" s="92">
        <f t="shared" si="38"/>
        <v>0</v>
      </c>
      <c r="L330" s="92">
        <f t="shared" si="39"/>
        <v>0</v>
      </c>
      <c r="M330" s="92">
        <f t="shared" si="40"/>
        <v>0</v>
      </c>
      <c r="N330" s="818"/>
    </row>
    <row r="331" spans="1:14" ht="45">
      <c r="A331" s="417">
        <v>46</v>
      </c>
      <c r="B331" s="2" t="s">
        <v>116</v>
      </c>
      <c r="C331" s="99" t="s">
        <v>4</v>
      </c>
      <c r="D331" s="99"/>
      <c r="E331" s="99"/>
      <c r="F331" s="99"/>
      <c r="G331" s="99"/>
      <c r="H331" s="101">
        <v>1000</v>
      </c>
      <c r="I331" s="92"/>
      <c r="J331" s="92"/>
      <c r="K331" s="92">
        <f t="shared" si="38"/>
        <v>0</v>
      </c>
      <c r="L331" s="92">
        <f t="shared" si="39"/>
        <v>0</v>
      </c>
      <c r="M331" s="92">
        <f t="shared" si="40"/>
        <v>0</v>
      </c>
      <c r="N331" s="803" t="s">
        <v>123</v>
      </c>
    </row>
    <row r="332" spans="1:14" ht="30" collapsed="1">
      <c r="A332" s="417">
        <v>47</v>
      </c>
      <c r="B332" s="100" t="s">
        <v>225</v>
      </c>
      <c r="C332" s="99" t="s">
        <v>6</v>
      </c>
      <c r="D332" s="99"/>
      <c r="E332" s="99"/>
      <c r="F332" s="99"/>
      <c r="G332" s="99"/>
      <c r="H332" s="101">
        <f>SUM(H333:H352)</f>
        <v>261.20000000000005</v>
      </c>
      <c r="I332" s="92"/>
      <c r="J332" s="92"/>
      <c r="K332" s="92">
        <f t="shared" si="38"/>
        <v>0</v>
      </c>
      <c r="L332" s="92">
        <f t="shared" si="39"/>
        <v>0</v>
      </c>
      <c r="M332" s="92">
        <f t="shared" si="40"/>
        <v>0</v>
      </c>
      <c r="N332" s="800"/>
    </row>
    <row r="333" spans="1:14" s="819" customFormat="1" hidden="1" outlineLevel="1">
      <c r="A333" s="813"/>
      <c r="B333" s="814"/>
      <c r="C333" s="815"/>
      <c r="D333" s="815">
        <v>1</v>
      </c>
      <c r="E333" s="815">
        <v>5.5</v>
      </c>
      <c r="F333" s="815">
        <v>4.5</v>
      </c>
      <c r="G333" s="815"/>
      <c r="H333" s="816">
        <f>D333*(E333*2+F333)</f>
        <v>15.5</v>
      </c>
      <c r="I333" s="92"/>
      <c r="J333" s="92"/>
      <c r="K333" s="92">
        <f t="shared" si="38"/>
        <v>0</v>
      </c>
      <c r="L333" s="92">
        <f t="shared" si="39"/>
        <v>0</v>
      </c>
      <c r="M333" s="92">
        <f t="shared" si="40"/>
        <v>0</v>
      </c>
      <c r="N333" s="818"/>
    </row>
    <row r="334" spans="1:14" s="819" customFormat="1" hidden="1" outlineLevel="1">
      <c r="A334" s="813"/>
      <c r="B334" s="814"/>
      <c r="C334" s="815"/>
      <c r="D334" s="815">
        <v>3</v>
      </c>
      <c r="E334" s="815">
        <v>3.9</v>
      </c>
      <c r="F334" s="815">
        <v>3.4</v>
      </c>
      <c r="G334" s="815"/>
      <c r="H334" s="816">
        <f t="shared" ref="H334:H353" si="44">D334*(E334*2+F334)</f>
        <v>33.599999999999994</v>
      </c>
      <c r="I334" s="92"/>
      <c r="J334" s="92"/>
      <c r="K334" s="92">
        <f t="shared" si="38"/>
        <v>0</v>
      </c>
      <c r="L334" s="92">
        <f t="shared" si="39"/>
        <v>0</v>
      </c>
      <c r="M334" s="92">
        <f t="shared" si="40"/>
        <v>0</v>
      </c>
      <c r="N334" s="818"/>
    </row>
    <row r="335" spans="1:14" s="819" customFormat="1" hidden="1" outlineLevel="1">
      <c r="A335" s="813"/>
      <c r="B335" s="814"/>
      <c r="C335" s="815"/>
      <c r="D335" s="815"/>
      <c r="E335" s="815"/>
      <c r="F335" s="815"/>
      <c r="G335" s="815"/>
      <c r="H335" s="816">
        <f t="shared" si="44"/>
        <v>0</v>
      </c>
      <c r="I335" s="92"/>
      <c r="J335" s="92"/>
      <c r="K335" s="92">
        <f t="shared" si="38"/>
        <v>0</v>
      </c>
      <c r="L335" s="92">
        <f t="shared" si="39"/>
        <v>0</v>
      </c>
      <c r="M335" s="92">
        <f t="shared" si="40"/>
        <v>0</v>
      </c>
      <c r="N335" s="818"/>
    </row>
    <row r="336" spans="1:14" s="819" customFormat="1" hidden="1" outlineLevel="1">
      <c r="A336" s="813"/>
      <c r="B336" s="814"/>
      <c r="C336" s="815"/>
      <c r="D336" s="815">
        <v>7</v>
      </c>
      <c r="E336" s="815">
        <v>1</v>
      </c>
      <c r="F336" s="815">
        <v>2.2000000000000002</v>
      </c>
      <c r="G336" s="815"/>
      <c r="H336" s="816">
        <f t="shared" si="44"/>
        <v>29.400000000000002</v>
      </c>
      <c r="I336" s="92"/>
      <c r="J336" s="92"/>
      <c r="K336" s="92">
        <f t="shared" si="38"/>
        <v>0</v>
      </c>
      <c r="L336" s="92">
        <f t="shared" si="39"/>
        <v>0</v>
      </c>
      <c r="M336" s="92">
        <f t="shared" si="40"/>
        <v>0</v>
      </c>
      <c r="N336" s="818"/>
    </row>
    <row r="337" spans="1:14" s="819" customFormat="1" hidden="1" outlineLevel="1">
      <c r="A337" s="813"/>
      <c r="B337" s="814"/>
      <c r="C337" s="815"/>
      <c r="D337" s="815"/>
      <c r="E337" s="815"/>
      <c r="F337" s="815"/>
      <c r="G337" s="815"/>
      <c r="H337" s="816">
        <f t="shared" si="44"/>
        <v>0</v>
      </c>
      <c r="I337" s="92"/>
      <c r="J337" s="92"/>
      <c r="K337" s="92">
        <f t="shared" si="38"/>
        <v>0</v>
      </c>
      <c r="L337" s="92">
        <f t="shared" si="39"/>
        <v>0</v>
      </c>
      <c r="M337" s="92">
        <f t="shared" si="40"/>
        <v>0</v>
      </c>
      <c r="N337" s="818"/>
    </row>
    <row r="338" spans="1:14" s="819" customFormat="1" hidden="1" outlineLevel="1">
      <c r="A338" s="813"/>
      <c r="B338" s="814"/>
      <c r="C338" s="815"/>
      <c r="D338" s="815">
        <v>1</v>
      </c>
      <c r="E338" s="815">
        <v>2.5</v>
      </c>
      <c r="F338" s="815">
        <v>2.2000000000000002</v>
      </c>
      <c r="G338" s="815"/>
      <c r="H338" s="816">
        <f t="shared" si="44"/>
        <v>7.2</v>
      </c>
      <c r="I338" s="92"/>
      <c r="J338" s="92"/>
      <c r="K338" s="92">
        <f t="shared" si="38"/>
        <v>0</v>
      </c>
      <c r="L338" s="92">
        <f t="shared" si="39"/>
        <v>0</v>
      </c>
      <c r="M338" s="92">
        <f t="shared" si="40"/>
        <v>0</v>
      </c>
      <c r="N338" s="818"/>
    </row>
    <row r="339" spans="1:14" s="819" customFormat="1" hidden="1" outlineLevel="1">
      <c r="A339" s="813"/>
      <c r="B339" s="814"/>
      <c r="C339" s="815"/>
      <c r="D339" s="815"/>
      <c r="E339" s="815"/>
      <c r="F339" s="815"/>
      <c r="G339" s="815"/>
      <c r="H339" s="816">
        <f t="shared" si="44"/>
        <v>0</v>
      </c>
      <c r="I339" s="92"/>
      <c r="J339" s="92"/>
      <c r="K339" s="92">
        <f t="shared" si="38"/>
        <v>0</v>
      </c>
      <c r="L339" s="92">
        <f t="shared" si="39"/>
        <v>0</v>
      </c>
      <c r="M339" s="92">
        <f t="shared" si="40"/>
        <v>0</v>
      </c>
      <c r="N339" s="818"/>
    </row>
    <row r="340" spans="1:14" s="819" customFormat="1" hidden="1" outlineLevel="1">
      <c r="A340" s="813"/>
      <c r="B340" s="814"/>
      <c r="C340" s="815"/>
      <c r="D340" s="815">
        <v>6</v>
      </c>
      <c r="E340" s="815">
        <v>1</v>
      </c>
      <c r="F340" s="815">
        <v>2.2000000000000002</v>
      </c>
      <c r="G340" s="815"/>
      <c r="H340" s="816">
        <f t="shared" si="44"/>
        <v>25.200000000000003</v>
      </c>
      <c r="I340" s="92"/>
      <c r="J340" s="92"/>
      <c r="K340" s="92">
        <f t="shared" si="38"/>
        <v>0</v>
      </c>
      <c r="L340" s="92">
        <f t="shared" si="39"/>
        <v>0</v>
      </c>
      <c r="M340" s="92">
        <f t="shared" si="40"/>
        <v>0</v>
      </c>
      <c r="N340" s="818"/>
    </row>
    <row r="341" spans="1:14" s="819" customFormat="1" hidden="1" outlineLevel="1">
      <c r="A341" s="813"/>
      <c r="B341" s="814"/>
      <c r="C341" s="815"/>
      <c r="D341" s="815"/>
      <c r="E341" s="815"/>
      <c r="F341" s="815"/>
      <c r="G341" s="815"/>
      <c r="H341" s="816">
        <f t="shared" si="44"/>
        <v>0</v>
      </c>
      <c r="I341" s="92"/>
      <c r="J341" s="92"/>
      <c r="K341" s="92">
        <f t="shared" si="38"/>
        <v>0</v>
      </c>
      <c r="L341" s="92">
        <f t="shared" si="39"/>
        <v>0</v>
      </c>
      <c r="M341" s="92">
        <f t="shared" si="40"/>
        <v>0</v>
      </c>
      <c r="N341" s="818"/>
    </row>
    <row r="342" spans="1:14" s="819" customFormat="1" hidden="1" outlineLevel="1">
      <c r="A342" s="813"/>
      <c r="B342" s="814"/>
      <c r="C342" s="815"/>
      <c r="D342" s="815"/>
      <c r="E342" s="815"/>
      <c r="F342" s="815"/>
      <c r="G342" s="815"/>
      <c r="H342" s="816">
        <f t="shared" si="44"/>
        <v>0</v>
      </c>
      <c r="I342" s="92"/>
      <c r="J342" s="92"/>
      <c r="K342" s="92">
        <f t="shared" si="38"/>
        <v>0</v>
      </c>
      <c r="L342" s="92">
        <f t="shared" si="39"/>
        <v>0</v>
      </c>
      <c r="M342" s="92">
        <f t="shared" si="40"/>
        <v>0</v>
      </c>
      <c r="N342" s="818"/>
    </row>
    <row r="343" spans="1:14" s="819" customFormat="1" hidden="1" outlineLevel="1">
      <c r="A343" s="813"/>
      <c r="B343" s="814"/>
      <c r="C343" s="815"/>
      <c r="D343" s="815">
        <v>4</v>
      </c>
      <c r="E343" s="815">
        <v>2</v>
      </c>
      <c r="F343" s="815">
        <v>2.2000000000000002</v>
      </c>
      <c r="G343" s="815"/>
      <c r="H343" s="816">
        <f t="shared" si="44"/>
        <v>24.8</v>
      </c>
      <c r="I343" s="92"/>
      <c r="J343" s="92"/>
      <c r="K343" s="92">
        <f t="shared" si="38"/>
        <v>0</v>
      </c>
      <c r="L343" s="92">
        <f t="shared" si="39"/>
        <v>0</v>
      </c>
      <c r="M343" s="92">
        <f t="shared" si="40"/>
        <v>0</v>
      </c>
      <c r="N343" s="818"/>
    </row>
    <row r="344" spans="1:14" s="819" customFormat="1" hidden="1" outlineLevel="1">
      <c r="A344" s="813"/>
      <c r="B344" s="814"/>
      <c r="C344" s="815"/>
      <c r="D344" s="815"/>
      <c r="E344" s="815"/>
      <c r="F344" s="815"/>
      <c r="G344" s="815"/>
      <c r="H344" s="816">
        <f t="shared" si="44"/>
        <v>0</v>
      </c>
      <c r="I344" s="92"/>
      <c r="J344" s="92"/>
      <c r="K344" s="92">
        <f t="shared" si="38"/>
        <v>0</v>
      </c>
      <c r="L344" s="92">
        <f t="shared" si="39"/>
        <v>0</v>
      </c>
      <c r="M344" s="92">
        <f t="shared" si="40"/>
        <v>0</v>
      </c>
      <c r="N344" s="818"/>
    </row>
    <row r="345" spans="1:14" s="819" customFormat="1" hidden="1" outlineLevel="1">
      <c r="A345" s="813"/>
      <c r="B345" s="814"/>
      <c r="C345" s="815"/>
      <c r="D345" s="815">
        <v>5</v>
      </c>
      <c r="E345" s="815">
        <v>1</v>
      </c>
      <c r="F345" s="815">
        <v>2.2000000000000002</v>
      </c>
      <c r="G345" s="815"/>
      <c r="H345" s="816">
        <f t="shared" si="44"/>
        <v>21</v>
      </c>
      <c r="I345" s="92"/>
      <c r="J345" s="92"/>
      <c r="K345" s="92">
        <f t="shared" si="38"/>
        <v>0</v>
      </c>
      <c r="L345" s="92">
        <f t="shared" si="39"/>
        <v>0</v>
      </c>
      <c r="M345" s="92">
        <f t="shared" si="40"/>
        <v>0</v>
      </c>
      <c r="N345" s="818"/>
    </row>
    <row r="346" spans="1:14" s="819" customFormat="1" hidden="1" outlineLevel="1">
      <c r="A346" s="813"/>
      <c r="B346" s="814"/>
      <c r="C346" s="815"/>
      <c r="D346" s="815"/>
      <c r="E346" s="815"/>
      <c r="F346" s="815"/>
      <c r="G346" s="815"/>
      <c r="H346" s="816">
        <f t="shared" si="44"/>
        <v>0</v>
      </c>
      <c r="I346" s="92"/>
      <c r="J346" s="92"/>
      <c r="K346" s="92">
        <f t="shared" si="38"/>
        <v>0</v>
      </c>
      <c r="L346" s="92">
        <f t="shared" si="39"/>
        <v>0</v>
      </c>
      <c r="M346" s="92">
        <f t="shared" si="40"/>
        <v>0</v>
      </c>
      <c r="N346" s="818"/>
    </row>
    <row r="347" spans="1:14" s="819" customFormat="1" hidden="1" outlineLevel="1">
      <c r="A347" s="813"/>
      <c r="B347" s="814"/>
      <c r="C347" s="815"/>
      <c r="D347" s="815">
        <v>10</v>
      </c>
      <c r="E347" s="815">
        <v>1</v>
      </c>
      <c r="F347" s="815">
        <v>2.2000000000000002</v>
      </c>
      <c r="G347" s="815"/>
      <c r="H347" s="816">
        <f t="shared" si="44"/>
        <v>42</v>
      </c>
      <c r="I347" s="92"/>
      <c r="J347" s="92"/>
      <c r="K347" s="92">
        <f t="shared" si="38"/>
        <v>0</v>
      </c>
      <c r="L347" s="92">
        <f t="shared" si="39"/>
        <v>0</v>
      </c>
      <c r="M347" s="92">
        <f t="shared" si="40"/>
        <v>0</v>
      </c>
      <c r="N347" s="818"/>
    </row>
    <row r="348" spans="1:14" s="819" customFormat="1" hidden="1" outlineLevel="1">
      <c r="A348" s="813"/>
      <c r="B348" s="814"/>
      <c r="C348" s="815"/>
      <c r="D348" s="815"/>
      <c r="E348" s="815"/>
      <c r="F348" s="815"/>
      <c r="G348" s="815"/>
      <c r="H348" s="816">
        <f t="shared" si="44"/>
        <v>0</v>
      </c>
      <c r="I348" s="92"/>
      <c r="J348" s="92"/>
      <c r="K348" s="92">
        <f t="shared" si="38"/>
        <v>0</v>
      </c>
      <c r="L348" s="92">
        <f t="shared" si="39"/>
        <v>0</v>
      </c>
      <c r="M348" s="92">
        <f t="shared" si="40"/>
        <v>0</v>
      </c>
      <c r="N348" s="818"/>
    </row>
    <row r="349" spans="1:14" s="819" customFormat="1" hidden="1" outlineLevel="1">
      <c r="A349" s="813"/>
      <c r="B349" s="814"/>
      <c r="C349" s="815"/>
      <c r="D349" s="815">
        <v>7</v>
      </c>
      <c r="E349" s="815">
        <v>3</v>
      </c>
      <c r="F349" s="815">
        <v>1.9</v>
      </c>
      <c r="G349" s="815"/>
      <c r="H349" s="816">
        <f t="shared" si="44"/>
        <v>55.300000000000004</v>
      </c>
      <c r="I349" s="92"/>
      <c r="J349" s="92"/>
      <c r="K349" s="92">
        <f t="shared" si="38"/>
        <v>0</v>
      </c>
      <c r="L349" s="92">
        <f t="shared" si="39"/>
        <v>0</v>
      </c>
      <c r="M349" s="92">
        <f t="shared" si="40"/>
        <v>0</v>
      </c>
      <c r="N349" s="818"/>
    </row>
    <row r="350" spans="1:14" s="819" customFormat="1" hidden="1" outlineLevel="1">
      <c r="A350" s="813"/>
      <c r="B350" s="814"/>
      <c r="C350" s="815"/>
      <c r="D350" s="815"/>
      <c r="E350" s="815"/>
      <c r="F350" s="815"/>
      <c r="G350" s="815"/>
      <c r="H350" s="816">
        <f t="shared" si="44"/>
        <v>0</v>
      </c>
      <c r="I350" s="92"/>
      <c r="J350" s="92"/>
      <c r="K350" s="92">
        <f t="shared" si="38"/>
        <v>0</v>
      </c>
      <c r="L350" s="92">
        <f t="shared" si="39"/>
        <v>0</v>
      </c>
      <c r="M350" s="92">
        <f t="shared" si="40"/>
        <v>0</v>
      </c>
      <c r="N350" s="818"/>
    </row>
    <row r="351" spans="1:14" s="819" customFormat="1" hidden="1" outlineLevel="1">
      <c r="A351" s="813"/>
      <c r="B351" s="814"/>
      <c r="C351" s="815"/>
      <c r="D351" s="815">
        <v>4</v>
      </c>
      <c r="E351" s="815">
        <v>0.6</v>
      </c>
      <c r="F351" s="815">
        <v>0.6</v>
      </c>
      <c r="G351" s="815"/>
      <c r="H351" s="816">
        <f t="shared" si="44"/>
        <v>7.1999999999999993</v>
      </c>
      <c r="I351" s="92"/>
      <c r="J351" s="92"/>
      <c r="K351" s="92">
        <f t="shared" si="38"/>
        <v>0</v>
      </c>
      <c r="L351" s="92">
        <f t="shared" si="39"/>
        <v>0</v>
      </c>
      <c r="M351" s="92">
        <f t="shared" si="40"/>
        <v>0</v>
      </c>
      <c r="N351" s="818"/>
    </row>
    <row r="352" spans="1:14" s="819" customFormat="1" hidden="1" outlineLevel="1">
      <c r="A352" s="813"/>
      <c r="B352" s="814"/>
      <c r="C352" s="815"/>
      <c r="D352" s="815"/>
      <c r="E352" s="815"/>
      <c r="F352" s="815"/>
      <c r="G352" s="815"/>
      <c r="H352" s="816">
        <f t="shared" si="44"/>
        <v>0</v>
      </c>
      <c r="I352" s="92"/>
      <c r="J352" s="92"/>
      <c r="K352" s="92">
        <f t="shared" si="38"/>
        <v>0</v>
      </c>
      <c r="L352" s="92">
        <f t="shared" si="39"/>
        <v>0</v>
      </c>
      <c r="M352" s="92">
        <f t="shared" si="40"/>
        <v>0</v>
      </c>
      <c r="N352" s="818"/>
    </row>
    <row r="353" spans="1:14" s="819" customFormat="1" hidden="1" outlineLevel="1">
      <c r="A353" s="813"/>
      <c r="B353" s="814"/>
      <c r="C353" s="815"/>
      <c r="D353" s="815">
        <v>5</v>
      </c>
      <c r="E353" s="815">
        <v>2</v>
      </c>
      <c r="F353" s="815">
        <v>1.2</v>
      </c>
      <c r="G353" s="815"/>
      <c r="H353" s="816">
        <f t="shared" si="44"/>
        <v>26</v>
      </c>
      <c r="I353" s="92"/>
      <c r="J353" s="92"/>
      <c r="K353" s="92">
        <f t="shared" si="38"/>
        <v>0</v>
      </c>
      <c r="L353" s="92">
        <f t="shared" si="39"/>
        <v>0</v>
      </c>
      <c r="M353" s="92">
        <f t="shared" si="40"/>
        <v>0</v>
      </c>
      <c r="N353" s="818"/>
    </row>
    <row r="354" spans="1:14">
      <c r="A354" s="417"/>
      <c r="B354" s="100"/>
      <c r="C354" s="99"/>
      <c r="D354" s="99"/>
      <c r="E354" s="99"/>
      <c r="F354" s="99"/>
      <c r="G354" s="99"/>
      <c r="H354" s="101"/>
      <c r="I354" s="92"/>
      <c r="J354" s="92"/>
      <c r="K354" s="92"/>
      <c r="L354" s="92"/>
      <c r="M354" s="92"/>
      <c r="N354" s="800"/>
    </row>
    <row r="355" spans="1:14">
      <c r="A355" s="120"/>
      <c r="B355" s="95" t="s">
        <v>17</v>
      </c>
      <c r="C355" s="94"/>
      <c r="D355" s="94"/>
      <c r="E355" s="94"/>
      <c r="F355" s="94"/>
      <c r="G355" s="94"/>
      <c r="H355" s="96"/>
      <c r="I355" s="94"/>
      <c r="J355" s="94"/>
      <c r="K355" s="90">
        <f>+SUBTOTAL(9,K356:K358)</f>
        <v>0</v>
      </c>
      <c r="L355" s="90">
        <f t="shared" ref="L355:M355" si="45">+SUBTOTAL(9,L356:L358)</f>
        <v>0</v>
      </c>
      <c r="M355" s="90">
        <f t="shared" si="45"/>
        <v>0</v>
      </c>
      <c r="N355" s="802"/>
    </row>
    <row r="356" spans="1:14" ht="30">
      <c r="A356" s="417">
        <v>48</v>
      </c>
      <c r="B356" s="2" t="s">
        <v>118</v>
      </c>
      <c r="C356" s="99" t="s">
        <v>4</v>
      </c>
      <c r="D356" s="99"/>
      <c r="E356" s="99"/>
      <c r="F356" s="99"/>
      <c r="G356" s="99"/>
      <c r="H356" s="101">
        <f>H310</f>
        <v>3695</v>
      </c>
      <c r="I356" s="92"/>
      <c r="J356" s="92"/>
      <c r="K356" s="92">
        <f t="shared" ref="K356:K357" si="46">H356*I356</f>
        <v>0</v>
      </c>
      <c r="L356" s="92">
        <f t="shared" ref="L356:L357" si="47">+H356*J356</f>
        <v>0</v>
      </c>
      <c r="M356" s="92">
        <f t="shared" ref="M356:M357" si="48">+SUM(K356:L356)</f>
        <v>0</v>
      </c>
      <c r="N356" s="800"/>
    </row>
    <row r="357" spans="1:14" ht="30">
      <c r="A357" s="417">
        <v>49</v>
      </c>
      <c r="B357" s="2" t="s">
        <v>18</v>
      </c>
      <c r="C357" s="99" t="s">
        <v>4</v>
      </c>
      <c r="D357" s="99"/>
      <c r="E357" s="99"/>
      <c r="F357" s="99"/>
      <c r="G357" s="99"/>
      <c r="H357" s="101">
        <f>H311+H331</f>
        <v>7625</v>
      </c>
      <c r="I357" s="92"/>
      <c r="J357" s="92"/>
      <c r="K357" s="92">
        <f t="shared" si="46"/>
        <v>0</v>
      </c>
      <c r="L357" s="92">
        <f t="shared" si="47"/>
        <v>0</v>
      </c>
      <c r="M357" s="92">
        <f t="shared" si="48"/>
        <v>0</v>
      </c>
      <c r="N357" s="800"/>
    </row>
    <row r="358" spans="1:14">
      <c r="A358" s="119"/>
      <c r="B358" s="103"/>
      <c r="C358" s="99"/>
      <c r="D358" s="99"/>
      <c r="E358" s="99"/>
      <c r="F358" s="99"/>
      <c r="G358" s="99"/>
      <c r="H358" s="101"/>
      <c r="I358" s="92"/>
      <c r="J358" s="92"/>
      <c r="K358" s="92"/>
      <c r="L358" s="92"/>
      <c r="M358" s="92"/>
      <c r="N358" s="800"/>
    </row>
    <row r="359" spans="1:14">
      <c r="A359" s="120"/>
      <c r="B359" s="95" t="s">
        <v>119</v>
      </c>
      <c r="C359" s="94"/>
      <c r="D359" s="94"/>
      <c r="E359" s="94"/>
      <c r="F359" s="94"/>
      <c r="G359" s="94"/>
      <c r="H359" s="96"/>
      <c r="I359" s="94"/>
      <c r="J359" s="94"/>
      <c r="K359" s="90">
        <f>+SUBTOTAL(9,K360:K369)</f>
        <v>0</v>
      </c>
      <c r="L359" s="90">
        <f t="shared" ref="L359:M359" si="49">+SUBTOTAL(9,L360:L369)</f>
        <v>0</v>
      </c>
      <c r="M359" s="90">
        <f t="shared" si="49"/>
        <v>0</v>
      </c>
      <c r="N359" s="802"/>
    </row>
    <row r="360" spans="1:14">
      <c r="A360" s="417">
        <v>50</v>
      </c>
      <c r="B360" s="93" t="s">
        <v>120</v>
      </c>
      <c r="C360" s="99" t="s">
        <v>4</v>
      </c>
      <c r="D360" s="99"/>
      <c r="E360" s="99"/>
      <c r="F360" s="99"/>
      <c r="G360" s="99"/>
      <c r="H360" s="101">
        <f>E289</f>
        <v>5442</v>
      </c>
      <c r="I360" s="92"/>
      <c r="J360" s="92"/>
      <c r="K360" s="92">
        <f t="shared" ref="K360:K368" si="50">H360*I360</f>
        <v>0</v>
      </c>
      <c r="L360" s="92">
        <f t="shared" ref="L360:L368" si="51">+H360*J360</f>
        <v>0</v>
      </c>
      <c r="M360" s="92">
        <f t="shared" ref="M360:M368" si="52">+SUM(K360:L360)</f>
        <v>0</v>
      </c>
      <c r="N360" s="800"/>
    </row>
    <row r="361" spans="1:14">
      <c r="A361" s="417">
        <v>51</v>
      </c>
      <c r="B361" s="2" t="s">
        <v>121</v>
      </c>
      <c r="C361" s="3" t="s">
        <v>3</v>
      </c>
      <c r="D361" s="3"/>
      <c r="E361" s="3"/>
      <c r="F361" s="3"/>
      <c r="G361" s="3"/>
      <c r="H361" s="101">
        <f>H360*1.42*0.2</f>
        <v>1545.528</v>
      </c>
      <c r="I361" s="92"/>
      <c r="J361" s="92"/>
      <c r="K361" s="92">
        <f t="shared" si="50"/>
        <v>0</v>
      </c>
      <c r="L361" s="92">
        <f t="shared" si="51"/>
        <v>0</v>
      </c>
      <c r="M361" s="92">
        <f t="shared" si="52"/>
        <v>0</v>
      </c>
      <c r="N361" s="800"/>
    </row>
    <row r="362" spans="1:14">
      <c r="A362" s="417">
        <v>52</v>
      </c>
      <c r="B362" s="2" t="s">
        <v>122</v>
      </c>
      <c r="C362" s="3" t="s">
        <v>4</v>
      </c>
      <c r="D362" s="3"/>
      <c r="E362" s="3"/>
      <c r="F362" s="3"/>
      <c r="G362" s="3"/>
      <c r="H362" s="91">
        <f>H360</f>
        <v>5442</v>
      </c>
      <c r="I362" s="92"/>
      <c r="J362" s="92"/>
      <c r="K362" s="92">
        <f t="shared" si="50"/>
        <v>0</v>
      </c>
      <c r="L362" s="92">
        <f t="shared" si="51"/>
        <v>0</v>
      </c>
      <c r="M362" s="92">
        <f t="shared" si="52"/>
        <v>0</v>
      </c>
      <c r="N362" s="800"/>
    </row>
    <row r="363" spans="1:14">
      <c r="A363" s="417">
        <v>53</v>
      </c>
      <c r="B363" s="103" t="s">
        <v>125</v>
      </c>
      <c r="C363" s="105" t="s">
        <v>0</v>
      </c>
      <c r="D363" s="105"/>
      <c r="E363" s="105"/>
      <c r="F363" s="105"/>
      <c r="G363" s="105"/>
      <c r="H363" s="104">
        <v>100</v>
      </c>
      <c r="I363" s="92"/>
      <c r="J363" s="92"/>
      <c r="K363" s="92">
        <f t="shared" si="50"/>
        <v>0</v>
      </c>
      <c r="L363" s="92">
        <f t="shared" si="51"/>
        <v>0</v>
      </c>
      <c r="M363" s="92">
        <f t="shared" si="52"/>
        <v>0</v>
      </c>
      <c r="N363" s="800"/>
    </row>
    <row r="364" spans="1:14">
      <c r="A364" s="417">
        <v>54</v>
      </c>
      <c r="B364" s="103" t="s">
        <v>126</v>
      </c>
      <c r="C364" s="105" t="s">
        <v>4</v>
      </c>
      <c r="D364" s="105"/>
      <c r="E364" s="105"/>
      <c r="F364" s="105"/>
      <c r="G364" s="105"/>
      <c r="H364" s="104">
        <f>5400+985+4900</f>
        <v>11285</v>
      </c>
      <c r="I364" s="92"/>
      <c r="J364" s="92"/>
      <c r="K364" s="92">
        <f t="shared" si="50"/>
        <v>0</v>
      </c>
      <c r="L364" s="92">
        <f t="shared" si="51"/>
        <v>0</v>
      </c>
      <c r="M364" s="92">
        <f t="shared" si="52"/>
        <v>0</v>
      </c>
      <c r="N364" s="800"/>
    </row>
    <row r="365" spans="1:14" ht="30">
      <c r="A365" s="417">
        <v>55</v>
      </c>
      <c r="B365" s="103" t="s">
        <v>153</v>
      </c>
      <c r="C365" s="105" t="s">
        <v>66</v>
      </c>
      <c r="D365" s="105"/>
      <c r="E365" s="105"/>
      <c r="F365" s="105"/>
      <c r="G365" s="105"/>
      <c r="H365" s="104">
        <v>66.8</v>
      </c>
      <c r="I365" s="92"/>
      <c r="J365" s="92"/>
      <c r="K365" s="92">
        <f t="shared" si="50"/>
        <v>0</v>
      </c>
      <c r="L365" s="92">
        <f t="shared" si="51"/>
        <v>0</v>
      </c>
      <c r="M365" s="92">
        <f t="shared" si="52"/>
        <v>0</v>
      </c>
      <c r="N365" s="800"/>
    </row>
    <row r="366" spans="1:14">
      <c r="A366" s="417">
        <v>56</v>
      </c>
      <c r="B366" s="103" t="s">
        <v>130</v>
      </c>
      <c r="C366" s="105" t="s">
        <v>66</v>
      </c>
      <c r="D366" s="105"/>
      <c r="E366" s="105"/>
      <c r="F366" s="105"/>
      <c r="G366" s="105"/>
      <c r="H366" s="104">
        <f>(66.8+80)*2+100</f>
        <v>393.6</v>
      </c>
      <c r="I366" s="92"/>
      <c r="J366" s="92"/>
      <c r="K366" s="92">
        <f t="shared" si="50"/>
        <v>0</v>
      </c>
      <c r="L366" s="92">
        <f t="shared" si="51"/>
        <v>0</v>
      </c>
      <c r="M366" s="92">
        <f t="shared" si="52"/>
        <v>0</v>
      </c>
      <c r="N366" s="800"/>
    </row>
    <row r="367" spans="1:14">
      <c r="A367" s="417">
        <v>57</v>
      </c>
      <c r="B367" s="103" t="s">
        <v>131</v>
      </c>
      <c r="C367" s="105" t="s">
        <v>66</v>
      </c>
      <c r="D367" s="105"/>
      <c r="E367" s="105"/>
      <c r="F367" s="105"/>
      <c r="G367" s="105"/>
      <c r="H367" s="104">
        <f>68*13+80*12</f>
        <v>1844</v>
      </c>
      <c r="I367" s="92"/>
      <c r="J367" s="92"/>
      <c r="K367" s="92">
        <f t="shared" si="50"/>
        <v>0</v>
      </c>
      <c r="L367" s="92">
        <f t="shared" si="51"/>
        <v>0</v>
      </c>
      <c r="M367" s="92">
        <f t="shared" si="52"/>
        <v>0</v>
      </c>
      <c r="N367" s="800"/>
    </row>
    <row r="368" spans="1:14">
      <c r="A368" s="417">
        <v>58</v>
      </c>
      <c r="B368" s="2" t="s">
        <v>16</v>
      </c>
      <c r="C368" s="3" t="s">
        <v>1</v>
      </c>
      <c r="D368" s="3"/>
      <c r="E368" s="3"/>
      <c r="F368" s="3"/>
      <c r="G368" s="3"/>
      <c r="H368" s="104">
        <v>2</v>
      </c>
      <c r="I368" s="92"/>
      <c r="J368" s="92"/>
      <c r="K368" s="92">
        <f t="shared" si="50"/>
        <v>0</v>
      </c>
      <c r="L368" s="92">
        <f t="shared" si="51"/>
        <v>0</v>
      </c>
      <c r="M368" s="92">
        <f t="shared" si="52"/>
        <v>0</v>
      </c>
      <c r="N368" s="800"/>
    </row>
    <row r="369" spans="1:14">
      <c r="A369" s="122"/>
      <c r="B369" s="103"/>
      <c r="C369" s="105"/>
      <c r="D369" s="105"/>
      <c r="E369" s="105"/>
      <c r="F369" s="105"/>
      <c r="G369" s="105"/>
      <c r="H369" s="104"/>
      <c r="I369" s="92"/>
      <c r="J369" s="92"/>
      <c r="K369" s="92"/>
      <c r="L369" s="92"/>
      <c r="M369" s="92"/>
      <c r="N369" s="800"/>
    </row>
    <row r="370" spans="1:14">
      <c r="A370" s="120"/>
      <c r="B370" s="95" t="s">
        <v>15</v>
      </c>
      <c r="C370" s="94"/>
      <c r="D370" s="94"/>
      <c r="E370" s="94"/>
      <c r="F370" s="94"/>
      <c r="G370" s="94"/>
      <c r="H370" s="96"/>
      <c r="I370" s="94"/>
      <c r="J370" s="94"/>
      <c r="K370" s="90">
        <f>+SUBTOTAL(9,K371:K395)</f>
        <v>0</v>
      </c>
      <c r="L370" s="90">
        <f t="shared" ref="L370:M370" si="53">+SUBTOTAL(9,L371:L395)</f>
        <v>0</v>
      </c>
      <c r="M370" s="90">
        <f t="shared" si="53"/>
        <v>0</v>
      </c>
      <c r="N370" s="802"/>
    </row>
    <row r="371" spans="1:14" collapsed="1">
      <c r="A371" s="417">
        <v>59</v>
      </c>
      <c r="B371" s="100" t="s">
        <v>140</v>
      </c>
      <c r="C371" s="99" t="s">
        <v>4</v>
      </c>
      <c r="D371" s="99"/>
      <c r="E371" s="99"/>
      <c r="F371" s="99"/>
      <c r="G371" s="99"/>
      <c r="H371" s="101">
        <f>SUM(H372:H373)</f>
        <v>64.53</v>
      </c>
      <c r="I371" s="92"/>
      <c r="J371" s="92"/>
      <c r="K371" s="92">
        <f t="shared" ref="K371:K393" si="54">H371*I371</f>
        <v>0</v>
      </c>
      <c r="L371" s="92">
        <f t="shared" ref="L371:L393" si="55">+H371*J371</f>
        <v>0</v>
      </c>
      <c r="M371" s="92">
        <f t="shared" ref="M371:M393" si="56">+SUM(K371:L371)</f>
        <v>0</v>
      </c>
      <c r="N371" s="800"/>
    </row>
    <row r="372" spans="1:14" s="819" customFormat="1" hidden="1" outlineLevel="1">
      <c r="A372" s="813"/>
      <c r="B372" s="814"/>
      <c r="C372" s="815"/>
      <c r="D372" s="815">
        <v>1</v>
      </c>
      <c r="E372" s="815">
        <v>5.5</v>
      </c>
      <c r="F372" s="815">
        <v>4.5</v>
      </c>
      <c r="G372" s="815"/>
      <c r="H372" s="816">
        <f>F372*E372*D372</f>
        <v>24.75</v>
      </c>
      <c r="I372" s="92"/>
      <c r="J372" s="92"/>
      <c r="K372" s="92">
        <f t="shared" si="54"/>
        <v>0</v>
      </c>
      <c r="L372" s="92">
        <f t="shared" si="55"/>
        <v>0</v>
      </c>
      <c r="M372" s="92">
        <f t="shared" si="56"/>
        <v>0</v>
      </c>
      <c r="N372" s="818"/>
    </row>
    <row r="373" spans="1:14" s="819" customFormat="1" hidden="1" outlineLevel="1">
      <c r="A373" s="813"/>
      <c r="B373" s="814"/>
      <c r="C373" s="815"/>
      <c r="D373" s="815">
        <v>3</v>
      </c>
      <c r="E373" s="815">
        <v>3.9</v>
      </c>
      <c r="F373" s="815">
        <v>3.4</v>
      </c>
      <c r="G373" s="815"/>
      <c r="H373" s="816">
        <f>F373*E373*D373</f>
        <v>39.78</v>
      </c>
      <c r="I373" s="92"/>
      <c r="J373" s="92"/>
      <c r="K373" s="92">
        <f t="shared" si="54"/>
        <v>0</v>
      </c>
      <c r="L373" s="92">
        <f t="shared" si="55"/>
        <v>0</v>
      </c>
      <c r="M373" s="92">
        <f t="shared" si="56"/>
        <v>0</v>
      </c>
      <c r="N373" s="818"/>
    </row>
    <row r="374" spans="1:14">
      <c r="A374" s="417">
        <v>60</v>
      </c>
      <c r="B374" s="100" t="s">
        <v>127</v>
      </c>
      <c r="C374" s="99" t="s">
        <v>7</v>
      </c>
      <c r="D374" s="99"/>
      <c r="E374" s="99"/>
      <c r="F374" s="99"/>
      <c r="G374" s="99"/>
      <c r="H374" s="101">
        <f>4</f>
        <v>4</v>
      </c>
      <c r="I374" s="92"/>
      <c r="J374" s="92"/>
      <c r="K374" s="92">
        <f t="shared" si="54"/>
        <v>0</v>
      </c>
      <c r="L374" s="92">
        <f t="shared" si="55"/>
        <v>0</v>
      </c>
      <c r="M374" s="92">
        <f t="shared" si="56"/>
        <v>0</v>
      </c>
      <c r="N374" s="800"/>
    </row>
    <row r="375" spans="1:14">
      <c r="A375" s="417">
        <v>61</v>
      </c>
      <c r="B375" s="100" t="s">
        <v>128</v>
      </c>
      <c r="C375" s="99" t="s">
        <v>66</v>
      </c>
      <c r="D375" s="99"/>
      <c r="E375" s="99"/>
      <c r="F375" s="99"/>
      <c r="G375" s="99"/>
      <c r="H375" s="101">
        <f>E372+E373*D373+0.6*4</f>
        <v>19.599999999999998</v>
      </c>
      <c r="I375" s="92"/>
      <c r="J375" s="92"/>
      <c r="K375" s="92">
        <f t="shared" si="54"/>
        <v>0</v>
      </c>
      <c r="L375" s="92">
        <f t="shared" si="55"/>
        <v>0</v>
      </c>
      <c r="M375" s="92">
        <f t="shared" si="56"/>
        <v>0</v>
      </c>
      <c r="N375" s="800"/>
    </row>
    <row r="376" spans="1:14" ht="45" collapsed="1">
      <c r="A376" s="417">
        <v>62</v>
      </c>
      <c r="B376" s="100" t="s">
        <v>139</v>
      </c>
      <c r="C376" s="99" t="s">
        <v>4</v>
      </c>
      <c r="D376" s="99"/>
      <c r="E376" s="99"/>
      <c r="F376" s="99"/>
      <c r="G376" s="99"/>
      <c r="H376" s="101">
        <f>H377</f>
        <v>15.400000000000002</v>
      </c>
      <c r="I376" s="92"/>
      <c r="J376" s="92"/>
      <c r="K376" s="92">
        <f t="shared" si="54"/>
        <v>0</v>
      </c>
      <c r="L376" s="92">
        <f t="shared" si="55"/>
        <v>0</v>
      </c>
      <c r="M376" s="92">
        <f t="shared" si="56"/>
        <v>0</v>
      </c>
      <c r="N376" s="800"/>
    </row>
    <row r="377" spans="1:14" s="819" customFormat="1" hidden="1" outlineLevel="1">
      <c r="A377" s="813"/>
      <c r="B377" s="814"/>
      <c r="C377" s="815"/>
      <c r="D377" s="815">
        <v>7</v>
      </c>
      <c r="E377" s="815">
        <v>1</v>
      </c>
      <c r="F377" s="815">
        <v>2.2000000000000002</v>
      </c>
      <c r="G377" s="815"/>
      <c r="H377" s="816">
        <f>F377*E377*D377</f>
        <v>15.400000000000002</v>
      </c>
      <c r="I377" s="92"/>
      <c r="J377" s="92"/>
      <c r="K377" s="92">
        <f t="shared" si="54"/>
        <v>0</v>
      </c>
      <c r="L377" s="92">
        <f t="shared" si="55"/>
        <v>0</v>
      </c>
      <c r="M377" s="92">
        <f t="shared" si="56"/>
        <v>0</v>
      </c>
      <c r="N377" s="818"/>
    </row>
    <row r="378" spans="1:14" ht="45" collapsed="1">
      <c r="A378" s="417">
        <v>63</v>
      </c>
      <c r="B378" s="100" t="s">
        <v>138</v>
      </c>
      <c r="C378" s="99" t="s">
        <v>4</v>
      </c>
      <c r="D378" s="99"/>
      <c r="E378" s="99"/>
      <c r="F378" s="99"/>
      <c r="G378" s="99"/>
      <c r="H378" s="101">
        <f>H379</f>
        <v>5.5</v>
      </c>
      <c r="I378" s="92"/>
      <c r="J378" s="92"/>
      <c r="K378" s="92">
        <f t="shared" si="54"/>
        <v>0</v>
      </c>
      <c r="L378" s="92">
        <f t="shared" si="55"/>
        <v>0</v>
      </c>
      <c r="M378" s="92">
        <f t="shared" si="56"/>
        <v>0</v>
      </c>
      <c r="N378" s="800"/>
    </row>
    <row r="379" spans="1:14" s="819" customFormat="1" hidden="1" outlineLevel="1">
      <c r="A379" s="813">
        <v>1</v>
      </c>
      <c r="B379" s="814"/>
      <c r="C379" s="815"/>
      <c r="D379" s="815">
        <v>1</v>
      </c>
      <c r="E379" s="815">
        <v>2.5</v>
      </c>
      <c r="F379" s="815">
        <v>2.2000000000000002</v>
      </c>
      <c r="G379" s="815"/>
      <c r="H379" s="816">
        <f>F379*E379*D379</f>
        <v>5.5</v>
      </c>
      <c r="I379" s="92"/>
      <c r="J379" s="92"/>
      <c r="K379" s="92">
        <f t="shared" si="54"/>
        <v>0</v>
      </c>
      <c r="L379" s="92">
        <f t="shared" si="55"/>
        <v>0</v>
      </c>
      <c r="M379" s="92">
        <f t="shared" si="56"/>
        <v>0</v>
      </c>
      <c r="N379" s="818"/>
    </row>
    <row r="380" spans="1:14" ht="30" collapsed="1">
      <c r="A380" s="417">
        <v>64</v>
      </c>
      <c r="B380" s="100" t="s">
        <v>137</v>
      </c>
      <c r="C380" s="99" t="s">
        <v>4</v>
      </c>
      <c r="D380" s="99"/>
      <c r="E380" s="99"/>
      <c r="F380" s="99"/>
      <c r="G380" s="99"/>
      <c r="H380" s="101">
        <f>H381</f>
        <v>13.200000000000001</v>
      </c>
      <c r="I380" s="92"/>
      <c r="J380" s="92"/>
      <c r="K380" s="92">
        <f t="shared" si="54"/>
        <v>0</v>
      </c>
      <c r="L380" s="92">
        <f t="shared" si="55"/>
        <v>0</v>
      </c>
      <c r="M380" s="92">
        <f t="shared" si="56"/>
        <v>0</v>
      </c>
      <c r="N380" s="800"/>
    </row>
    <row r="381" spans="1:14" s="819" customFormat="1" hidden="1" outlineLevel="1">
      <c r="A381" s="813"/>
      <c r="B381" s="814"/>
      <c r="C381" s="815"/>
      <c r="D381" s="815">
        <v>6</v>
      </c>
      <c r="E381" s="815">
        <v>1</v>
      </c>
      <c r="F381" s="815">
        <v>2.2000000000000002</v>
      </c>
      <c r="G381" s="815"/>
      <c r="H381" s="816">
        <f>F381*E381*D381</f>
        <v>13.200000000000001</v>
      </c>
      <c r="I381" s="92"/>
      <c r="J381" s="92"/>
      <c r="K381" s="92">
        <f t="shared" si="54"/>
        <v>0</v>
      </c>
      <c r="L381" s="92">
        <f t="shared" si="55"/>
        <v>0</v>
      </c>
      <c r="M381" s="92">
        <f t="shared" si="56"/>
        <v>0</v>
      </c>
      <c r="N381" s="818"/>
    </row>
    <row r="382" spans="1:14">
      <c r="A382" s="417">
        <v>65</v>
      </c>
      <c r="B382" s="100" t="s">
        <v>129</v>
      </c>
      <c r="C382" s="99" t="s">
        <v>7</v>
      </c>
      <c r="D382" s="99"/>
      <c r="E382" s="99"/>
      <c r="F382" s="99"/>
      <c r="G382" s="99"/>
      <c r="H382" s="101">
        <v>6</v>
      </c>
      <c r="I382" s="92"/>
      <c r="J382" s="92"/>
      <c r="K382" s="92">
        <f t="shared" si="54"/>
        <v>0</v>
      </c>
      <c r="L382" s="92">
        <f t="shared" si="55"/>
        <v>0</v>
      </c>
      <c r="M382" s="92">
        <f t="shared" si="56"/>
        <v>0</v>
      </c>
      <c r="N382" s="800" t="s">
        <v>1354</v>
      </c>
    </row>
    <row r="383" spans="1:14" ht="45" collapsed="1">
      <c r="A383" s="417">
        <v>66</v>
      </c>
      <c r="B383" s="100" t="s">
        <v>136</v>
      </c>
      <c r="C383" s="99" t="s">
        <v>4</v>
      </c>
      <c r="D383" s="99"/>
      <c r="E383" s="99"/>
      <c r="F383" s="99"/>
      <c r="G383" s="99"/>
      <c r="H383" s="101">
        <f>H384</f>
        <v>17.600000000000001</v>
      </c>
      <c r="I383" s="92"/>
      <c r="J383" s="92"/>
      <c r="K383" s="92">
        <f t="shared" si="54"/>
        <v>0</v>
      </c>
      <c r="L383" s="92">
        <f t="shared" si="55"/>
        <v>0</v>
      </c>
      <c r="M383" s="92">
        <f t="shared" si="56"/>
        <v>0</v>
      </c>
      <c r="N383" s="800"/>
    </row>
    <row r="384" spans="1:14" s="819" customFormat="1" hidden="1" outlineLevel="1">
      <c r="A384" s="813"/>
      <c r="B384" s="814"/>
      <c r="C384" s="815"/>
      <c r="D384" s="815">
        <v>4</v>
      </c>
      <c r="E384" s="815">
        <v>2</v>
      </c>
      <c r="F384" s="815">
        <v>2.2000000000000002</v>
      </c>
      <c r="G384" s="815"/>
      <c r="H384" s="816">
        <f>F384*E384*D384</f>
        <v>17.600000000000001</v>
      </c>
      <c r="I384" s="92"/>
      <c r="J384" s="92"/>
      <c r="K384" s="92">
        <f t="shared" si="54"/>
        <v>0</v>
      </c>
      <c r="L384" s="92">
        <f t="shared" si="55"/>
        <v>0</v>
      </c>
      <c r="M384" s="92">
        <f t="shared" si="56"/>
        <v>0</v>
      </c>
      <c r="N384" s="818"/>
    </row>
    <row r="385" spans="1:14" ht="45" collapsed="1">
      <c r="A385" s="417">
        <v>67</v>
      </c>
      <c r="B385" s="100" t="s">
        <v>135</v>
      </c>
      <c r="C385" s="99" t="s">
        <v>4</v>
      </c>
      <c r="D385" s="99"/>
      <c r="E385" s="99"/>
      <c r="F385" s="99"/>
      <c r="G385" s="99"/>
      <c r="H385" s="101">
        <f>H386</f>
        <v>11</v>
      </c>
      <c r="I385" s="92"/>
      <c r="J385" s="92"/>
      <c r="K385" s="92">
        <f t="shared" si="54"/>
        <v>0</v>
      </c>
      <c r="L385" s="92">
        <f t="shared" si="55"/>
        <v>0</v>
      </c>
      <c r="M385" s="92">
        <f t="shared" si="56"/>
        <v>0</v>
      </c>
      <c r="N385" s="800"/>
    </row>
    <row r="386" spans="1:14" s="819" customFormat="1" hidden="1" outlineLevel="1">
      <c r="A386" s="813">
        <v>1</v>
      </c>
      <c r="B386" s="814"/>
      <c r="C386" s="815"/>
      <c r="D386" s="815">
        <v>5</v>
      </c>
      <c r="E386" s="815">
        <v>1</v>
      </c>
      <c r="F386" s="815">
        <v>2.2000000000000002</v>
      </c>
      <c r="G386" s="815"/>
      <c r="H386" s="816">
        <f>F386*E386*D386</f>
        <v>11</v>
      </c>
      <c r="I386" s="92"/>
      <c r="J386" s="92"/>
      <c r="K386" s="92">
        <f t="shared" si="54"/>
        <v>0</v>
      </c>
      <c r="L386" s="92">
        <f t="shared" si="55"/>
        <v>0</v>
      </c>
      <c r="M386" s="92">
        <f t="shared" si="56"/>
        <v>0</v>
      </c>
      <c r="N386" s="818"/>
    </row>
    <row r="387" spans="1:14" ht="45" collapsed="1">
      <c r="A387" s="417">
        <v>68</v>
      </c>
      <c r="B387" s="100" t="s">
        <v>134</v>
      </c>
      <c r="C387" s="99" t="s">
        <v>4</v>
      </c>
      <c r="D387" s="99"/>
      <c r="E387" s="99"/>
      <c r="F387" s="99"/>
      <c r="G387" s="99"/>
      <c r="H387" s="101">
        <f>H388</f>
        <v>22</v>
      </c>
      <c r="I387" s="92"/>
      <c r="J387" s="92"/>
      <c r="K387" s="92">
        <f t="shared" si="54"/>
        <v>0</v>
      </c>
      <c r="L387" s="92">
        <f t="shared" si="55"/>
        <v>0</v>
      </c>
      <c r="M387" s="92">
        <f t="shared" si="56"/>
        <v>0</v>
      </c>
      <c r="N387" s="800"/>
    </row>
    <row r="388" spans="1:14" s="819" customFormat="1" hidden="1" outlineLevel="1">
      <c r="A388" s="813"/>
      <c r="B388" s="814"/>
      <c r="C388" s="815"/>
      <c r="D388" s="815">
        <v>10</v>
      </c>
      <c r="E388" s="815">
        <v>1</v>
      </c>
      <c r="F388" s="815">
        <v>2.2000000000000002</v>
      </c>
      <c r="G388" s="815"/>
      <c r="H388" s="816">
        <f>F388*E388*D388</f>
        <v>22</v>
      </c>
      <c r="I388" s="92"/>
      <c r="J388" s="92"/>
      <c r="K388" s="92">
        <f t="shared" si="54"/>
        <v>0</v>
      </c>
      <c r="L388" s="92">
        <f t="shared" si="55"/>
        <v>0</v>
      </c>
      <c r="M388" s="92">
        <f t="shared" si="56"/>
        <v>0</v>
      </c>
      <c r="N388" s="818"/>
    </row>
    <row r="389" spans="1:14" ht="45" collapsed="1">
      <c r="A389" s="417">
        <v>69</v>
      </c>
      <c r="B389" s="100" t="s">
        <v>195</v>
      </c>
      <c r="C389" s="99" t="s">
        <v>4</v>
      </c>
      <c r="D389" s="99"/>
      <c r="E389" s="99"/>
      <c r="F389" s="99"/>
      <c r="G389" s="99"/>
      <c r="H389" s="101">
        <f>H390</f>
        <v>39.899999999999991</v>
      </c>
      <c r="I389" s="92"/>
      <c r="J389" s="92"/>
      <c r="K389" s="92">
        <f t="shared" si="54"/>
        <v>0</v>
      </c>
      <c r="L389" s="92">
        <f t="shared" si="55"/>
        <v>0</v>
      </c>
      <c r="M389" s="92">
        <f t="shared" si="56"/>
        <v>0</v>
      </c>
      <c r="N389" s="800"/>
    </row>
    <row r="390" spans="1:14" s="819" customFormat="1" hidden="1" outlineLevel="1">
      <c r="A390" s="813">
        <v>7</v>
      </c>
      <c r="B390" s="814"/>
      <c r="C390" s="815"/>
      <c r="D390" s="815">
        <v>7</v>
      </c>
      <c r="E390" s="815">
        <v>3</v>
      </c>
      <c r="F390" s="815">
        <v>1.9</v>
      </c>
      <c r="G390" s="815"/>
      <c r="H390" s="816">
        <f>F390*E390*D390</f>
        <v>39.899999999999991</v>
      </c>
      <c r="I390" s="92"/>
      <c r="J390" s="92"/>
      <c r="K390" s="92">
        <f t="shared" si="54"/>
        <v>0</v>
      </c>
      <c r="L390" s="92">
        <f t="shared" si="55"/>
        <v>0</v>
      </c>
      <c r="M390" s="92">
        <f t="shared" si="56"/>
        <v>0</v>
      </c>
      <c r="N390" s="818"/>
    </row>
    <row r="391" spans="1:14" ht="45" collapsed="1">
      <c r="A391" s="417">
        <v>70</v>
      </c>
      <c r="B391" s="100" t="s">
        <v>132</v>
      </c>
      <c r="C391" s="99" t="s">
        <v>4</v>
      </c>
      <c r="D391" s="99"/>
      <c r="E391" s="99"/>
      <c r="F391" s="99"/>
      <c r="G391" s="99"/>
      <c r="H391" s="101">
        <f>H392</f>
        <v>1.44</v>
      </c>
      <c r="I391" s="92"/>
      <c r="J391" s="92"/>
      <c r="K391" s="92">
        <f t="shared" si="54"/>
        <v>0</v>
      </c>
      <c r="L391" s="92">
        <f t="shared" si="55"/>
        <v>0</v>
      </c>
      <c r="M391" s="92">
        <f t="shared" si="56"/>
        <v>0</v>
      </c>
      <c r="N391" s="800"/>
    </row>
    <row r="392" spans="1:14" s="819" customFormat="1" hidden="1" outlineLevel="1">
      <c r="A392" s="813"/>
      <c r="B392" s="814"/>
      <c r="C392" s="815"/>
      <c r="D392" s="815">
        <v>4</v>
      </c>
      <c r="E392" s="815">
        <v>0.6</v>
      </c>
      <c r="F392" s="815">
        <v>0.6</v>
      </c>
      <c r="G392" s="815"/>
      <c r="H392" s="816">
        <f>F392*E392*D392</f>
        <v>1.44</v>
      </c>
      <c r="I392" s="92"/>
      <c r="J392" s="92"/>
      <c r="K392" s="92">
        <f t="shared" si="54"/>
        <v>0</v>
      </c>
      <c r="L392" s="92">
        <f t="shared" si="55"/>
        <v>0</v>
      </c>
      <c r="M392" s="92">
        <f t="shared" si="56"/>
        <v>0</v>
      </c>
      <c r="N392" s="818"/>
    </row>
    <row r="393" spans="1:14" ht="45" collapsed="1">
      <c r="A393" s="417">
        <v>71</v>
      </c>
      <c r="B393" s="100" t="s">
        <v>133</v>
      </c>
      <c r="C393" s="99" t="s">
        <v>4</v>
      </c>
      <c r="D393" s="99"/>
      <c r="E393" s="99"/>
      <c r="F393" s="99"/>
      <c r="G393" s="99"/>
      <c r="H393" s="101">
        <f>H394</f>
        <v>12</v>
      </c>
      <c r="I393" s="92"/>
      <c r="J393" s="92"/>
      <c r="K393" s="92">
        <f t="shared" si="54"/>
        <v>0</v>
      </c>
      <c r="L393" s="92">
        <f t="shared" si="55"/>
        <v>0</v>
      </c>
      <c r="M393" s="92">
        <f t="shared" si="56"/>
        <v>0</v>
      </c>
      <c r="N393" s="800"/>
    </row>
    <row r="394" spans="1:14" s="819" customFormat="1" hidden="1" outlineLevel="1">
      <c r="A394" s="813"/>
      <c r="B394" s="814"/>
      <c r="C394" s="815"/>
      <c r="D394" s="815">
        <v>5</v>
      </c>
      <c r="E394" s="815">
        <v>2</v>
      </c>
      <c r="F394" s="815">
        <v>1.2</v>
      </c>
      <c r="G394" s="815"/>
      <c r="H394" s="816">
        <f>F394*E394*D394</f>
        <v>12</v>
      </c>
      <c r="I394" s="92"/>
      <c r="J394" s="92"/>
      <c r="K394" s="817"/>
      <c r="L394" s="817"/>
      <c r="M394" s="817"/>
      <c r="N394" s="818"/>
    </row>
    <row r="395" spans="1:14">
      <c r="A395" s="122"/>
      <c r="B395" s="103"/>
      <c r="C395" s="105"/>
      <c r="D395" s="105"/>
      <c r="E395" s="105"/>
      <c r="F395" s="105"/>
      <c r="G395" s="105"/>
      <c r="H395" s="104"/>
      <c r="I395" s="92"/>
      <c r="J395" s="92"/>
      <c r="K395" s="92"/>
      <c r="L395" s="92"/>
      <c r="M395" s="92"/>
      <c r="N395" s="800"/>
    </row>
    <row r="396" spans="1:14">
      <c r="A396" s="120"/>
      <c r="B396" s="95" t="s">
        <v>257</v>
      </c>
      <c r="C396" s="94"/>
      <c r="D396" s="94"/>
      <c r="E396" s="94"/>
      <c r="F396" s="94"/>
      <c r="G396" s="94"/>
      <c r="H396" s="96"/>
      <c r="I396" s="94"/>
      <c r="J396" s="94"/>
      <c r="K396" s="90">
        <f>+SUBTOTAL(9,K397:K418)</f>
        <v>0</v>
      </c>
      <c r="L396" s="90">
        <f t="shared" ref="L396:M396" si="57">+SUBTOTAL(9,L397:L418)</f>
        <v>0</v>
      </c>
      <c r="M396" s="90">
        <f t="shared" si="57"/>
        <v>0</v>
      </c>
      <c r="N396" s="802"/>
    </row>
    <row r="397" spans="1:14" ht="30" collapsed="1">
      <c r="A397" s="417">
        <v>72</v>
      </c>
      <c r="B397" s="100" t="s">
        <v>142</v>
      </c>
      <c r="C397" s="99" t="s">
        <v>4</v>
      </c>
      <c r="D397" s="99"/>
      <c r="E397" s="99"/>
      <c r="F397" s="99"/>
      <c r="G397" s="99"/>
      <c r="H397" s="101">
        <f>SUM(H398:H403)</f>
        <v>136.44</v>
      </c>
      <c r="I397" s="92"/>
      <c r="J397" s="92"/>
      <c r="K397" s="92">
        <f t="shared" ref="K397:K417" si="58">H397*I397</f>
        <v>0</v>
      </c>
      <c r="L397" s="92">
        <f t="shared" ref="L397:L417" si="59">+H397*J397</f>
        <v>0</v>
      </c>
      <c r="M397" s="92">
        <f t="shared" ref="M397:M417" si="60">+SUM(K397:L397)</f>
        <v>0</v>
      </c>
      <c r="N397" s="800"/>
    </row>
    <row r="398" spans="1:14" s="819" customFormat="1" hidden="1" outlineLevel="1">
      <c r="A398" s="813"/>
      <c r="B398" s="814" t="s">
        <v>1304</v>
      </c>
      <c r="C398" s="815"/>
      <c r="D398" s="815">
        <v>1</v>
      </c>
      <c r="E398" s="815">
        <v>5.55</v>
      </c>
      <c r="F398" s="815">
        <v>4.6500000000000004</v>
      </c>
      <c r="G398" s="815"/>
      <c r="H398" s="816">
        <f>E398*F398</f>
        <v>25.807500000000001</v>
      </c>
      <c r="I398" s="92"/>
      <c r="J398" s="92"/>
      <c r="K398" s="92">
        <f t="shared" si="58"/>
        <v>0</v>
      </c>
      <c r="L398" s="92">
        <f t="shared" si="59"/>
        <v>0</v>
      </c>
      <c r="M398" s="92">
        <f t="shared" si="60"/>
        <v>0</v>
      </c>
      <c r="N398" s="818"/>
    </row>
    <row r="399" spans="1:14" s="819" customFormat="1" hidden="1" outlineLevel="1">
      <c r="A399" s="813"/>
      <c r="B399" s="814"/>
      <c r="C399" s="815"/>
      <c r="D399" s="815">
        <v>1</v>
      </c>
      <c r="E399" s="815">
        <f>3.6*4</f>
        <v>14.4</v>
      </c>
      <c r="F399" s="815"/>
      <c r="G399" s="815">
        <v>1.7</v>
      </c>
      <c r="H399" s="816">
        <f>E399*G399</f>
        <v>24.48</v>
      </c>
      <c r="I399" s="92"/>
      <c r="J399" s="92"/>
      <c r="K399" s="92">
        <f t="shared" si="58"/>
        <v>0</v>
      </c>
      <c r="L399" s="92">
        <f t="shared" si="59"/>
        <v>0</v>
      </c>
      <c r="M399" s="92">
        <f t="shared" si="60"/>
        <v>0</v>
      </c>
      <c r="N399" s="818"/>
    </row>
    <row r="400" spans="1:14" s="819" customFormat="1" hidden="1" outlineLevel="1">
      <c r="A400" s="813"/>
      <c r="B400" s="814" t="s">
        <v>1305</v>
      </c>
      <c r="C400" s="815"/>
      <c r="D400" s="815">
        <v>1</v>
      </c>
      <c r="E400" s="815">
        <v>4.1500000000000004</v>
      </c>
      <c r="F400" s="815">
        <v>5.55</v>
      </c>
      <c r="G400" s="815"/>
      <c r="H400" s="816">
        <f>E400*F400</f>
        <v>23.032500000000002</v>
      </c>
      <c r="I400" s="92"/>
      <c r="J400" s="92"/>
      <c r="K400" s="92">
        <f t="shared" si="58"/>
        <v>0</v>
      </c>
      <c r="L400" s="92">
        <f t="shared" si="59"/>
        <v>0</v>
      </c>
      <c r="M400" s="92">
        <f t="shared" si="60"/>
        <v>0</v>
      </c>
      <c r="N400" s="818"/>
    </row>
    <row r="401" spans="1:14" s="819" customFormat="1" hidden="1" outlineLevel="1">
      <c r="A401" s="813"/>
      <c r="B401" s="814"/>
      <c r="C401" s="815"/>
      <c r="D401" s="815">
        <v>1</v>
      </c>
      <c r="E401" s="815">
        <f>3.6*4</f>
        <v>14.4</v>
      </c>
      <c r="F401" s="815"/>
      <c r="G401" s="815">
        <v>1.7</v>
      </c>
      <c r="H401" s="816">
        <f>E401*G401</f>
        <v>24.48</v>
      </c>
      <c r="I401" s="92"/>
      <c r="J401" s="92"/>
      <c r="K401" s="92">
        <f t="shared" si="58"/>
        <v>0</v>
      </c>
      <c r="L401" s="92">
        <f t="shared" si="59"/>
        <v>0</v>
      </c>
      <c r="M401" s="92">
        <f t="shared" si="60"/>
        <v>0</v>
      </c>
      <c r="N401" s="818"/>
    </row>
    <row r="402" spans="1:14" s="819" customFormat="1" hidden="1" outlineLevel="1">
      <c r="A402" s="813"/>
      <c r="B402" s="814" t="s">
        <v>1306</v>
      </c>
      <c r="C402" s="815"/>
      <c r="D402" s="815">
        <v>1</v>
      </c>
      <c r="E402" s="815">
        <v>3.8</v>
      </c>
      <c r="F402" s="815">
        <v>4.8</v>
      </c>
      <c r="G402" s="815"/>
      <c r="H402" s="816">
        <f>E402*F402</f>
        <v>18.239999999999998</v>
      </c>
      <c r="I402" s="92"/>
      <c r="J402" s="92"/>
      <c r="K402" s="92">
        <f t="shared" si="58"/>
        <v>0</v>
      </c>
      <c r="L402" s="92">
        <f t="shared" si="59"/>
        <v>0</v>
      </c>
      <c r="M402" s="92">
        <f t="shared" si="60"/>
        <v>0</v>
      </c>
      <c r="N402" s="818"/>
    </row>
    <row r="403" spans="1:14" s="819" customFormat="1" hidden="1" outlineLevel="1">
      <c r="A403" s="813"/>
      <c r="B403" s="814"/>
      <c r="C403" s="815"/>
      <c r="D403" s="815">
        <v>1</v>
      </c>
      <c r="E403" s="815">
        <f>3*4</f>
        <v>12</v>
      </c>
      <c r="F403" s="815"/>
      <c r="G403" s="815">
        <v>1.7</v>
      </c>
      <c r="H403" s="816">
        <f>E403*G403</f>
        <v>20.399999999999999</v>
      </c>
      <c r="I403" s="92"/>
      <c r="J403" s="92"/>
      <c r="K403" s="92">
        <f t="shared" si="58"/>
        <v>0</v>
      </c>
      <c r="L403" s="92">
        <f t="shared" si="59"/>
        <v>0</v>
      </c>
      <c r="M403" s="92">
        <f t="shared" si="60"/>
        <v>0</v>
      </c>
      <c r="N403" s="818"/>
    </row>
    <row r="404" spans="1:14" ht="30" collapsed="1">
      <c r="A404" s="417">
        <v>73</v>
      </c>
      <c r="B404" s="100" t="s">
        <v>232</v>
      </c>
      <c r="C404" s="99" t="s">
        <v>4</v>
      </c>
      <c r="D404" s="99"/>
      <c r="E404" s="99"/>
      <c r="F404" s="99"/>
      <c r="G404" s="99"/>
      <c r="H404" s="101">
        <f>SUM(H405:H414)</f>
        <v>208</v>
      </c>
      <c r="I404" s="92"/>
      <c r="J404" s="92"/>
      <c r="K404" s="92">
        <f t="shared" si="58"/>
        <v>0</v>
      </c>
      <c r="L404" s="92">
        <f t="shared" si="59"/>
        <v>0</v>
      </c>
      <c r="M404" s="92">
        <f t="shared" si="60"/>
        <v>0</v>
      </c>
      <c r="N404" s="800"/>
    </row>
    <row r="405" spans="1:14" s="819" customFormat="1" hidden="1" outlineLevel="1">
      <c r="A405" s="813"/>
      <c r="B405" s="814" t="s">
        <v>1145</v>
      </c>
      <c r="C405" s="815"/>
      <c r="D405" s="815">
        <v>2</v>
      </c>
      <c r="E405" s="815">
        <v>16</v>
      </c>
      <c r="F405" s="815"/>
      <c r="G405" s="815"/>
      <c r="H405" s="816">
        <f>D405*E405</f>
        <v>32</v>
      </c>
      <c r="I405" s="92"/>
      <c r="J405" s="92"/>
      <c r="K405" s="92">
        <f t="shared" si="58"/>
        <v>0</v>
      </c>
      <c r="L405" s="92">
        <f t="shared" si="59"/>
        <v>0</v>
      </c>
      <c r="M405" s="92">
        <f t="shared" si="60"/>
        <v>0</v>
      </c>
      <c r="N405" s="818"/>
    </row>
    <row r="406" spans="1:14" s="819" customFormat="1" hidden="1" outlineLevel="1">
      <c r="A406" s="813"/>
      <c r="B406" s="814"/>
      <c r="C406" s="815"/>
      <c r="D406" s="815">
        <v>2</v>
      </c>
      <c r="E406" s="815">
        <v>15</v>
      </c>
      <c r="F406" s="815"/>
      <c r="G406" s="815"/>
      <c r="H406" s="816">
        <f>D406*E406</f>
        <v>30</v>
      </c>
      <c r="I406" s="92"/>
      <c r="J406" s="92"/>
      <c r="K406" s="92">
        <f t="shared" si="58"/>
        <v>0</v>
      </c>
      <c r="L406" s="92">
        <f t="shared" si="59"/>
        <v>0</v>
      </c>
      <c r="M406" s="92">
        <f t="shared" si="60"/>
        <v>0</v>
      </c>
      <c r="N406" s="818"/>
    </row>
    <row r="407" spans="1:14" s="819" customFormat="1" hidden="1" outlineLevel="1">
      <c r="A407" s="813"/>
      <c r="B407" s="814"/>
      <c r="C407" s="815"/>
      <c r="D407" s="815">
        <v>2</v>
      </c>
      <c r="E407" s="815">
        <v>16</v>
      </c>
      <c r="F407" s="815"/>
      <c r="G407" s="815">
        <v>0.5</v>
      </c>
      <c r="H407" s="816">
        <f>D407*E407*G407</f>
        <v>16</v>
      </c>
      <c r="I407" s="92"/>
      <c r="J407" s="92"/>
      <c r="K407" s="92">
        <f t="shared" si="58"/>
        <v>0</v>
      </c>
      <c r="L407" s="92">
        <f t="shared" si="59"/>
        <v>0</v>
      </c>
      <c r="M407" s="92">
        <f t="shared" si="60"/>
        <v>0</v>
      </c>
      <c r="N407" s="818"/>
    </row>
    <row r="408" spans="1:14" s="819" customFormat="1" hidden="1" outlineLevel="1">
      <c r="A408" s="813"/>
      <c r="B408" s="814"/>
      <c r="C408" s="815"/>
      <c r="D408" s="815">
        <v>2</v>
      </c>
      <c r="E408" s="815">
        <v>15</v>
      </c>
      <c r="F408" s="815"/>
      <c r="G408" s="815">
        <v>0.5</v>
      </c>
      <c r="H408" s="816">
        <f>D408*E408*G408</f>
        <v>15</v>
      </c>
      <c r="I408" s="92"/>
      <c r="J408" s="92"/>
      <c r="K408" s="92">
        <f t="shared" si="58"/>
        <v>0</v>
      </c>
      <c r="L408" s="92">
        <f t="shared" si="59"/>
        <v>0</v>
      </c>
      <c r="M408" s="92">
        <f t="shared" si="60"/>
        <v>0</v>
      </c>
      <c r="N408" s="818"/>
    </row>
    <row r="409" spans="1:14" s="819" customFormat="1" hidden="1" outlineLevel="1">
      <c r="A409" s="813"/>
      <c r="B409" s="814" t="s">
        <v>1353</v>
      </c>
      <c r="C409" s="815"/>
      <c r="D409" s="815">
        <v>2</v>
      </c>
      <c r="E409" s="815">
        <v>6</v>
      </c>
      <c r="F409" s="815"/>
      <c r="G409" s="815"/>
      <c r="H409" s="816">
        <f>E409*D409</f>
        <v>12</v>
      </c>
      <c r="I409" s="92"/>
      <c r="J409" s="92"/>
      <c r="K409" s="92">
        <f t="shared" si="58"/>
        <v>0</v>
      </c>
      <c r="L409" s="92">
        <f t="shared" si="59"/>
        <v>0</v>
      </c>
      <c r="M409" s="92">
        <f t="shared" si="60"/>
        <v>0</v>
      </c>
      <c r="N409" s="818"/>
    </row>
    <row r="410" spans="1:14" s="819" customFormat="1" hidden="1" outlineLevel="1">
      <c r="A410" s="813"/>
      <c r="B410" s="814"/>
      <c r="C410" s="815"/>
      <c r="D410" s="815">
        <v>2</v>
      </c>
      <c r="E410" s="815">
        <v>10</v>
      </c>
      <c r="F410" s="815"/>
      <c r="G410" s="815">
        <v>0.5</v>
      </c>
      <c r="H410" s="816">
        <f>G410*E410*D410</f>
        <v>10</v>
      </c>
      <c r="I410" s="92"/>
      <c r="J410" s="92"/>
      <c r="K410" s="92">
        <f t="shared" si="58"/>
        <v>0</v>
      </c>
      <c r="L410" s="92">
        <f t="shared" si="59"/>
        <v>0</v>
      </c>
      <c r="M410" s="92">
        <f t="shared" si="60"/>
        <v>0</v>
      </c>
      <c r="N410" s="818"/>
    </row>
    <row r="411" spans="1:14" s="819" customFormat="1" hidden="1" outlineLevel="1">
      <c r="A411" s="813"/>
      <c r="B411" s="814" t="s">
        <v>1149</v>
      </c>
      <c r="C411" s="815"/>
      <c r="D411" s="815">
        <v>2</v>
      </c>
      <c r="E411" s="815">
        <v>16</v>
      </c>
      <c r="F411" s="815"/>
      <c r="G411" s="815"/>
      <c r="H411" s="816">
        <f>E411*D411</f>
        <v>32</v>
      </c>
      <c r="I411" s="92"/>
      <c r="J411" s="92"/>
      <c r="K411" s="92">
        <f t="shared" si="58"/>
        <v>0</v>
      </c>
      <c r="L411" s="92">
        <f t="shared" si="59"/>
        <v>0</v>
      </c>
      <c r="M411" s="92">
        <f t="shared" si="60"/>
        <v>0</v>
      </c>
      <c r="N411" s="818"/>
    </row>
    <row r="412" spans="1:14" s="819" customFormat="1" hidden="1" outlineLevel="1">
      <c r="A412" s="813"/>
      <c r="B412" s="814"/>
      <c r="C412" s="815"/>
      <c r="D412" s="815">
        <v>2</v>
      </c>
      <c r="E412" s="815">
        <v>15</v>
      </c>
      <c r="F412" s="815"/>
      <c r="G412" s="815"/>
      <c r="H412" s="816">
        <f>E412*D412</f>
        <v>30</v>
      </c>
      <c r="I412" s="92"/>
      <c r="J412" s="92"/>
      <c r="K412" s="92">
        <f t="shared" si="58"/>
        <v>0</v>
      </c>
      <c r="L412" s="92">
        <f t="shared" si="59"/>
        <v>0</v>
      </c>
      <c r="M412" s="92">
        <f t="shared" si="60"/>
        <v>0</v>
      </c>
      <c r="N412" s="818"/>
    </row>
    <row r="413" spans="1:14" s="819" customFormat="1" hidden="1" outlineLevel="1">
      <c r="A413" s="813"/>
      <c r="B413" s="814"/>
      <c r="C413" s="815"/>
      <c r="D413" s="815">
        <v>2</v>
      </c>
      <c r="E413" s="815">
        <v>16</v>
      </c>
      <c r="F413" s="815"/>
      <c r="G413" s="815">
        <v>0.5</v>
      </c>
      <c r="H413" s="816">
        <f>G413*E413*D413</f>
        <v>16</v>
      </c>
      <c r="I413" s="92"/>
      <c r="J413" s="92"/>
      <c r="K413" s="92">
        <f t="shared" si="58"/>
        <v>0</v>
      </c>
      <c r="L413" s="92">
        <f t="shared" si="59"/>
        <v>0</v>
      </c>
      <c r="M413" s="92">
        <f t="shared" si="60"/>
        <v>0</v>
      </c>
      <c r="N413" s="818"/>
    </row>
    <row r="414" spans="1:14" s="819" customFormat="1" hidden="1" outlineLevel="1">
      <c r="A414" s="813"/>
      <c r="B414" s="814"/>
      <c r="C414" s="815"/>
      <c r="D414" s="815">
        <v>2</v>
      </c>
      <c r="E414" s="815">
        <v>15</v>
      </c>
      <c r="F414" s="815"/>
      <c r="G414" s="815">
        <v>0.5</v>
      </c>
      <c r="H414" s="816">
        <f>G414*E414*D414</f>
        <v>15</v>
      </c>
      <c r="I414" s="92"/>
      <c r="J414" s="92"/>
      <c r="K414" s="92">
        <f t="shared" si="58"/>
        <v>0</v>
      </c>
      <c r="L414" s="92">
        <f t="shared" si="59"/>
        <v>0</v>
      </c>
      <c r="M414" s="92">
        <f t="shared" si="60"/>
        <v>0</v>
      </c>
      <c r="N414" s="818"/>
    </row>
    <row r="415" spans="1:14" ht="30">
      <c r="A415" s="417">
        <v>74</v>
      </c>
      <c r="B415" s="100" t="s">
        <v>233</v>
      </c>
      <c r="C415" s="99" t="s">
        <v>4</v>
      </c>
      <c r="D415" s="99"/>
      <c r="E415" s="99"/>
      <c r="F415" s="99"/>
      <c r="G415" s="99"/>
      <c r="H415" s="101"/>
      <c r="I415" s="92"/>
      <c r="J415" s="92"/>
      <c r="K415" s="92">
        <f t="shared" si="58"/>
        <v>0</v>
      </c>
      <c r="L415" s="92">
        <f t="shared" si="59"/>
        <v>0</v>
      </c>
      <c r="M415" s="92">
        <f t="shared" si="60"/>
        <v>0</v>
      </c>
      <c r="N415" s="800"/>
    </row>
    <row r="416" spans="1:14" ht="30">
      <c r="A416" s="417">
        <v>75</v>
      </c>
      <c r="B416" s="100" t="s">
        <v>258</v>
      </c>
      <c r="C416" s="99" t="s">
        <v>4</v>
      </c>
      <c r="D416" s="99"/>
      <c r="E416" s="99"/>
      <c r="F416" s="99"/>
      <c r="G416" s="99"/>
      <c r="H416" s="101">
        <f>H405+H406+H409+H411+H412</f>
        <v>136</v>
      </c>
      <c r="I416" s="92"/>
      <c r="J416" s="92"/>
      <c r="K416" s="92">
        <f t="shared" si="58"/>
        <v>0</v>
      </c>
      <c r="L416" s="92">
        <f t="shared" si="59"/>
        <v>0</v>
      </c>
      <c r="M416" s="92">
        <f t="shared" si="60"/>
        <v>0</v>
      </c>
      <c r="N416" s="800"/>
    </row>
    <row r="417" spans="1:14">
      <c r="A417" s="417">
        <v>76</v>
      </c>
      <c r="B417" s="100" t="s">
        <v>259</v>
      </c>
      <c r="C417" s="99" t="s">
        <v>4</v>
      </c>
      <c r="D417" s="99"/>
      <c r="E417" s="99"/>
      <c r="F417" s="99"/>
      <c r="G417" s="99"/>
      <c r="H417" s="101">
        <f>H416</f>
        <v>136</v>
      </c>
      <c r="I417" s="92"/>
      <c r="J417" s="92"/>
      <c r="K417" s="92">
        <f t="shared" si="58"/>
        <v>0</v>
      </c>
      <c r="L417" s="92">
        <f t="shared" si="59"/>
        <v>0</v>
      </c>
      <c r="M417" s="92">
        <f t="shared" si="60"/>
        <v>0</v>
      </c>
      <c r="N417" s="800"/>
    </row>
    <row r="418" spans="1:14">
      <c r="A418" s="124"/>
      <c r="B418" s="100"/>
      <c r="C418" s="99"/>
      <c r="D418" s="99"/>
      <c r="E418" s="99"/>
      <c r="F418" s="99"/>
      <c r="G418" s="99"/>
      <c r="H418" s="101"/>
      <c r="I418" s="92"/>
      <c r="J418" s="92"/>
      <c r="K418" s="92"/>
      <c r="L418" s="92"/>
      <c r="M418" s="92"/>
      <c r="N418" s="800"/>
    </row>
    <row r="419" spans="1:14">
      <c r="A419" s="120"/>
      <c r="B419" s="95" t="s">
        <v>14</v>
      </c>
      <c r="C419" s="94"/>
      <c r="D419" s="94"/>
      <c r="E419" s="94"/>
      <c r="F419" s="94"/>
      <c r="G419" s="94"/>
      <c r="H419" s="96"/>
      <c r="I419" s="94"/>
      <c r="J419" s="94"/>
      <c r="K419" s="90">
        <f>+SUBTOTAL(9,K420:K438)</f>
        <v>0</v>
      </c>
      <c r="L419" s="90">
        <f t="shared" ref="L419:M419" si="61">+SUBTOTAL(9,L420:L438)</f>
        <v>0</v>
      </c>
      <c r="M419" s="90">
        <f t="shared" si="61"/>
        <v>0</v>
      </c>
      <c r="N419" s="802"/>
    </row>
    <row r="420" spans="1:14" ht="30" collapsed="1">
      <c r="A420" s="417">
        <v>77</v>
      </c>
      <c r="B420" s="103" t="s">
        <v>255</v>
      </c>
      <c r="C420" s="99" t="s">
        <v>4</v>
      </c>
      <c r="D420" s="99"/>
      <c r="E420" s="99"/>
      <c r="F420" s="99"/>
      <c r="G420" s="99"/>
      <c r="H420" s="108">
        <f>SUM(H421:H425)</f>
        <v>136</v>
      </c>
      <c r="I420" s="92"/>
      <c r="J420" s="92"/>
      <c r="K420" s="92">
        <f t="shared" ref="K420:K437" si="62">H420*I420</f>
        <v>0</v>
      </c>
      <c r="L420" s="92">
        <f t="shared" ref="L420:L437" si="63">+H420*J420</f>
        <v>0</v>
      </c>
      <c r="M420" s="92">
        <f t="shared" ref="M420:M437" si="64">+SUM(K420:L420)</f>
        <v>0</v>
      </c>
      <c r="N420" s="800"/>
    </row>
    <row r="421" spans="1:14" s="819" customFormat="1" hidden="1" outlineLevel="1">
      <c r="A421" s="813"/>
      <c r="B421" s="814" t="s">
        <v>1145</v>
      </c>
      <c r="C421" s="815"/>
      <c r="D421" s="815">
        <v>2</v>
      </c>
      <c r="E421" s="815">
        <v>16</v>
      </c>
      <c r="F421" s="815"/>
      <c r="G421" s="815"/>
      <c r="H421" s="816">
        <f>D421*E421</f>
        <v>32</v>
      </c>
      <c r="I421" s="92"/>
      <c r="J421" s="92"/>
      <c r="K421" s="92">
        <f t="shared" si="62"/>
        <v>0</v>
      </c>
      <c r="L421" s="92">
        <f t="shared" si="63"/>
        <v>0</v>
      </c>
      <c r="M421" s="92">
        <f t="shared" si="64"/>
        <v>0</v>
      </c>
      <c r="N421" s="818"/>
    </row>
    <row r="422" spans="1:14" s="819" customFormat="1" hidden="1" outlineLevel="1">
      <c r="A422" s="813"/>
      <c r="B422" s="814"/>
      <c r="C422" s="815"/>
      <c r="D422" s="815">
        <v>2</v>
      </c>
      <c r="E422" s="815">
        <v>15</v>
      </c>
      <c r="F422" s="815"/>
      <c r="G422" s="815"/>
      <c r="H422" s="816">
        <f>D422*E422</f>
        <v>30</v>
      </c>
      <c r="I422" s="92"/>
      <c r="J422" s="92"/>
      <c r="K422" s="92">
        <f t="shared" si="62"/>
        <v>0</v>
      </c>
      <c r="L422" s="92">
        <f t="shared" si="63"/>
        <v>0</v>
      </c>
      <c r="M422" s="92">
        <f t="shared" si="64"/>
        <v>0</v>
      </c>
      <c r="N422" s="818"/>
    </row>
    <row r="423" spans="1:14" s="819" customFormat="1" hidden="1" outlineLevel="1">
      <c r="A423" s="813"/>
      <c r="B423" s="814" t="s">
        <v>1353</v>
      </c>
      <c r="C423" s="815"/>
      <c r="D423" s="815">
        <v>2</v>
      </c>
      <c r="E423" s="815">
        <v>6</v>
      </c>
      <c r="F423" s="815"/>
      <c r="G423" s="815"/>
      <c r="H423" s="816">
        <f>E423*D423</f>
        <v>12</v>
      </c>
      <c r="I423" s="92"/>
      <c r="J423" s="92"/>
      <c r="K423" s="92">
        <f t="shared" si="62"/>
        <v>0</v>
      </c>
      <c r="L423" s="92">
        <f t="shared" si="63"/>
        <v>0</v>
      </c>
      <c r="M423" s="92">
        <f t="shared" si="64"/>
        <v>0</v>
      </c>
      <c r="N423" s="818"/>
    </row>
    <row r="424" spans="1:14" s="819" customFormat="1" hidden="1" outlineLevel="1">
      <c r="A424" s="813"/>
      <c r="B424" s="814" t="s">
        <v>1149</v>
      </c>
      <c r="C424" s="815"/>
      <c r="D424" s="815">
        <v>2</v>
      </c>
      <c r="E424" s="815">
        <v>16</v>
      </c>
      <c r="F424" s="815"/>
      <c r="G424" s="815"/>
      <c r="H424" s="816">
        <f>E424*D424</f>
        <v>32</v>
      </c>
      <c r="I424" s="92"/>
      <c r="J424" s="92"/>
      <c r="K424" s="92">
        <f t="shared" si="62"/>
        <v>0</v>
      </c>
      <c r="L424" s="92">
        <f t="shared" si="63"/>
        <v>0</v>
      </c>
      <c r="M424" s="92">
        <f t="shared" si="64"/>
        <v>0</v>
      </c>
      <c r="N424" s="818"/>
    </row>
    <row r="425" spans="1:14" s="819" customFormat="1" hidden="1" outlineLevel="1">
      <c r="A425" s="813"/>
      <c r="B425" s="814"/>
      <c r="C425" s="815"/>
      <c r="D425" s="815">
        <v>2</v>
      </c>
      <c r="E425" s="815">
        <v>15</v>
      </c>
      <c r="F425" s="815"/>
      <c r="G425" s="815"/>
      <c r="H425" s="816">
        <f>E425*D425</f>
        <v>30</v>
      </c>
      <c r="I425" s="92"/>
      <c r="J425" s="92"/>
      <c r="K425" s="92">
        <f t="shared" si="62"/>
        <v>0</v>
      </c>
      <c r="L425" s="92">
        <f t="shared" si="63"/>
        <v>0</v>
      </c>
      <c r="M425" s="92">
        <f t="shared" si="64"/>
        <v>0</v>
      </c>
      <c r="N425" s="818"/>
    </row>
    <row r="426" spans="1:14" ht="30" collapsed="1">
      <c r="A426" s="417">
        <v>78</v>
      </c>
      <c r="B426" s="103" t="s">
        <v>254</v>
      </c>
      <c r="C426" s="99" t="s">
        <v>4</v>
      </c>
      <c r="D426" s="99"/>
      <c r="E426" s="99"/>
      <c r="F426" s="99"/>
      <c r="G426" s="99"/>
      <c r="H426" s="108">
        <f>SUM(H427:H434)</f>
        <v>388.8</v>
      </c>
      <c r="I426" s="92"/>
      <c r="J426" s="92"/>
      <c r="K426" s="92">
        <f t="shared" si="62"/>
        <v>0</v>
      </c>
      <c r="L426" s="92">
        <f t="shared" si="63"/>
        <v>0</v>
      </c>
      <c r="M426" s="92">
        <f t="shared" si="64"/>
        <v>0</v>
      </c>
      <c r="N426" s="800"/>
    </row>
    <row r="427" spans="1:14" s="819" customFormat="1" hidden="1" outlineLevel="1">
      <c r="A427" s="813"/>
      <c r="B427" s="814" t="s">
        <v>1145</v>
      </c>
      <c r="C427" s="815"/>
      <c r="D427" s="815"/>
      <c r="E427" s="815"/>
      <c r="F427" s="815"/>
      <c r="G427" s="815"/>
      <c r="H427" s="816">
        <f>D427*E427</f>
        <v>0</v>
      </c>
      <c r="I427" s="92"/>
      <c r="J427" s="92"/>
      <c r="K427" s="92">
        <f t="shared" si="62"/>
        <v>0</v>
      </c>
      <c r="L427" s="92">
        <f t="shared" si="63"/>
        <v>0</v>
      </c>
      <c r="M427" s="92">
        <f t="shared" si="64"/>
        <v>0</v>
      </c>
      <c r="N427" s="818"/>
    </row>
    <row r="428" spans="1:14" s="819" customFormat="1" hidden="1" outlineLevel="1">
      <c r="A428" s="813"/>
      <c r="B428" s="814"/>
      <c r="C428" s="815"/>
      <c r="D428" s="815">
        <v>2</v>
      </c>
      <c r="E428" s="815">
        <v>16</v>
      </c>
      <c r="F428" s="815"/>
      <c r="G428" s="815">
        <v>2.7</v>
      </c>
      <c r="H428" s="816">
        <f>D428*E428*G428</f>
        <v>86.4</v>
      </c>
      <c r="I428" s="92"/>
      <c r="J428" s="92"/>
      <c r="K428" s="92">
        <f t="shared" si="62"/>
        <v>0</v>
      </c>
      <c r="L428" s="92">
        <f t="shared" si="63"/>
        <v>0</v>
      </c>
      <c r="M428" s="92">
        <f t="shared" si="64"/>
        <v>0</v>
      </c>
      <c r="N428" s="818"/>
    </row>
    <row r="429" spans="1:14" s="819" customFormat="1" hidden="1" outlineLevel="1">
      <c r="A429" s="813"/>
      <c r="B429" s="814"/>
      <c r="C429" s="815"/>
      <c r="D429" s="815">
        <v>2</v>
      </c>
      <c r="E429" s="815">
        <v>15</v>
      </c>
      <c r="F429" s="815"/>
      <c r="G429" s="815">
        <v>2.7</v>
      </c>
      <c r="H429" s="816">
        <f>D429*E429*G429</f>
        <v>81</v>
      </c>
      <c r="I429" s="92"/>
      <c r="J429" s="92"/>
      <c r="K429" s="92">
        <f t="shared" si="62"/>
        <v>0</v>
      </c>
      <c r="L429" s="92">
        <f t="shared" si="63"/>
        <v>0</v>
      </c>
      <c r="M429" s="92">
        <f t="shared" si="64"/>
        <v>0</v>
      </c>
      <c r="N429" s="818"/>
    </row>
    <row r="430" spans="1:14" s="819" customFormat="1" hidden="1" outlineLevel="1">
      <c r="A430" s="813"/>
      <c r="B430" s="814" t="s">
        <v>1353</v>
      </c>
      <c r="C430" s="815"/>
      <c r="D430" s="815"/>
      <c r="E430" s="815"/>
      <c r="F430" s="815"/>
      <c r="G430" s="815"/>
      <c r="H430" s="816">
        <f>E430*D430</f>
        <v>0</v>
      </c>
      <c r="I430" s="92"/>
      <c r="J430" s="92"/>
      <c r="K430" s="92">
        <f t="shared" si="62"/>
        <v>0</v>
      </c>
      <c r="L430" s="92">
        <f t="shared" si="63"/>
        <v>0</v>
      </c>
      <c r="M430" s="92">
        <f t="shared" si="64"/>
        <v>0</v>
      </c>
      <c r="N430" s="818"/>
    </row>
    <row r="431" spans="1:14" s="819" customFormat="1" hidden="1" outlineLevel="1">
      <c r="A431" s="813"/>
      <c r="B431" s="814"/>
      <c r="C431" s="815"/>
      <c r="D431" s="815">
        <v>2</v>
      </c>
      <c r="E431" s="815">
        <v>10</v>
      </c>
      <c r="F431" s="815"/>
      <c r="G431" s="815">
        <v>2.7</v>
      </c>
      <c r="H431" s="816">
        <f>G431*E431*D431</f>
        <v>54</v>
      </c>
      <c r="I431" s="92"/>
      <c r="J431" s="92"/>
      <c r="K431" s="92">
        <f t="shared" si="62"/>
        <v>0</v>
      </c>
      <c r="L431" s="92">
        <f t="shared" si="63"/>
        <v>0</v>
      </c>
      <c r="M431" s="92">
        <f t="shared" si="64"/>
        <v>0</v>
      </c>
      <c r="N431" s="818"/>
    </row>
    <row r="432" spans="1:14" s="819" customFormat="1" hidden="1" outlineLevel="1">
      <c r="A432" s="813"/>
      <c r="B432" s="814" t="s">
        <v>1149</v>
      </c>
      <c r="C432" s="815"/>
      <c r="D432" s="815"/>
      <c r="E432" s="815"/>
      <c r="F432" s="815"/>
      <c r="G432" s="815"/>
      <c r="H432" s="816">
        <f>E432*D432</f>
        <v>0</v>
      </c>
      <c r="I432" s="92"/>
      <c r="J432" s="92"/>
      <c r="K432" s="92">
        <f t="shared" si="62"/>
        <v>0</v>
      </c>
      <c r="L432" s="92">
        <f t="shared" si="63"/>
        <v>0</v>
      </c>
      <c r="M432" s="92">
        <f t="shared" si="64"/>
        <v>0</v>
      </c>
      <c r="N432" s="818"/>
    </row>
    <row r="433" spans="1:14" s="819" customFormat="1" hidden="1" outlineLevel="1">
      <c r="A433" s="813"/>
      <c r="B433" s="814"/>
      <c r="C433" s="815"/>
      <c r="D433" s="815">
        <v>2</v>
      </c>
      <c r="E433" s="815">
        <v>16</v>
      </c>
      <c r="F433" s="815"/>
      <c r="G433" s="815">
        <v>2.7</v>
      </c>
      <c r="H433" s="816">
        <f>G433*E433*D433</f>
        <v>86.4</v>
      </c>
      <c r="I433" s="92"/>
      <c r="J433" s="92"/>
      <c r="K433" s="92">
        <f t="shared" si="62"/>
        <v>0</v>
      </c>
      <c r="L433" s="92">
        <f t="shared" si="63"/>
        <v>0</v>
      </c>
      <c r="M433" s="92">
        <f t="shared" si="64"/>
        <v>0</v>
      </c>
      <c r="N433" s="818"/>
    </row>
    <row r="434" spans="1:14" s="819" customFormat="1" hidden="1" outlineLevel="1">
      <c r="A434" s="813"/>
      <c r="B434" s="814"/>
      <c r="C434" s="815"/>
      <c r="D434" s="815">
        <v>2</v>
      </c>
      <c r="E434" s="815">
        <v>15</v>
      </c>
      <c r="F434" s="815"/>
      <c r="G434" s="815">
        <v>2.7</v>
      </c>
      <c r="H434" s="816">
        <f>G434*E434*D434</f>
        <v>81</v>
      </c>
      <c r="I434" s="92"/>
      <c r="J434" s="92"/>
      <c r="K434" s="92">
        <f t="shared" si="62"/>
        <v>0</v>
      </c>
      <c r="L434" s="92">
        <f t="shared" si="63"/>
        <v>0</v>
      </c>
      <c r="M434" s="92">
        <f t="shared" si="64"/>
        <v>0</v>
      </c>
      <c r="N434" s="818"/>
    </row>
    <row r="435" spans="1:14">
      <c r="A435" s="417">
        <v>79</v>
      </c>
      <c r="B435" s="103" t="s">
        <v>256</v>
      </c>
      <c r="C435" s="99" t="s">
        <v>4</v>
      </c>
      <c r="D435" s="99"/>
      <c r="E435" s="99"/>
      <c r="F435" s="99"/>
      <c r="G435" s="99"/>
      <c r="H435" s="108">
        <f>H426</f>
        <v>388.8</v>
      </c>
      <c r="I435" s="92"/>
      <c r="J435" s="92"/>
      <c r="K435" s="92">
        <f t="shared" si="62"/>
        <v>0</v>
      </c>
      <c r="L435" s="92">
        <f t="shared" si="63"/>
        <v>0</v>
      </c>
      <c r="M435" s="92">
        <f t="shared" si="64"/>
        <v>0</v>
      </c>
      <c r="N435" s="800"/>
    </row>
    <row r="436" spans="1:14">
      <c r="A436" s="417">
        <v>80</v>
      </c>
      <c r="B436" s="103" t="s">
        <v>141</v>
      </c>
      <c r="C436" s="99" t="s">
        <v>4</v>
      </c>
      <c r="D436" s="99"/>
      <c r="E436" s="99"/>
      <c r="F436" s="99"/>
      <c r="G436" s="99"/>
      <c r="H436" s="108">
        <v>160</v>
      </c>
      <c r="I436" s="92"/>
      <c r="J436" s="92"/>
      <c r="K436" s="92">
        <f t="shared" si="62"/>
        <v>0</v>
      </c>
      <c r="L436" s="92">
        <f t="shared" si="63"/>
        <v>0</v>
      </c>
      <c r="M436" s="92">
        <f t="shared" si="64"/>
        <v>0</v>
      </c>
      <c r="N436" s="800"/>
    </row>
    <row r="437" spans="1:14">
      <c r="A437" s="417">
        <v>81</v>
      </c>
      <c r="B437" s="103" t="s">
        <v>152</v>
      </c>
      <c r="C437" s="99" t="s">
        <v>66</v>
      </c>
      <c r="D437" s="99"/>
      <c r="E437" s="99"/>
      <c r="F437" s="99"/>
      <c r="G437" s="99"/>
      <c r="H437" s="108">
        <v>120</v>
      </c>
      <c r="I437" s="92"/>
      <c r="J437" s="92"/>
      <c r="K437" s="92">
        <f t="shared" si="62"/>
        <v>0</v>
      </c>
      <c r="L437" s="92">
        <f t="shared" si="63"/>
        <v>0</v>
      </c>
      <c r="M437" s="92">
        <f t="shared" si="64"/>
        <v>0</v>
      </c>
      <c r="N437" s="800"/>
    </row>
    <row r="438" spans="1:14">
      <c r="A438" s="119"/>
      <c r="B438" s="2"/>
      <c r="C438" s="99"/>
      <c r="D438" s="99"/>
      <c r="E438" s="99"/>
      <c r="F438" s="99"/>
      <c r="G438" s="99"/>
      <c r="H438" s="108"/>
      <c r="I438" s="92"/>
      <c r="J438" s="92"/>
      <c r="K438" s="92"/>
      <c r="L438" s="92"/>
      <c r="M438" s="92"/>
      <c r="N438" s="800"/>
    </row>
    <row r="439" spans="1:14">
      <c r="A439" s="120"/>
      <c r="B439" s="95" t="s">
        <v>143</v>
      </c>
      <c r="C439" s="94"/>
      <c r="D439" s="94"/>
      <c r="E439" s="94"/>
      <c r="F439" s="94"/>
      <c r="G439" s="94"/>
      <c r="H439" s="96"/>
      <c r="I439" s="94"/>
      <c r="J439" s="94"/>
      <c r="K439" s="90">
        <f>+SUBTOTAL(9,K440:K449)</f>
        <v>0</v>
      </c>
      <c r="L439" s="90">
        <f t="shared" ref="L439:M439" si="65">+SUBTOTAL(9,L440:L449)</f>
        <v>0</v>
      </c>
      <c r="M439" s="90">
        <f t="shared" si="65"/>
        <v>0</v>
      </c>
      <c r="N439" s="802"/>
    </row>
    <row r="440" spans="1:14">
      <c r="A440" s="417">
        <v>82</v>
      </c>
      <c r="B440" s="100" t="s">
        <v>149</v>
      </c>
      <c r="C440" s="99" t="s">
        <v>4</v>
      </c>
      <c r="D440" s="99"/>
      <c r="E440" s="99"/>
      <c r="F440" s="99"/>
      <c r="G440" s="99"/>
      <c r="H440" s="108">
        <v>740</v>
      </c>
      <c r="I440" s="92"/>
      <c r="J440" s="92"/>
      <c r="K440" s="92">
        <f t="shared" ref="K440:K448" si="66">H440*I440</f>
        <v>0</v>
      </c>
      <c r="L440" s="92">
        <f t="shared" ref="L440:L448" si="67">+H440*J440</f>
        <v>0</v>
      </c>
      <c r="M440" s="92">
        <f t="shared" ref="M440:M448" si="68">+SUM(K440:L440)</f>
        <v>0</v>
      </c>
      <c r="N440" s="800"/>
    </row>
    <row r="441" spans="1:14" ht="30" collapsed="1">
      <c r="A441" s="417">
        <v>83</v>
      </c>
      <c r="B441" s="100" t="s">
        <v>148</v>
      </c>
      <c r="C441" s="99" t="s">
        <v>4</v>
      </c>
      <c r="D441" s="99"/>
      <c r="E441" s="99"/>
      <c r="F441" s="99"/>
      <c r="G441" s="99"/>
      <c r="H441" s="108">
        <f>SUM(H442:H446)</f>
        <v>136</v>
      </c>
      <c r="I441" s="92"/>
      <c r="J441" s="92"/>
      <c r="K441" s="92">
        <f t="shared" si="66"/>
        <v>0</v>
      </c>
      <c r="L441" s="92">
        <f t="shared" si="67"/>
        <v>0</v>
      </c>
      <c r="M441" s="92">
        <f t="shared" si="68"/>
        <v>0</v>
      </c>
      <c r="N441" s="800"/>
    </row>
    <row r="442" spans="1:14" s="819" customFormat="1" hidden="1" outlineLevel="1">
      <c r="A442" s="813"/>
      <c r="B442" s="814" t="s">
        <v>1145</v>
      </c>
      <c r="C442" s="815"/>
      <c r="D442" s="815">
        <v>2</v>
      </c>
      <c r="E442" s="815">
        <v>16</v>
      </c>
      <c r="F442" s="815"/>
      <c r="G442" s="815"/>
      <c r="H442" s="816">
        <f>D442*E442</f>
        <v>32</v>
      </c>
      <c r="I442" s="92"/>
      <c r="J442" s="92"/>
      <c r="K442" s="92">
        <f t="shared" si="66"/>
        <v>0</v>
      </c>
      <c r="L442" s="92">
        <f t="shared" si="67"/>
        <v>0</v>
      </c>
      <c r="M442" s="92">
        <f t="shared" si="68"/>
        <v>0</v>
      </c>
      <c r="N442" s="818"/>
    </row>
    <row r="443" spans="1:14" s="819" customFormat="1" hidden="1" outlineLevel="1">
      <c r="A443" s="813"/>
      <c r="B443" s="814"/>
      <c r="C443" s="815"/>
      <c r="D443" s="815">
        <v>2</v>
      </c>
      <c r="E443" s="815">
        <v>15</v>
      </c>
      <c r="F443" s="815"/>
      <c r="G443" s="815"/>
      <c r="H443" s="816">
        <f>D443*E443</f>
        <v>30</v>
      </c>
      <c r="I443" s="92"/>
      <c r="J443" s="92"/>
      <c r="K443" s="92">
        <f t="shared" si="66"/>
        <v>0</v>
      </c>
      <c r="L443" s="92">
        <f t="shared" si="67"/>
        <v>0</v>
      </c>
      <c r="M443" s="92">
        <f t="shared" si="68"/>
        <v>0</v>
      </c>
      <c r="N443" s="818"/>
    </row>
    <row r="444" spans="1:14" s="819" customFormat="1" hidden="1" outlineLevel="1">
      <c r="A444" s="813"/>
      <c r="B444" s="814" t="s">
        <v>1353</v>
      </c>
      <c r="C444" s="815"/>
      <c r="D444" s="815">
        <v>2</v>
      </c>
      <c r="E444" s="815">
        <v>6</v>
      </c>
      <c r="F444" s="815"/>
      <c r="G444" s="815"/>
      <c r="H444" s="816">
        <f>E444*D444</f>
        <v>12</v>
      </c>
      <c r="I444" s="92"/>
      <c r="J444" s="92"/>
      <c r="K444" s="92">
        <f t="shared" si="66"/>
        <v>0</v>
      </c>
      <c r="L444" s="92">
        <f t="shared" si="67"/>
        <v>0</v>
      </c>
      <c r="M444" s="92">
        <f t="shared" si="68"/>
        <v>0</v>
      </c>
      <c r="N444" s="818"/>
    </row>
    <row r="445" spans="1:14" s="819" customFormat="1" hidden="1" outlineLevel="1">
      <c r="A445" s="813"/>
      <c r="B445" s="814" t="s">
        <v>1149</v>
      </c>
      <c r="C445" s="815"/>
      <c r="D445" s="815">
        <v>2</v>
      </c>
      <c r="E445" s="815">
        <v>16</v>
      </c>
      <c r="F445" s="815"/>
      <c r="G445" s="815"/>
      <c r="H445" s="816">
        <f>E445*D445</f>
        <v>32</v>
      </c>
      <c r="I445" s="92"/>
      <c r="J445" s="92"/>
      <c r="K445" s="92">
        <f t="shared" si="66"/>
        <v>0</v>
      </c>
      <c r="L445" s="92">
        <f t="shared" si="67"/>
        <v>0</v>
      </c>
      <c r="M445" s="92">
        <f t="shared" si="68"/>
        <v>0</v>
      </c>
      <c r="N445" s="818"/>
    </row>
    <row r="446" spans="1:14" s="819" customFormat="1" hidden="1" outlineLevel="1">
      <c r="A446" s="813"/>
      <c r="B446" s="814"/>
      <c r="C446" s="815"/>
      <c r="D446" s="815">
        <v>2</v>
      </c>
      <c r="E446" s="815">
        <v>15</v>
      </c>
      <c r="F446" s="815"/>
      <c r="G446" s="815"/>
      <c r="H446" s="816">
        <f>E446*D446</f>
        <v>30</v>
      </c>
      <c r="I446" s="92"/>
      <c r="J446" s="92"/>
      <c r="K446" s="92">
        <f t="shared" si="66"/>
        <v>0</v>
      </c>
      <c r="L446" s="92">
        <f t="shared" si="67"/>
        <v>0</v>
      </c>
      <c r="M446" s="92">
        <f t="shared" si="68"/>
        <v>0</v>
      </c>
      <c r="N446" s="818"/>
    </row>
    <row r="447" spans="1:14" ht="30">
      <c r="A447" s="417">
        <v>84</v>
      </c>
      <c r="B447" s="100" t="s">
        <v>144</v>
      </c>
      <c r="C447" s="99" t="s">
        <v>4</v>
      </c>
      <c r="D447" s="99"/>
      <c r="E447" s="99"/>
      <c r="F447" s="99"/>
      <c r="G447" s="99"/>
      <c r="H447" s="108">
        <f>(4.4*2+1.5*6)*2*2+(3.9*2+1.5*7)*2+(3.7+1.5*2)*2</f>
        <v>121.20000000000002</v>
      </c>
      <c r="I447" s="92"/>
      <c r="J447" s="92"/>
      <c r="K447" s="92">
        <f t="shared" si="66"/>
        <v>0</v>
      </c>
      <c r="L447" s="92">
        <f t="shared" si="67"/>
        <v>0</v>
      </c>
      <c r="M447" s="92">
        <f t="shared" si="68"/>
        <v>0</v>
      </c>
      <c r="N447" s="800"/>
    </row>
    <row r="448" spans="1:14" ht="30">
      <c r="A448" s="417">
        <v>85</v>
      </c>
      <c r="B448" s="100" t="s">
        <v>145</v>
      </c>
      <c r="C448" s="99" t="s">
        <v>4</v>
      </c>
      <c r="D448" s="99"/>
      <c r="E448" s="99"/>
      <c r="F448" s="99"/>
      <c r="G448" s="99"/>
      <c r="H448" s="108">
        <v>16</v>
      </c>
      <c r="I448" s="92"/>
      <c r="J448" s="92"/>
      <c r="K448" s="92">
        <f t="shared" si="66"/>
        <v>0</v>
      </c>
      <c r="L448" s="92">
        <f t="shared" si="67"/>
        <v>0</v>
      </c>
      <c r="M448" s="92">
        <f t="shared" si="68"/>
        <v>0</v>
      </c>
      <c r="N448" s="800"/>
    </row>
    <row r="449" spans="1:14">
      <c r="A449" s="417"/>
      <c r="B449" s="100"/>
      <c r="C449" s="99"/>
      <c r="D449" s="99"/>
      <c r="E449" s="99"/>
      <c r="F449" s="99"/>
      <c r="G449" s="99"/>
      <c r="H449" s="108"/>
      <c r="I449" s="92"/>
      <c r="J449" s="92"/>
      <c r="K449" s="92"/>
      <c r="L449" s="92"/>
      <c r="M449" s="92"/>
      <c r="N449" s="800"/>
    </row>
    <row r="450" spans="1:14">
      <c r="A450" s="120"/>
      <c r="B450" s="95" t="s">
        <v>146</v>
      </c>
      <c r="C450" s="94"/>
      <c r="D450" s="94"/>
      <c r="E450" s="94"/>
      <c r="F450" s="94"/>
      <c r="G450" s="94"/>
      <c r="H450" s="96"/>
      <c r="I450" s="94"/>
      <c r="J450" s="94"/>
      <c r="K450" s="90">
        <f>+SUBTOTAL(9,K451:K454)</f>
        <v>0</v>
      </c>
      <c r="L450" s="90">
        <f t="shared" ref="L450:M450" si="69">+SUBTOTAL(9,L451:L454)</f>
        <v>0</v>
      </c>
      <c r="M450" s="90">
        <f t="shared" si="69"/>
        <v>0</v>
      </c>
      <c r="N450" s="802"/>
    </row>
    <row r="451" spans="1:14">
      <c r="A451" s="417">
        <v>86</v>
      </c>
      <c r="B451" s="100" t="s">
        <v>147</v>
      </c>
      <c r="C451" s="99" t="s">
        <v>151</v>
      </c>
      <c r="D451" s="99"/>
      <c r="E451" s="99"/>
      <c r="F451" s="99"/>
      <c r="G451" s="99"/>
      <c r="H451" s="108">
        <v>2</v>
      </c>
      <c r="I451" s="92"/>
      <c r="J451" s="92"/>
      <c r="K451" s="92">
        <f t="shared" ref="K451:K453" si="70">H451*I451</f>
        <v>0</v>
      </c>
      <c r="L451" s="92">
        <f t="shared" ref="L451:L453" si="71">+H451*J451</f>
        <v>0</v>
      </c>
      <c r="M451" s="92">
        <f t="shared" ref="M451:M453" si="72">+SUM(K451:L451)</f>
        <v>0</v>
      </c>
      <c r="N451" s="820" t="s">
        <v>1355</v>
      </c>
    </row>
    <row r="452" spans="1:14" ht="45">
      <c r="A452" s="417">
        <v>87</v>
      </c>
      <c r="B452" s="100" t="s">
        <v>150</v>
      </c>
      <c r="C452" s="99" t="s">
        <v>66</v>
      </c>
      <c r="D452" s="99"/>
      <c r="E452" s="99"/>
      <c r="F452" s="99"/>
      <c r="G452" s="99"/>
      <c r="H452" s="108">
        <v>160</v>
      </c>
      <c r="I452" s="92"/>
      <c r="J452" s="92"/>
      <c r="K452" s="92">
        <f t="shared" si="70"/>
        <v>0</v>
      </c>
      <c r="L452" s="92">
        <f t="shared" si="71"/>
        <v>0</v>
      </c>
      <c r="M452" s="92">
        <f t="shared" si="72"/>
        <v>0</v>
      </c>
      <c r="N452" s="800"/>
    </row>
    <row r="453" spans="1:14" ht="20.25" customHeight="1">
      <c r="A453" s="417">
        <v>88</v>
      </c>
      <c r="B453" s="100" t="s">
        <v>154</v>
      </c>
      <c r="C453" s="99" t="s">
        <v>0</v>
      </c>
      <c r="D453" s="99"/>
      <c r="E453" s="99"/>
      <c r="F453" s="99"/>
      <c r="G453" s="99"/>
      <c r="H453" s="108">
        <v>300</v>
      </c>
      <c r="I453" s="92"/>
      <c r="J453" s="92"/>
      <c r="K453" s="92">
        <f t="shared" si="70"/>
        <v>0</v>
      </c>
      <c r="L453" s="92">
        <f t="shared" si="71"/>
        <v>0</v>
      </c>
      <c r="M453" s="92">
        <f t="shared" si="72"/>
        <v>0</v>
      </c>
      <c r="N453" s="800"/>
    </row>
    <row r="454" spans="1:14">
      <c r="A454" s="119"/>
      <c r="B454" s="100"/>
      <c r="C454" s="99"/>
      <c r="D454" s="99"/>
      <c r="E454" s="99"/>
      <c r="F454" s="99"/>
      <c r="G454" s="99"/>
      <c r="H454" s="108"/>
      <c r="I454" s="92"/>
      <c r="J454" s="92"/>
      <c r="K454" s="92"/>
      <c r="L454" s="92"/>
      <c r="M454" s="92"/>
      <c r="N454" s="800"/>
    </row>
    <row r="455" spans="1:14">
      <c r="A455" s="120"/>
      <c r="B455" s="95" t="s">
        <v>12</v>
      </c>
      <c r="C455" s="94"/>
      <c r="D455" s="94"/>
      <c r="E455" s="94"/>
      <c r="F455" s="94"/>
      <c r="G455" s="94"/>
      <c r="H455" s="96"/>
      <c r="I455" s="97"/>
      <c r="J455" s="97"/>
      <c r="K455" s="90">
        <f>+SUBTOTAL(9,K456:K488)</f>
        <v>0</v>
      </c>
      <c r="L455" s="90">
        <f t="shared" ref="L455:M455" si="73">+SUBTOTAL(9,L456:L488)</f>
        <v>0</v>
      </c>
      <c r="M455" s="90">
        <f t="shared" si="73"/>
        <v>0</v>
      </c>
      <c r="N455" s="802"/>
    </row>
    <row r="456" spans="1:14">
      <c r="A456" s="417">
        <v>89</v>
      </c>
      <c r="B456" s="804" t="s">
        <v>171</v>
      </c>
      <c r="C456" s="805" t="s">
        <v>5</v>
      </c>
      <c r="D456" s="805"/>
      <c r="E456" s="805"/>
      <c r="F456" s="805"/>
      <c r="G456" s="805"/>
      <c r="H456" s="111">
        <v>54363</v>
      </c>
      <c r="I456" s="92"/>
      <c r="J456" s="92"/>
      <c r="K456" s="92">
        <f>H456*I456</f>
        <v>0</v>
      </c>
      <c r="L456" s="92">
        <f>+H456*J456</f>
        <v>0</v>
      </c>
      <c r="M456" s="92">
        <f>+SUM(K456:L456)</f>
        <v>0</v>
      </c>
      <c r="N456" s="800"/>
    </row>
    <row r="457" spans="1:14">
      <c r="A457" s="417">
        <v>90</v>
      </c>
      <c r="B457" s="804" t="s">
        <v>172</v>
      </c>
      <c r="C457" s="805" t="s">
        <v>5</v>
      </c>
      <c r="D457" s="805"/>
      <c r="E457" s="805"/>
      <c r="F457" s="805"/>
      <c r="G457" s="805"/>
      <c r="H457" s="111">
        <v>1251</v>
      </c>
      <c r="I457" s="92"/>
      <c r="J457" s="92"/>
      <c r="K457" s="92">
        <f t="shared" ref="K457:K487" si="74">H457*I457</f>
        <v>0</v>
      </c>
      <c r="L457" s="92">
        <f t="shared" ref="L457:L487" si="75">+H457*J457</f>
        <v>0</v>
      </c>
      <c r="M457" s="92">
        <f t="shared" ref="M457:M487" si="76">+SUM(K457:L457)</f>
        <v>0</v>
      </c>
      <c r="N457" s="800"/>
    </row>
    <row r="458" spans="1:14">
      <c r="A458" s="417">
        <v>91</v>
      </c>
      <c r="B458" s="804" t="s">
        <v>160</v>
      </c>
      <c r="C458" s="805" t="s">
        <v>5</v>
      </c>
      <c r="D458" s="805"/>
      <c r="E458" s="805"/>
      <c r="F458" s="805"/>
      <c r="G458" s="805"/>
      <c r="H458" s="111">
        <v>1251</v>
      </c>
      <c r="I458" s="92"/>
      <c r="J458" s="92"/>
      <c r="K458" s="92">
        <f t="shared" si="74"/>
        <v>0</v>
      </c>
      <c r="L458" s="92">
        <f t="shared" si="75"/>
        <v>0</v>
      </c>
      <c r="M458" s="92">
        <f t="shared" si="76"/>
        <v>0</v>
      </c>
      <c r="N458" s="800"/>
    </row>
    <row r="459" spans="1:14">
      <c r="A459" s="417">
        <v>92</v>
      </c>
      <c r="B459" s="804" t="s">
        <v>161</v>
      </c>
      <c r="C459" s="805" t="s">
        <v>5</v>
      </c>
      <c r="D459" s="805"/>
      <c r="E459" s="805"/>
      <c r="F459" s="805"/>
      <c r="G459" s="805"/>
      <c r="H459" s="111">
        <v>3411</v>
      </c>
      <c r="I459" s="92"/>
      <c r="J459" s="92"/>
      <c r="K459" s="92">
        <f t="shared" si="74"/>
        <v>0</v>
      </c>
      <c r="L459" s="92">
        <f t="shared" si="75"/>
        <v>0</v>
      </c>
      <c r="M459" s="92">
        <f t="shared" si="76"/>
        <v>0</v>
      </c>
      <c r="N459" s="800"/>
    </row>
    <row r="460" spans="1:14">
      <c r="A460" s="417">
        <v>93</v>
      </c>
      <c r="B460" s="804" t="s">
        <v>162</v>
      </c>
      <c r="C460" s="805" t="s">
        <v>5</v>
      </c>
      <c r="D460" s="805"/>
      <c r="E460" s="805"/>
      <c r="F460" s="805"/>
      <c r="G460" s="805"/>
      <c r="H460" s="877">
        <v>88581</v>
      </c>
      <c r="I460" s="880"/>
      <c r="J460" s="880"/>
      <c r="K460" s="880">
        <f t="shared" si="74"/>
        <v>0</v>
      </c>
      <c r="L460" s="880">
        <f t="shared" si="75"/>
        <v>0</v>
      </c>
      <c r="M460" s="880">
        <f t="shared" si="76"/>
        <v>0</v>
      </c>
      <c r="N460" s="874"/>
    </row>
    <row r="461" spans="1:14">
      <c r="A461" s="417">
        <v>94</v>
      </c>
      <c r="B461" s="804" t="s">
        <v>163</v>
      </c>
      <c r="C461" s="805" t="s">
        <v>5</v>
      </c>
      <c r="D461" s="805"/>
      <c r="E461" s="805"/>
      <c r="F461" s="805"/>
      <c r="G461" s="805"/>
      <c r="H461" s="878"/>
      <c r="I461" s="881"/>
      <c r="J461" s="881"/>
      <c r="K461" s="881">
        <f t="shared" si="74"/>
        <v>0</v>
      </c>
      <c r="L461" s="881">
        <f t="shared" si="75"/>
        <v>0</v>
      </c>
      <c r="M461" s="881">
        <f t="shared" si="76"/>
        <v>0</v>
      </c>
      <c r="N461" s="875"/>
    </row>
    <row r="462" spans="1:14">
      <c r="A462" s="417">
        <v>95</v>
      </c>
      <c r="B462" s="804" t="s">
        <v>164</v>
      </c>
      <c r="C462" s="805" t="s">
        <v>5</v>
      </c>
      <c r="D462" s="805"/>
      <c r="E462" s="805"/>
      <c r="F462" s="805"/>
      <c r="G462" s="805"/>
      <c r="H462" s="879"/>
      <c r="I462" s="882"/>
      <c r="J462" s="882"/>
      <c r="K462" s="882">
        <f t="shared" si="74"/>
        <v>0</v>
      </c>
      <c r="L462" s="882">
        <f t="shared" si="75"/>
        <v>0</v>
      </c>
      <c r="M462" s="882">
        <f t="shared" si="76"/>
        <v>0</v>
      </c>
      <c r="N462" s="876"/>
    </row>
    <row r="463" spans="1:14">
      <c r="A463" s="417">
        <v>96</v>
      </c>
      <c r="B463" s="806" t="s">
        <v>443</v>
      </c>
      <c r="C463" s="805" t="s">
        <v>5</v>
      </c>
      <c r="D463" s="805"/>
      <c r="E463" s="805"/>
      <c r="F463" s="805"/>
      <c r="G463" s="805"/>
      <c r="H463" s="111">
        <v>949</v>
      </c>
      <c r="I463" s="92"/>
      <c r="J463" s="92"/>
      <c r="K463" s="92">
        <f t="shared" si="74"/>
        <v>0</v>
      </c>
      <c r="L463" s="92">
        <f t="shared" si="75"/>
        <v>0</v>
      </c>
      <c r="M463" s="92">
        <f t="shared" si="76"/>
        <v>0</v>
      </c>
      <c r="N463" s="800"/>
    </row>
    <row r="464" spans="1:14">
      <c r="A464" s="417">
        <v>97</v>
      </c>
      <c r="B464" s="804" t="s">
        <v>165</v>
      </c>
      <c r="C464" s="805" t="s">
        <v>66</v>
      </c>
      <c r="D464" s="805"/>
      <c r="E464" s="805"/>
      <c r="F464" s="805"/>
      <c r="G464" s="805"/>
      <c r="H464" s="111">
        <v>1</v>
      </c>
      <c r="I464" s="92"/>
      <c r="J464" s="92"/>
      <c r="K464" s="92">
        <f t="shared" si="74"/>
        <v>0</v>
      </c>
      <c r="L464" s="92">
        <f t="shared" si="75"/>
        <v>0</v>
      </c>
      <c r="M464" s="92">
        <f t="shared" si="76"/>
        <v>0</v>
      </c>
      <c r="N464" s="800"/>
    </row>
    <row r="465" spans="1:14">
      <c r="A465" s="417">
        <v>98</v>
      </c>
      <c r="B465" s="804" t="s">
        <v>11</v>
      </c>
      <c r="C465" s="805" t="s">
        <v>5</v>
      </c>
      <c r="D465" s="805"/>
      <c r="E465" s="805"/>
      <c r="F465" s="805"/>
      <c r="G465" s="805"/>
      <c r="H465" s="111">
        <v>59025</v>
      </c>
      <c r="I465" s="92"/>
      <c r="J465" s="92"/>
      <c r="K465" s="92">
        <f t="shared" si="74"/>
        <v>0</v>
      </c>
      <c r="L465" s="92">
        <f t="shared" si="75"/>
        <v>0</v>
      </c>
      <c r="M465" s="92">
        <f t="shared" si="76"/>
        <v>0</v>
      </c>
      <c r="N465" s="800"/>
    </row>
    <row r="466" spans="1:14">
      <c r="A466" s="417">
        <v>99</v>
      </c>
      <c r="B466" s="804" t="s">
        <v>10</v>
      </c>
      <c r="C466" s="805" t="s">
        <v>5</v>
      </c>
      <c r="D466" s="805"/>
      <c r="E466" s="805"/>
      <c r="F466" s="805"/>
      <c r="G466" s="805"/>
      <c r="H466" s="111">
        <v>1477</v>
      </c>
      <c r="I466" s="92"/>
      <c r="J466" s="92"/>
      <c r="K466" s="92">
        <f t="shared" si="74"/>
        <v>0</v>
      </c>
      <c r="L466" s="92">
        <f t="shared" si="75"/>
        <v>0</v>
      </c>
      <c r="M466" s="92">
        <f t="shared" si="76"/>
        <v>0</v>
      </c>
      <c r="N466" s="800"/>
    </row>
    <row r="467" spans="1:14">
      <c r="A467" s="417">
        <v>100</v>
      </c>
      <c r="B467" s="804" t="s">
        <v>155</v>
      </c>
      <c r="C467" s="805" t="s">
        <v>2</v>
      </c>
      <c r="D467" s="805"/>
      <c r="E467" s="805"/>
      <c r="F467" s="805"/>
      <c r="G467" s="805"/>
      <c r="H467" s="877">
        <v>1</v>
      </c>
      <c r="I467" s="880"/>
      <c r="J467" s="880"/>
      <c r="K467" s="880">
        <f t="shared" si="74"/>
        <v>0</v>
      </c>
      <c r="L467" s="880">
        <f t="shared" si="75"/>
        <v>0</v>
      </c>
      <c r="M467" s="880">
        <f t="shared" si="76"/>
        <v>0</v>
      </c>
      <c r="N467" s="874"/>
    </row>
    <row r="468" spans="1:14">
      <c r="A468" s="417">
        <v>101</v>
      </c>
      <c r="B468" s="804" t="s">
        <v>157</v>
      </c>
      <c r="C468" s="805" t="s">
        <v>2</v>
      </c>
      <c r="D468" s="805"/>
      <c r="E468" s="805"/>
      <c r="F468" s="805"/>
      <c r="G468" s="805"/>
      <c r="H468" s="878"/>
      <c r="I468" s="881"/>
      <c r="J468" s="881"/>
      <c r="K468" s="881">
        <f t="shared" si="74"/>
        <v>0</v>
      </c>
      <c r="L468" s="881">
        <f t="shared" si="75"/>
        <v>0</v>
      </c>
      <c r="M468" s="881">
        <f t="shared" si="76"/>
        <v>0</v>
      </c>
      <c r="N468" s="875"/>
    </row>
    <row r="469" spans="1:14">
      <c r="A469" s="417">
        <v>102</v>
      </c>
      <c r="B469" s="804" t="s">
        <v>156</v>
      </c>
      <c r="C469" s="805" t="s">
        <v>2</v>
      </c>
      <c r="D469" s="805"/>
      <c r="E469" s="805"/>
      <c r="F469" s="805"/>
      <c r="G469" s="805"/>
      <c r="H469" s="878"/>
      <c r="I469" s="881"/>
      <c r="J469" s="881"/>
      <c r="K469" s="881">
        <f t="shared" si="74"/>
        <v>0</v>
      </c>
      <c r="L469" s="881">
        <f t="shared" si="75"/>
        <v>0</v>
      </c>
      <c r="M469" s="881">
        <f t="shared" si="76"/>
        <v>0</v>
      </c>
      <c r="N469" s="875"/>
    </row>
    <row r="470" spans="1:14">
      <c r="A470" s="417">
        <v>103</v>
      </c>
      <c r="B470" s="804" t="s">
        <v>158</v>
      </c>
      <c r="C470" s="805" t="s">
        <v>2</v>
      </c>
      <c r="D470" s="805"/>
      <c r="E470" s="805"/>
      <c r="F470" s="805"/>
      <c r="G470" s="805"/>
      <c r="H470" s="878"/>
      <c r="I470" s="881"/>
      <c r="J470" s="881"/>
      <c r="K470" s="881">
        <f t="shared" si="74"/>
        <v>0</v>
      </c>
      <c r="L470" s="881">
        <f t="shared" si="75"/>
        <v>0</v>
      </c>
      <c r="M470" s="881">
        <f t="shared" si="76"/>
        <v>0</v>
      </c>
      <c r="N470" s="875"/>
    </row>
    <row r="471" spans="1:14">
      <c r="A471" s="417">
        <v>104</v>
      </c>
      <c r="B471" s="804" t="s">
        <v>159</v>
      </c>
      <c r="C471" s="805" t="s">
        <v>2</v>
      </c>
      <c r="D471" s="805"/>
      <c r="E471" s="805"/>
      <c r="F471" s="805"/>
      <c r="G471" s="805"/>
      <c r="H471" s="879"/>
      <c r="I471" s="882"/>
      <c r="J471" s="882"/>
      <c r="K471" s="882">
        <f t="shared" si="74"/>
        <v>0</v>
      </c>
      <c r="L471" s="882">
        <f t="shared" si="75"/>
        <v>0</v>
      </c>
      <c r="M471" s="882">
        <f t="shared" si="76"/>
        <v>0</v>
      </c>
      <c r="N471" s="876"/>
    </row>
    <row r="472" spans="1:14" ht="165">
      <c r="A472" s="417">
        <v>105</v>
      </c>
      <c r="B472" s="804" t="s">
        <v>1363</v>
      </c>
      <c r="C472" s="805" t="s">
        <v>0</v>
      </c>
      <c r="D472" s="805"/>
      <c r="E472" s="805"/>
      <c r="F472" s="805"/>
      <c r="G472" s="805"/>
      <c r="H472" s="111">
        <v>5239</v>
      </c>
      <c r="I472" s="92"/>
      <c r="J472" s="92"/>
      <c r="K472" s="92">
        <f t="shared" si="74"/>
        <v>0</v>
      </c>
      <c r="L472" s="92">
        <f t="shared" si="75"/>
        <v>0</v>
      </c>
      <c r="M472" s="92">
        <f t="shared" si="76"/>
        <v>0</v>
      </c>
      <c r="N472" s="800"/>
    </row>
    <row r="473" spans="1:14">
      <c r="A473" s="417">
        <v>106</v>
      </c>
      <c r="B473" s="804" t="s">
        <v>167</v>
      </c>
      <c r="C473" s="805" t="s">
        <v>0</v>
      </c>
      <c r="D473" s="805"/>
      <c r="E473" s="805"/>
      <c r="F473" s="805"/>
      <c r="G473" s="805"/>
      <c r="H473" s="111">
        <v>536</v>
      </c>
      <c r="I473" s="92"/>
      <c r="J473" s="92"/>
      <c r="K473" s="92">
        <f t="shared" si="74"/>
        <v>0</v>
      </c>
      <c r="L473" s="92">
        <f t="shared" si="75"/>
        <v>0</v>
      </c>
      <c r="M473" s="92">
        <f t="shared" si="76"/>
        <v>0</v>
      </c>
      <c r="N473" s="800"/>
    </row>
    <row r="474" spans="1:14">
      <c r="A474" s="417">
        <v>107</v>
      </c>
      <c r="B474" s="804" t="s">
        <v>168</v>
      </c>
      <c r="C474" s="805" t="s">
        <v>0</v>
      </c>
      <c r="D474" s="805"/>
      <c r="E474" s="805"/>
      <c r="F474" s="805"/>
      <c r="G474" s="805"/>
      <c r="H474" s="111">
        <v>776</v>
      </c>
      <c r="I474" s="92"/>
      <c r="J474" s="92"/>
      <c r="K474" s="92">
        <f t="shared" si="74"/>
        <v>0</v>
      </c>
      <c r="L474" s="92">
        <f t="shared" si="75"/>
        <v>0</v>
      </c>
      <c r="M474" s="92">
        <f t="shared" si="76"/>
        <v>0</v>
      </c>
      <c r="N474" s="800"/>
    </row>
    <row r="475" spans="1:14" ht="30">
      <c r="A475" s="417">
        <v>108</v>
      </c>
      <c r="B475" s="804" t="s">
        <v>179</v>
      </c>
      <c r="C475" s="805" t="s">
        <v>0</v>
      </c>
      <c r="D475" s="805"/>
      <c r="E475" s="805"/>
      <c r="F475" s="805"/>
      <c r="G475" s="805"/>
      <c r="H475" s="111"/>
      <c r="I475" s="92"/>
      <c r="J475" s="92"/>
      <c r="K475" s="92">
        <f t="shared" si="74"/>
        <v>0</v>
      </c>
      <c r="L475" s="92">
        <f t="shared" si="75"/>
        <v>0</v>
      </c>
      <c r="M475" s="92">
        <f t="shared" si="76"/>
        <v>0</v>
      </c>
      <c r="N475" s="800"/>
    </row>
    <row r="476" spans="1:14">
      <c r="A476" s="417">
        <v>109</v>
      </c>
      <c r="B476" s="806" t="s">
        <v>442</v>
      </c>
      <c r="C476" s="805" t="s">
        <v>0</v>
      </c>
      <c r="D476" s="805"/>
      <c r="E476" s="805"/>
      <c r="F476" s="805"/>
      <c r="G476" s="805"/>
      <c r="H476" s="111">
        <v>1478</v>
      </c>
      <c r="I476" s="92"/>
      <c r="J476" s="92"/>
      <c r="K476" s="92">
        <f t="shared" si="74"/>
        <v>0</v>
      </c>
      <c r="L476" s="92">
        <f t="shared" si="75"/>
        <v>0</v>
      </c>
      <c r="M476" s="92">
        <f t="shared" si="76"/>
        <v>0</v>
      </c>
      <c r="N476" s="800"/>
    </row>
    <row r="477" spans="1:14">
      <c r="A477" s="417">
        <v>110</v>
      </c>
      <c r="B477" s="806" t="s">
        <v>182</v>
      </c>
      <c r="C477" s="805" t="s">
        <v>0</v>
      </c>
      <c r="D477" s="805"/>
      <c r="E477" s="805"/>
      <c r="F477" s="805"/>
      <c r="G477" s="805"/>
      <c r="H477" s="111">
        <v>34</v>
      </c>
      <c r="I477" s="92"/>
      <c r="J477" s="92"/>
      <c r="K477" s="92">
        <f t="shared" si="74"/>
        <v>0</v>
      </c>
      <c r="L477" s="92">
        <f t="shared" si="75"/>
        <v>0</v>
      </c>
      <c r="M477" s="92">
        <f t="shared" si="76"/>
        <v>0</v>
      </c>
      <c r="N477" s="800"/>
    </row>
    <row r="478" spans="1:14" ht="30">
      <c r="A478" s="417">
        <v>111</v>
      </c>
      <c r="B478" s="806" t="s">
        <v>441</v>
      </c>
      <c r="C478" s="805" t="s">
        <v>0</v>
      </c>
      <c r="D478" s="805"/>
      <c r="E478" s="805"/>
      <c r="F478" s="805"/>
      <c r="G478" s="805"/>
      <c r="H478" s="111"/>
      <c r="I478" s="92"/>
      <c r="J478" s="92"/>
      <c r="K478" s="92">
        <f t="shared" si="74"/>
        <v>0</v>
      </c>
      <c r="L478" s="92">
        <f t="shared" si="75"/>
        <v>0</v>
      </c>
      <c r="M478" s="92">
        <f t="shared" si="76"/>
        <v>0</v>
      </c>
      <c r="N478" s="800" t="s">
        <v>894</v>
      </c>
    </row>
    <row r="479" spans="1:14">
      <c r="A479" s="417">
        <v>112</v>
      </c>
      <c r="B479" s="804" t="s">
        <v>170</v>
      </c>
      <c r="C479" s="805" t="s">
        <v>66</v>
      </c>
      <c r="D479" s="805"/>
      <c r="E479" s="805"/>
      <c r="F479" s="805"/>
      <c r="G479" s="805"/>
      <c r="H479" s="111">
        <v>1</v>
      </c>
      <c r="I479" s="92"/>
      <c r="J479" s="92"/>
      <c r="K479" s="92">
        <f t="shared" si="74"/>
        <v>0</v>
      </c>
      <c r="L479" s="92">
        <f t="shared" si="75"/>
        <v>0</v>
      </c>
      <c r="M479" s="92">
        <f t="shared" si="76"/>
        <v>0</v>
      </c>
      <c r="N479" s="800"/>
    </row>
    <row r="480" spans="1:14">
      <c r="A480" s="417">
        <v>113</v>
      </c>
      <c r="B480" s="806" t="s">
        <v>440</v>
      </c>
      <c r="C480" s="805" t="s">
        <v>66</v>
      </c>
      <c r="D480" s="805"/>
      <c r="E480" s="805"/>
      <c r="F480" s="805"/>
      <c r="G480" s="805"/>
      <c r="H480" s="111">
        <v>160</v>
      </c>
      <c r="I480" s="92"/>
      <c r="J480" s="92"/>
      <c r="K480" s="92">
        <f t="shared" si="74"/>
        <v>0</v>
      </c>
      <c r="L480" s="92">
        <f t="shared" si="75"/>
        <v>0</v>
      </c>
      <c r="M480" s="92">
        <f t="shared" si="76"/>
        <v>0</v>
      </c>
      <c r="N480" s="800"/>
    </row>
    <row r="481" spans="1:14" ht="30">
      <c r="A481" s="417">
        <v>114</v>
      </c>
      <c r="B481" s="806" t="s">
        <v>439</v>
      </c>
      <c r="C481" s="805" t="s">
        <v>66</v>
      </c>
      <c r="D481" s="805"/>
      <c r="E481" s="805"/>
      <c r="F481" s="805"/>
      <c r="G481" s="805"/>
      <c r="H481" s="111">
        <v>275</v>
      </c>
      <c r="I481" s="92"/>
      <c r="J481" s="92"/>
      <c r="K481" s="92">
        <f t="shared" si="74"/>
        <v>0</v>
      </c>
      <c r="L481" s="92">
        <f t="shared" si="75"/>
        <v>0</v>
      </c>
      <c r="M481" s="92">
        <f t="shared" si="76"/>
        <v>0</v>
      </c>
      <c r="N481" s="800"/>
    </row>
    <row r="482" spans="1:14">
      <c r="A482" s="417">
        <v>115</v>
      </c>
      <c r="B482" s="806" t="s">
        <v>177</v>
      </c>
      <c r="C482" s="805" t="s">
        <v>151</v>
      </c>
      <c r="D482" s="805"/>
      <c r="E482" s="805"/>
      <c r="F482" s="805"/>
      <c r="G482" s="805"/>
      <c r="H482" s="111">
        <v>16</v>
      </c>
      <c r="I482" s="92"/>
      <c r="J482" s="92"/>
      <c r="K482" s="92">
        <f t="shared" si="74"/>
        <v>0</v>
      </c>
      <c r="L482" s="92">
        <f t="shared" si="75"/>
        <v>0</v>
      </c>
      <c r="M482" s="92">
        <f t="shared" si="76"/>
        <v>0</v>
      </c>
      <c r="N482" s="800"/>
    </row>
    <row r="483" spans="1:14" ht="30">
      <c r="A483" s="417">
        <v>116</v>
      </c>
      <c r="B483" s="804" t="s">
        <v>175</v>
      </c>
      <c r="C483" s="805" t="s">
        <v>66</v>
      </c>
      <c r="D483" s="805"/>
      <c r="E483" s="805"/>
      <c r="F483" s="805"/>
      <c r="G483" s="805"/>
      <c r="H483" s="111">
        <v>1</v>
      </c>
      <c r="I483" s="92"/>
      <c r="J483" s="92"/>
      <c r="K483" s="92">
        <f t="shared" si="74"/>
        <v>0</v>
      </c>
      <c r="L483" s="92">
        <f t="shared" si="75"/>
        <v>0</v>
      </c>
      <c r="M483" s="92">
        <f t="shared" si="76"/>
        <v>0</v>
      </c>
      <c r="N483" s="800"/>
    </row>
    <row r="484" spans="1:14">
      <c r="A484" s="417">
        <v>117</v>
      </c>
      <c r="B484" s="804" t="s">
        <v>176</v>
      </c>
      <c r="C484" s="805" t="s">
        <v>66</v>
      </c>
      <c r="D484" s="805"/>
      <c r="E484" s="805"/>
      <c r="F484" s="805"/>
      <c r="G484" s="805"/>
      <c r="H484" s="111">
        <v>17</v>
      </c>
      <c r="I484" s="92"/>
      <c r="J484" s="92"/>
      <c r="K484" s="92">
        <f t="shared" si="74"/>
        <v>0</v>
      </c>
      <c r="L484" s="92">
        <f t="shared" si="75"/>
        <v>0</v>
      </c>
      <c r="M484" s="92">
        <f t="shared" si="76"/>
        <v>0</v>
      </c>
      <c r="N484" s="800"/>
    </row>
    <row r="485" spans="1:14">
      <c r="A485" s="417">
        <v>118</v>
      </c>
      <c r="B485" s="804" t="s">
        <v>9</v>
      </c>
      <c r="C485" s="805" t="s">
        <v>5</v>
      </c>
      <c r="D485" s="805"/>
      <c r="E485" s="805"/>
      <c r="F485" s="805"/>
      <c r="G485" s="805"/>
      <c r="H485" s="111">
        <v>148555</v>
      </c>
      <c r="I485" s="92"/>
      <c r="J485" s="92"/>
      <c r="K485" s="92">
        <f t="shared" si="74"/>
        <v>0</v>
      </c>
      <c r="L485" s="92">
        <f t="shared" si="75"/>
        <v>0</v>
      </c>
      <c r="M485" s="92">
        <f t="shared" si="76"/>
        <v>0</v>
      </c>
      <c r="N485" s="800"/>
    </row>
    <row r="486" spans="1:14">
      <c r="A486" s="417">
        <v>119</v>
      </c>
      <c r="B486" s="804" t="s">
        <v>8</v>
      </c>
      <c r="C486" s="805" t="s">
        <v>5</v>
      </c>
      <c r="D486" s="805"/>
      <c r="E486" s="805"/>
      <c r="F486" s="805"/>
      <c r="G486" s="805"/>
      <c r="H486" s="111">
        <v>148555</v>
      </c>
      <c r="I486" s="92"/>
      <c r="J486" s="92"/>
      <c r="K486" s="92">
        <f t="shared" si="74"/>
        <v>0</v>
      </c>
      <c r="L486" s="92">
        <f t="shared" si="75"/>
        <v>0</v>
      </c>
      <c r="M486" s="92">
        <f t="shared" si="76"/>
        <v>0</v>
      </c>
      <c r="N486" s="800"/>
    </row>
    <row r="487" spans="1:14">
      <c r="A487" s="417">
        <v>120</v>
      </c>
      <c r="B487" s="807" t="s">
        <v>180</v>
      </c>
      <c r="C487" s="808" t="s">
        <v>0</v>
      </c>
      <c r="D487" s="808"/>
      <c r="E487" s="808"/>
      <c r="F487" s="808"/>
      <c r="G487" s="808"/>
      <c r="H487" s="143">
        <v>5239</v>
      </c>
      <c r="I487" s="92"/>
      <c r="J487" s="92"/>
      <c r="K487" s="92">
        <f t="shared" si="74"/>
        <v>0</v>
      </c>
      <c r="L487" s="92">
        <f t="shared" si="75"/>
        <v>0</v>
      </c>
      <c r="M487" s="92">
        <f t="shared" si="76"/>
        <v>0</v>
      </c>
      <c r="N487" s="809"/>
    </row>
    <row r="488" spans="1:14">
      <c r="A488" s="810"/>
      <c r="B488" s="807"/>
      <c r="C488" s="808"/>
      <c r="D488" s="808"/>
      <c r="E488" s="808"/>
      <c r="F488" s="808"/>
      <c r="G488" s="808"/>
      <c r="H488" s="143"/>
      <c r="I488" s="144"/>
      <c r="J488" s="144"/>
      <c r="K488" s="144"/>
      <c r="L488" s="144"/>
      <c r="M488" s="144"/>
      <c r="N488" s="809"/>
    </row>
    <row r="489" spans="1:14" ht="28.5">
      <c r="A489" s="120"/>
      <c r="B489" s="95" t="s">
        <v>181</v>
      </c>
      <c r="C489" s="94"/>
      <c r="D489" s="94"/>
      <c r="E489" s="94"/>
      <c r="F489" s="94"/>
      <c r="G489" s="94"/>
      <c r="H489" s="96"/>
      <c r="I489" s="97"/>
      <c r="J489" s="97"/>
      <c r="K489" s="98"/>
      <c r="L489" s="98"/>
      <c r="M489" s="98"/>
      <c r="N489" s="802"/>
    </row>
    <row r="490" spans="1:14" ht="30">
      <c r="A490" s="810"/>
      <c r="B490" s="811" t="s">
        <v>184</v>
      </c>
      <c r="C490" s="808"/>
      <c r="D490" s="808"/>
      <c r="E490" s="808"/>
      <c r="F490" s="808"/>
      <c r="G490" s="808"/>
      <c r="H490" s="143"/>
      <c r="I490" s="144"/>
      <c r="J490" s="144"/>
      <c r="K490" s="144"/>
      <c r="L490" s="144"/>
      <c r="M490" s="144"/>
      <c r="N490" s="809"/>
    </row>
    <row r="491" spans="1:14">
      <c r="A491" s="810"/>
      <c r="B491" s="807" t="s">
        <v>183</v>
      </c>
      <c r="C491" s="808"/>
      <c r="D491" s="808"/>
      <c r="E491" s="808"/>
      <c r="F491" s="808"/>
      <c r="G491" s="808"/>
      <c r="H491" s="143"/>
      <c r="I491" s="144"/>
      <c r="J491" s="144"/>
      <c r="K491" s="144"/>
      <c r="L491" s="144"/>
      <c r="M491" s="144"/>
      <c r="N491" s="809"/>
    </row>
    <row r="492" spans="1:14" ht="15.75" thickBot="1">
      <c r="A492" s="127"/>
      <c r="B492" s="128" t="s">
        <v>13</v>
      </c>
      <c r="C492" s="128"/>
      <c r="D492" s="128"/>
      <c r="E492" s="128"/>
      <c r="F492" s="128"/>
      <c r="G492" s="128"/>
      <c r="H492" s="129"/>
      <c r="I492" s="130"/>
      <c r="J492" s="130"/>
      <c r="K492" s="131">
        <f>+SUBTOTAL(9,K9:K491)</f>
        <v>0</v>
      </c>
      <c r="L492" s="131">
        <f>+SUBTOTAL(9,L9:L491)</f>
        <v>0</v>
      </c>
      <c r="M492" s="131">
        <f>+SUBTOTAL(9,M9:M491)</f>
        <v>0</v>
      </c>
      <c r="N492" s="132"/>
    </row>
    <row r="493" spans="1:14" ht="15.75" thickTop="1"/>
  </sheetData>
  <mergeCells count="26">
    <mergeCell ref="N6:N7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L6"/>
    <mergeCell ref="M6:M7"/>
    <mergeCell ref="N467:N471"/>
    <mergeCell ref="H460:H462"/>
    <mergeCell ref="I460:I462"/>
    <mergeCell ref="J460:J462"/>
    <mergeCell ref="K460:K462"/>
    <mergeCell ref="L460:L462"/>
    <mergeCell ref="M460:M462"/>
    <mergeCell ref="N460:N462"/>
    <mergeCell ref="H467:H471"/>
    <mergeCell ref="I467:I471"/>
    <mergeCell ref="J467:J471"/>
    <mergeCell ref="K467:K471"/>
    <mergeCell ref="L467:L471"/>
    <mergeCell ref="M467:M471"/>
  </mergeCells>
  <pageMargins left="0.7" right="0.7" top="0.75" bottom="0.75" header="0.3" footer="0.3"/>
  <pageSetup scale="5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zoomScaleNormal="100" zoomScaleSheetLayoutView="90" workbookViewId="0">
      <pane ySplit="7" topLeftCell="A8" activePane="bottomLeft" state="frozen"/>
      <selection activeCell="E1" sqref="E1"/>
      <selection pane="bottomLeft" activeCell="F14" sqref="F14"/>
    </sheetView>
  </sheetViews>
  <sheetFormatPr defaultColWidth="9.140625" defaultRowHeight="15"/>
  <cols>
    <col min="1" max="1" width="5.28515625" style="148" customWidth="1"/>
    <col min="2" max="2" width="47.140625" style="148" customWidth="1"/>
    <col min="3" max="3" width="6.85546875" style="148" customWidth="1"/>
    <col min="4" max="4" width="10.42578125" style="148" customWidth="1"/>
    <col min="5" max="5" width="13.140625" style="148" customWidth="1"/>
    <col min="6" max="6" width="13.7109375" style="148" customWidth="1"/>
    <col min="7" max="7" width="16.7109375" style="148" customWidth="1"/>
    <col min="8" max="8" width="17.7109375" style="148" customWidth="1"/>
    <col min="9" max="9" width="17.5703125" style="148" customWidth="1"/>
    <col min="10" max="10" width="15" style="148" customWidth="1"/>
    <col min="11" max="16384" width="9.140625" style="148"/>
  </cols>
  <sheetData>
    <row r="1" spans="1:10" ht="20.25">
      <c r="A1" s="83" t="str">
        <f>Cọc!A1</f>
        <v>BẢNG KHỐI LƯỢNG MỜI THẦU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5.75">
      <c r="A2" s="85" t="str">
        <f>Cọc!A2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</row>
    <row r="3" spans="1:10" ht="15.75">
      <c r="A3" s="85" t="str">
        <f>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84"/>
      <c r="I3" s="84"/>
      <c r="J3" s="84"/>
    </row>
    <row r="4" spans="1:10" ht="15.75">
      <c r="A4" s="85" t="s">
        <v>1361</v>
      </c>
      <c r="B4" s="84"/>
      <c r="C4" s="84"/>
      <c r="D4" s="84"/>
      <c r="E4" s="84"/>
      <c r="F4" s="84"/>
      <c r="G4" s="84"/>
      <c r="H4" s="84"/>
      <c r="I4" s="84"/>
      <c r="J4" s="84"/>
    </row>
    <row r="5" spans="1:10" ht="15.75" thickBo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thickTop="1">
      <c r="A6" s="885" t="s">
        <v>39</v>
      </c>
      <c r="B6" s="887" t="s">
        <v>40</v>
      </c>
      <c r="C6" s="887" t="s">
        <v>29</v>
      </c>
      <c r="D6" s="891" t="s">
        <v>30</v>
      </c>
      <c r="E6" s="893" t="s">
        <v>31</v>
      </c>
      <c r="F6" s="893"/>
      <c r="G6" s="887" t="s">
        <v>35</v>
      </c>
      <c r="H6" s="887"/>
      <c r="I6" s="894" t="s">
        <v>36</v>
      </c>
      <c r="J6" s="883" t="s">
        <v>37</v>
      </c>
    </row>
    <row r="7" spans="1:10">
      <c r="A7" s="886"/>
      <c r="B7" s="888"/>
      <c r="C7" s="888"/>
      <c r="D7" s="892"/>
      <c r="E7" s="135" t="s">
        <v>32</v>
      </c>
      <c r="F7" s="135" t="s">
        <v>268</v>
      </c>
      <c r="G7" s="135" t="s">
        <v>32</v>
      </c>
      <c r="H7" s="135" t="str">
        <f>F7</f>
        <v>NC&amp;NTC</v>
      </c>
      <c r="I7" s="895"/>
      <c r="J7" s="884"/>
    </row>
    <row r="8" spans="1:10">
      <c r="A8" s="137"/>
      <c r="B8" s="138"/>
      <c r="C8" s="138"/>
      <c r="D8" s="139"/>
      <c r="E8" s="135"/>
      <c r="F8" s="135"/>
      <c r="G8" s="135"/>
      <c r="H8" s="135"/>
      <c r="I8" s="135"/>
      <c r="J8" s="136"/>
    </row>
    <row r="9" spans="1:10">
      <c r="A9" s="116"/>
      <c r="B9" s="87" t="s">
        <v>76</v>
      </c>
      <c r="C9" s="86"/>
      <c r="D9" s="88"/>
      <c r="E9" s="89"/>
      <c r="F9" s="89"/>
      <c r="G9" s="90">
        <f>+SUBTOTAL(9,G10:G18)</f>
        <v>0</v>
      </c>
      <c r="H9" s="90">
        <f>+SUBTOTAL(9,H10:H18)</f>
        <v>0</v>
      </c>
      <c r="I9" s="90">
        <f>+SUBTOTAL(9,I10:I18)</f>
        <v>0</v>
      </c>
      <c r="J9" s="117"/>
    </row>
    <row r="10" spans="1:10">
      <c r="A10" s="16">
        <f>MAX($A$6:$A8)+1</f>
        <v>1</v>
      </c>
      <c r="B10" s="2" t="s">
        <v>77</v>
      </c>
      <c r="C10" s="18" t="s">
        <v>3</v>
      </c>
      <c r="D10" s="91">
        <v>157.67180000000002</v>
      </c>
      <c r="E10" s="92"/>
      <c r="F10" s="92"/>
      <c r="G10" s="92">
        <f t="shared" ref="G10:G17" si="0">D10*E10</f>
        <v>0</v>
      </c>
      <c r="H10" s="92">
        <f t="shared" ref="H10:H17" si="1">+D10*F10</f>
        <v>0</v>
      </c>
      <c r="I10" s="92">
        <f>+SUM(G10:H10)</f>
        <v>0</v>
      </c>
      <c r="J10" s="118"/>
    </row>
    <row r="11" spans="1:10" ht="30">
      <c r="A11" s="16">
        <f>MAX($A$6:$A10)+1</f>
        <v>2</v>
      </c>
      <c r="B11" s="93" t="s">
        <v>78</v>
      </c>
      <c r="C11" s="3" t="s">
        <v>0</v>
      </c>
      <c r="D11" s="91">
        <v>126.91000000000001</v>
      </c>
      <c r="E11" s="92"/>
      <c r="F11" s="92"/>
      <c r="G11" s="92">
        <f t="shared" si="0"/>
        <v>0</v>
      </c>
      <c r="H11" s="92">
        <f t="shared" si="1"/>
        <v>0</v>
      </c>
      <c r="I11" s="92">
        <f>+SUM(G11:H11)</f>
        <v>0</v>
      </c>
      <c r="J11" s="118"/>
    </row>
    <row r="12" spans="1:10" ht="30">
      <c r="A12" s="16">
        <f>MAX($A$6:$A11)+1</f>
        <v>3</v>
      </c>
      <c r="B12" s="17" t="s">
        <v>81</v>
      </c>
      <c r="C12" s="58" t="s">
        <v>80</v>
      </c>
      <c r="D12" s="91">
        <v>34</v>
      </c>
      <c r="E12" s="92"/>
      <c r="F12" s="92"/>
      <c r="G12" s="92">
        <f t="shared" si="0"/>
        <v>0</v>
      </c>
      <c r="H12" s="92">
        <f t="shared" si="1"/>
        <v>0</v>
      </c>
      <c r="I12" s="92">
        <f t="shared" ref="I12:I74" si="2">+SUM(G12:H12)</f>
        <v>0</v>
      </c>
      <c r="J12" s="118"/>
    </row>
    <row r="13" spans="1:10" ht="30">
      <c r="A13" s="16">
        <f>MAX($A$6:$A12)+1</f>
        <v>4</v>
      </c>
      <c r="B13" s="17" t="s">
        <v>82</v>
      </c>
      <c r="C13" s="58" t="s">
        <v>80</v>
      </c>
      <c r="D13" s="91">
        <v>34</v>
      </c>
      <c r="E13" s="92"/>
      <c r="F13" s="92"/>
      <c r="G13" s="92">
        <f t="shared" si="0"/>
        <v>0</v>
      </c>
      <c r="H13" s="92">
        <f t="shared" si="1"/>
        <v>0</v>
      </c>
      <c r="I13" s="92">
        <f t="shared" si="2"/>
        <v>0</v>
      </c>
      <c r="J13" s="118"/>
    </row>
    <row r="14" spans="1:10" ht="30">
      <c r="A14" s="16">
        <f>MAX($A$6:$A13)+1</f>
        <v>5</v>
      </c>
      <c r="B14" s="17" t="s">
        <v>84</v>
      </c>
      <c r="C14" s="58" t="s">
        <v>80</v>
      </c>
      <c r="D14" s="91">
        <v>34</v>
      </c>
      <c r="E14" s="92"/>
      <c r="F14" s="92"/>
      <c r="G14" s="92">
        <f t="shared" si="0"/>
        <v>0</v>
      </c>
      <c r="H14" s="92">
        <f t="shared" si="1"/>
        <v>0</v>
      </c>
      <c r="I14" s="92">
        <f t="shared" si="2"/>
        <v>0</v>
      </c>
      <c r="J14" s="562"/>
    </row>
    <row r="15" spans="1:10">
      <c r="A15" s="16">
        <f>MAX($A$6:$A14)+1</f>
        <v>6</v>
      </c>
      <c r="B15" s="17" t="s">
        <v>85</v>
      </c>
      <c r="C15" s="18" t="s">
        <v>3</v>
      </c>
      <c r="D15" s="91">
        <v>37.296364585353629</v>
      </c>
      <c r="E15" s="92"/>
      <c r="F15" s="92"/>
      <c r="G15" s="92">
        <f t="shared" si="0"/>
        <v>0</v>
      </c>
      <c r="H15" s="92">
        <f t="shared" si="1"/>
        <v>0</v>
      </c>
      <c r="I15" s="92">
        <f t="shared" si="2"/>
        <v>0</v>
      </c>
      <c r="J15" s="118"/>
    </row>
    <row r="16" spans="1:10">
      <c r="A16" s="16">
        <f>MAX($A$6:$A15)+1</f>
        <v>7</v>
      </c>
      <c r="B16" s="17" t="s">
        <v>86</v>
      </c>
      <c r="C16" s="58" t="s">
        <v>3</v>
      </c>
      <c r="D16" s="91">
        <v>120.37543541464639</v>
      </c>
      <c r="E16" s="92"/>
      <c r="F16" s="92"/>
      <c r="G16" s="92">
        <f t="shared" si="0"/>
        <v>0</v>
      </c>
      <c r="H16" s="92">
        <f t="shared" si="1"/>
        <v>0</v>
      </c>
      <c r="I16" s="92">
        <f t="shared" si="2"/>
        <v>0</v>
      </c>
      <c r="J16" s="118"/>
    </row>
    <row r="17" spans="1:10">
      <c r="A17" s="16">
        <f>MAX($A$6:$A16)+1</f>
        <v>8</v>
      </c>
      <c r="B17" s="2" t="s">
        <v>87</v>
      </c>
      <c r="C17" s="99" t="s">
        <v>4</v>
      </c>
      <c r="D17" s="91">
        <v>400</v>
      </c>
      <c r="E17" s="92"/>
      <c r="F17" s="92"/>
      <c r="G17" s="92">
        <f t="shared" si="0"/>
        <v>0</v>
      </c>
      <c r="H17" s="92">
        <f t="shared" si="1"/>
        <v>0</v>
      </c>
      <c r="I17" s="92">
        <f t="shared" si="2"/>
        <v>0</v>
      </c>
      <c r="J17" s="118"/>
    </row>
    <row r="18" spans="1:10">
      <c r="A18" s="119"/>
      <c r="B18" s="2"/>
      <c r="C18" s="3"/>
      <c r="D18" s="91"/>
      <c r="E18" s="92"/>
      <c r="F18" s="92"/>
      <c r="G18" s="92"/>
      <c r="H18" s="92"/>
      <c r="I18" s="92"/>
      <c r="J18" s="118"/>
    </row>
    <row r="19" spans="1:10">
      <c r="A19" s="120"/>
      <c r="B19" s="95" t="s">
        <v>28</v>
      </c>
      <c r="C19" s="94"/>
      <c r="D19" s="96"/>
      <c r="E19" s="97"/>
      <c r="F19" s="97"/>
      <c r="G19" s="98">
        <f>+SUBTOTAL(9,G20:G31)</f>
        <v>0</v>
      </c>
      <c r="H19" s="98">
        <f>+SUBTOTAL(9,H20:H31)</f>
        <v>0</v>
      </c>
      <c r="I19" s="98">
        <f>+SUBTOTAL(9,I20:I31)</f>
        <v>0</v>
      </c>
      <c r="J19" s="121"/>
    </row>
    <row r="20" spans="1:10">
      <c r="A20" s="16">
        <f>MAX($A$6:$A19)+1</f>
        <v>9</v>
      </c>
      <c r="B20" s="93" t="s">
        <v>185</v>
      </c>
      <c r="C20" s="99" t="s">
        <v>4</v>
      </c>
      <c r="D20" s="91">
        <v>24.362500000000001</v>
      </c>
      <c r="E20" s="92"/>
      <c r="F20" s="92"/>
      <c r="G20" s="92">
        <f t="shared" ref="G20:G25" si="3">D20*E20</f>
        <v>0</v>
      </c>
      <c r="H20" s="92">
        <f t="shared" ref="H20:H25" si="4">+D20*F20</f>
        <v>0</v>
      </c>
      <c r="I20" s="92">
        <f t="shared" si="2"/>
        <v>0</v>
      </c>
      <c r="J20" s="118"/>
    </row>
    <row r="21" spans="1:10">
      <c r="A21" s="16">
        <f>MAX($A$6:$A20)+1</f>
        <v>10</v>
      </c>
      <c r="B21" s="2" t="s">
        <v>25</v>
      </c>
      <c r="C21" s="99" t="s">
        <v>4</v>
      </c>
      <c r="D21" s="91">
        <v>90</v>
      </c>
      <c r="E21" s="92"/>
      <c r="F21" s="92"/>
      <c r="G21" s="92">
        <f t="shared" si="3"/>
        <v>0</v>
      </c>
      <c r="H21" s="92">
        <f t="shared" si="4"/>
        <v>0</v>
      </c>
      <c r="I21" s="92">
        <f t="shared" si="2"/>
        <v>0</v>
      </c>
      <c r="J21" s="118"/>
    </row>
    <row r="22" spans="1:10">
      <c r="A22" s="16">
        <f>MAX($A$6:$A21)+1</f>
        <v>11</v>
      </c>
      <c r="B22" s="100" t="s">
        <v>26</v>
      </c>
      <c r="C22" s="99" t="s">
        <v>4</v>
      </c>
      <c r="D22" s="101">
        <v>22.650000000000002</v>
      </c>
      <c r="E22" s="92"/>
      <c r="F22" s="92"/>
      <c r="G22" s="92">
        <f t="shared" si="3"/>
        <v>0</v>
      </c>
      <c r="H22" s="92">
        <f t="shared" si="4"/>
        <v>0</v>
      </c>
      <c r="I22" s="92">
        <f t="shared" si="2"/>
        <v>0</v>
      </c>
      <c r="J22" s="118"/>
    </row>
    <row r="23" spans="1:10">
      <c r="A23" s="16">
        <f>MAX($A$6:$A22)+1</f>
        <v>12</v>
      </c>
      <c r="B23" s="2" t="s">
        <v>27</v>
      </c>
      <c r="C23" s="99" t="s">
        <v>4</v>
      </c>
      <c r="D23" s="102">
        <v>212.76</v>
      </c>
      <c r="E23" s="92"/>
      <c r="F23" s="92"/>
      <c r="G23" s="92">
        <f t="shared" si="3"/>
        <v>0</v>
      </c>
      <c r="H23" s="92">
        <f t="shared" si="4"/>
        <v>0</v>
      </c>
      <c r="I23" s="92">
        <f t="shared" si="2"/>
        <v>0</v>
      </c>
      <c r="J23" s="118"/>
    </row>
    <row r="24" spans="1:10">
      <c r="A24" s="16">
        <f>MAX($A$6:$A23)+1</f>
        <v>13</v>
      </c>
      <c r="B24" s="2" t="s">
        <v>211</v>
      </c>
      <c r="C24" s="99" t="s">
        <v>4</v>
      </c>
      <c r="D24" s="102">
        <v>244.62</v>
      </c>
      <c r="E24" s="92"/>
      <c r="F24" s="92"/>
      <c r="G24" s="92">
        <f t="shared" si="3"/>
        <v>0</v>
      </c>
      <c r="H24" s="92">
        <f t="shared" si="4"/>
        <v>0</v>
      </c>
      <c r="I24" s="92">
        <f t="shared" si="2"/>
        <v>0</v>
      </c>
      <c r="J24" s="118"/>
    </row>
    <row r="25" spans="1:10">
      <c r="A25" s="16">
        <f>MAX($A$6:$A24)+1</f>
        <v>14</v>
      </c>
      <c r="B25" s="2" t="s">
        <v>218</v>
      </c>
      <c r="C25" s="99" t="s">
        <v>4</v>
      </c>
      <c r="D25" s="102">
        <v>669.33799999999997</v>
      </c>
      <c r="E25" s="92"/>
      <c r="F25" s="92"/>
      <c r="G25" s="92">
        <f t="shared" si="3"/>
        <v>0</v>
      </c>
      <c r="H25" s="92">
        <f t="shared" si="4"/>
        <v>0</v>
      </c>
      <c r="I25" s="92">
        <f t="shared" si="2"/>
        <v>0</v>
      </c>
      <c r="J25" s="118"/>
    </row>
    <row r="26" spans="1:10">
      <c r="A26" s="16">
        <f>MAX($A$6:$A25)+1</f>
        <v>15</v>
      </c>
      <c r="B26" s="2" t="s">
        <v>219</v>
      </c>
      <c r="C26" s="99" t="s">
        <v>4</v>
      </c>
      <c r="D26" s="102">
        <v>669.33799999999997</v>
      </c>
      <c r="E26" s="92"/>
      <c r="F26" s="92"/>
      <c r="G26" s="92">
        <f t="shared" ref="G26:G30" si="5">D26*E26</f>
        <v>0</v>
      </c>
      <c r="H26" s="92">
        <f t="shared" ref="H26:H30" si="6">+D26*F26</f>
        <v>0</v>
      </c>
      <c r="I26" s="92">
        <f t="shared" si="2"/>
        <v>0</v>
      </c>
      <c r="J26" s="118"/>
    </row>
    <row r="27" spans="1:10">
      <c r="A27" s="16">
        <f>MAX($A$6:$A26)+1</f>
        <v>16</v>
      </c>
      <c r="B27" s="2" t="s">
        <v>92</v>
      </c>
      <c r="C27" s="99" t="s">
        <v>4</v>
      </c>
      <c r="D27" s="102">
        <v>28.48</v>
      </c>
      <c r="E27" s="92"/>
      <c r="F27" s="92"/>
      <c r="G27" s="92">
        <f t="shared" si="5"/>
        <v>0</v>
      </c>
      <c r="H27" s="92">
        <f t="shared" si="6"/>
        <v>0</v>
      </c>
      <c r="I27" s="92">
        <f t="shared" si="2"/>
        <v>0</v>
      </c>
      <c r="J27" s="118"/>
    </row>
    <row r="28" spans="1:10">
      <c r="A28" s="16">
        <f>MAX($A$6:$A27)+1</f>
        <v>17</v>
      </c>
      <c r="B28" s="2" t="s">
        <v>93</v>
      </c>
      <c r="C28" s="99" t="s">
        <v>4</v>
      </c>
      <c r="D28" s="102">
        <v>24.46</v>
      </c>
      <c r="E28" s="92"/>
      <c r="F28" s="92"/>
      <c r="G28" s="92">
        <f t="shared" si="5"/>
        <v>0</v>
      </c>
      <c r="H28" s="92">
        <f t="shared" si="6"/>
        <v>0</v>
      </c>
      <c r="I28" s="92">
        <f t="shared" si="2"/>
        <v>0</v>
      </c>
      <c r="J28" s="118"/>
    </row>
    <row r="29" spans="1:10" ht="30">
      <c r="A29" s="16">
        <f>MAX($A$6:$A28)+1</f>
        <v>18</v>
      </c>
      <c r="B29" s="103" t="s">
        <v>194</v>
      </c>
      <c r="C29" s="99" t="s">
        <v>4</v>
      </c>
      <c r="D29" s="104">
        <v>149.77000000000001</v>
      </c>
      <c r="E29" s="92"/>
      <c r="F29" s="92"/>
      <c r="G29" s="92">
        <f t="shared" si="5"/>
        <v>0</v>
      </c>
      <c r="H29" s="92">
        <f t="shared" si="6"/>
        <v>0</v>
      </c>
      <c r="I29" s="92">
        <f t="shared" si="2"/>
        <v>0</v>
      </c>
      <c r="J29" s="118"/>
    </row>
    <row r="30" spans="1:10">
      <c r="A30" s="16">
        <f>MAX($A$6:$A29)+1</f>
        <v>19</v>
      </c>
      <c r="B30" s="103" t="s">
        <v>227</v>
      </c>
      <c r="C30" s="99" t="s">
        <v>4</v>
      </c>
      <c r="D30" s="104">
        <v>7.1999999999999993</v>
      </c>
      <c r="E30" s="92"/>
      <c r="F30" s="92"/>
      <c r="G30" s="92">
        <f t="shared" si="5"/>
        <v>0</v>
      </c>
      <c r="H30" s="92">
        <f t="shared" si="6"/>
        <v>0</v>
      </c>
      <c r="I30" s="92">
        <f t="shared" si="2"/>
        <v>0</v>
      </c>
      <c r="J30" s="118"/>
    </row>
    <row r="31" spans="1:10">
      <c r="A31" s="122"/>
      <c r="B31" s="103"/>
      <c r="C31" s="106"/>
      <c r="D31" s="104"/>
      <c r="E31" s="92"/>
      <c r="F31" s="92"/>
      <c r="G31" s="92"/>
      <c r="H31" s="92"/>
      <c r="I31" s="92"/>
      <c r="J31" s="118"/>
    </row>
    <row r="32" spans="1:10">
      <c r="A32" s="120"/>
      <c r="B32" s="95" t="s">
        <v>24</v>
      </c>
      <c r="C32" s="94"/>
      <c r="D32" s="96"/>
      <c r="E32" s="97"/>
      <c r="F32" s="97"/>
      <c r="G32" s="98">
        <f>+SUBTOTAL(9,G33:G43)</f>
        <v>0</v>
      </c>
      <c r="H32" s="98">
        <f>+SUBTOTAL(9,H33:H43)</f>
        <v>0</v>
      </c>
      <c r="I32" s="98">
        <f>+SUBTOTAL(9,I33:I43)</f>
        <v>0</v>
      </c>
      <c r="J32" s="121"/>
    </row>
    <row r="33" spans="1:12">
      <c r="A33" s="16">
        <f>MAX($A$6:$A32)+1</f>
        <v>20</v>
      </c>
      <c r="B33" s="93" t="s">
        <v>23</v>
      </c>
      <c r="C33" s="3" t="s">
        <v>97</v>
      </c>
      <c r="D33" s="91">
        <v>3.7999083999999996</v>
      </c>
      <c r="E33" s="92"/>
      <c r="F33" s="92"/>
      <c r="G33" s="92">
        <f t="shared" ref="G33:G42" si="7">D33*E33</f>
        <v>0</v>
      </c>
      <c r="H33" s="92">
        <f t="shared" ref="H33:H42" si="8">+D33*F33</f>
        <v>0</v>
      </c>
      <c r="I33" s="92">
        <f t="shared" si="2"/>
        <v>0</v>
      </c>
      <c r="J33" s="118"/>
      <c r="L33" s="797"/>
    </row>
    <row r="34" spans="1:12">
      <c r="A34" s="16">
        <f>MAX($A$6:$A33)+1</f>
        <v>21</v>
      </c>
      <c r="B34" s="2" t="s">
        <v>212</v>
      </c>
      <c r="C34" s="3" t="s">
        <v>97</v>
      </c>
      <c r="D34" s="91">
        <v>7.3198181999999994</v>
      </c>
      <c r="E34" s="92"/>
      <c r="F34" s="92"/>
      <c r="G34" s="92">
        <f t="shared" si="7"/>
        <v>0</v>
      </c>
      <c r="H34" s="92">
        <f t="shared" si="8"/>
        <v>0</v>
      </c>
      <c r="I34" s="92">
        <f t="shared" si="2"/>
        <v>0</v>
      </c>
      <c r="J34" s="118"/>
      <c r="L34" s="797"/>
    </row>
    <row r="35" spans="1:12">
      <c r="A35" s="16">
        <f>MAX($A$6:$A34)+1</f>
        <v>22</v>
      </c>
      <c r="B35" s="2" t="s">
        <v>220</v>
      </c>
      <c r="C35" s="3" t="s">
        <v>97</v>
      </c>
      <c r="D35" s="91">
        <v>2.0995961666666667</v>
      </c>
      <c r="E35" s="92"/>
      <c r="F35" s="92"/>
      <c r="G35" s="92">
        <f t="shared" si="7"/>
        <v>0</v>
      </c>
      <c r="H35" s="92">
        <f t="shared" si="8"/>
        <v>0</v>
      </c>
      <c r="I35" s="92">
        <f t="shared" si="2"/>
        <v>0</v>
      </c>
      <c r="J35" s="118"/>
      <c r="L35" s="797"/>
    </row>
    <row r="36" spans="1:12">
      <c r="A36" s="16">
        <f>MAX($A$6:$A35)+1</f>
        <v>23</v>
      </c>
      <c r="B36" s="2" t="s">
        <v>22</v>
      </c>
      <c r="C36" s="3" t="s">
        <v>97</v>
      </c>
      <c r="D36" s="91">
        <v>2.7152101976190477</v>
      </c>
      <c r="E36" s="92"/>
      <c r="F36" s="92"/>
      <c r="G36" s="92">
        <f t="shared" si="7"/>
        <v>0</v>
      </c>
      <c r="H36" s="92">
        <f t="shared" si="8"/>
        <v>0</v>
      </c>
      <c r="I36" s="92">
        <f t="shared" si="2"/>
        <v>0</v>
      </c>
      <c r="J36" s="118"/>
      <c r="L36" s="797"/>
    </row>
    <row r="37" spans="1:12">
      <c r="A37" s="16">
        <f>MAX($A$6:$A36)+1</f>
        <v>24</v>
      </c>
      <c r="B37" s="2" t="s">
        <v>221</v>
      </c>
      <c r="C37" s="3" t="s">
        <v>97</v>
      </c>
      <c r="D37" s="91">
        <v>11.389151334285714</v>
      </c>
      <c r="E37" s="92"/>
      <c r="F37" s="92"/>
      <c r="G37" s="92">
        <f t="shared" si="7"/>
        <v>0</v>
      </c>
      <c r="H37" s="92">
        <f t="shared" si="8"/>
        <v>0</v>
      </c>
      <c r="I37" s="92">
        <f t="shared" si="2"/>
        <v>0</v>
      </c>
      <c r="J37" s="118"/>
      <c r="L37" s="797"/>
    </row>
    <row r="38" spans="1:12">
      <c r="A38" s="16">
        <f>MAX($A$6:$A37)+1</f>
        <v>25</v>
      </c>
      <c r="B38" s="2" t="s">
        <v>222</v>
      </c>
      <c r="C38" s="3" t="s">
        <v>97</v>
      </c>
      <c r="D38" s="91">
        <v>11.389151334285714</v>
      </c>
      <c r="E38" s="92"/>
      <c r="F38" s="92"/>
      <c r="G38" s="92">
        <f t="shared" si="7"/>
        <v>0</v>
      </c>
      <c r="H38" s="92">
        <f t="shared" si="8"/>
        <v>0</v>
      </c>
      <c r="I38" s="92">
        <f t="shared" si="2"/>
        <v>0</v>
      </c>
      <c r="J38" s="118"/>
      <c r="L38" s="797"/>
    </row>
    <row r="39" spans="1:12">
      <c r="A39" s="16">
        <f>MAX($A$6:$A38)+1</f>
        <v>26</v>
      </c>
      <c r="B39" s="2" t="s">
        <v>193</v>
      </c>
      <c r="C39" s="3" t="s">
        <v>97</v>
      </c>
      <c r="D39" s="91">
        <v>1.2652000000000001</v>
      </c>
      <c r="E39" s="92"/>
      <c r="F39" s="92"/>
      <c r="G39" s="92">
        <f t="shared" si="7"/>
        <v>0</v>
      </c>
      <c r="H39" s="92">
        <f t="shared" si="8"/>
        <v>0</v>
      </c>
      <c r="I39" s="92">
        <f t="shared" si="2"/>
        <v>0</v>
      </c>
      <c r="J39" s="118"/>
      <c r="L39" s="797"/>
    </row>
    <row r="40" spans="1:12">
      <c r="A40" s="16">
        <f>MAX($A$6:$A39)+1</f>
        <v>27</v>
      </c>
      <c r="B40" s="93" t="s">
        <v>213</v>
      </c>
      <c r="C40" s="3" t="s">
        <v>97</v>
      </c>
      <c r="D40" s="91">
        <v>0.90209699999999993</v>
      </c>
      <c r="E40" s="92"/>
      <c r="F40" s="92"/>
      <c r="G40" s="92">
        <f t="shared" si="7"/>
        <v>0</v>
      </c>
      <c r="H40" s="92">
        <f t="shared" si="8"/>
        <v>0</v>
      </c>
      <c r="I40" s="92">
        <f t="shared" si="2"/>
        <v>0</v>
      </c>
      <c r="J40" s="118"/>
      <c r="L40" s="797"/>
    </row>
    <row r="41" spans="1:12">
      <c r="A41" s="16">
        <f>MAX($A$6:$A40)+1</f>
        <v>28</v>
      </c>
      <c r="B41" s="93" t="s">
        <v>223</v>
      </c>
      <c r="C41" s="3" t="s">
        <v>97</v>
      </c>
      <c r="D41" s="91">
        <v>2.0559500000000002</v>
      </c>
      <c r="E41" s="92"/>
      <c r="F41" s="92"/>
      <c r="G41" s="92">
        <f t="shared" si="7"/>
        <v>0</v>
      </c>
      <c r="H41" s="92">
        <f t="shared" si="8"/>
        <v>0</v>
      </c>
      <c r="I41" s="92">
        <f t="shared" si="2"/>
        <v>0</v>
      </c>
      <c r="J41" s="118"/>
      <c r="L41" s="797"/>
    </row>
    <row r="42" spans="1:12">
      <c r="A42" s="16">
        <f>MAX($A$6:$A41)+1</f>
        <v>29</v>
      </c>
      <c r="B42" s="93" t="s">
        <v>228</v>
      </c>
      <c r="C42" s="3" t="s">
        <v>97</v>
      </c>
      <c r="D42" s="91">
        <v>7.110000000000001E-2</v>
      </c>
      <c r="E42" s="92"/>
      <c r="F42" s="92"/>
      <c r="G42" s="92">
        <f t="shared" si="7"/>
        <v>0</v>
      </c>
      <c r="H42" s="92">
        <f t="shared" si="8"/>
        <v>0</v>
      </c>
      <c r="I42" s="92">
        <f t="shared" si="2"/>
        <v>0</v>
      </c>
      <c r="J42" s="118"/>
      <c r="L42" s="797"/>
    </row>
    <row r="43" spans="1:12">
      <c r="A43" s="119"/>
      <c r="B43" s="93"/>
      <c r="C43" s="3"/>
      <c r="D43" s="91"/>
      <c r="E43" s="92"/>
      <c r="F43" s="92"/>
      <c r="G43" s="92"/>
      <c r="H43" s="92"/>
      <c r="I43" s="92"/>
      <c r="J43" s="118"/>
    </row>
    <row r="44" spans="1:12">
      <c r="A44" s="120"/>
      <c r="B44" s="95" t="s">
        <v>21</v>
      </c>
      <c r="C44" s="94"/>
      <c r="D44" s="96"/>
      <c r="E44" s="97"/>
      <c r="F44" s="97"/>
      <c r="G44" s="98">
        <f>+SUBTOTAL(9,G45:G55)</f>
        <v>0</v>
      </c>
      <c r="H44" s="98">
        <f>+SUBTOTAL(9,H45:H55)</f>
        <v>0</v>
      </c>
      <c r="I44" s="98">
        <f>+SUBTOTAL(9,I45:I55)</f>
        <v>0</v>
      </c>
      <c r="J44" s="121"/>
    </row>
    <row r="45" spans="1:12">
      <c r="A45" s="16">
        <f>MAX($A$6:$A44)+1</f>
        <v>30</v>
      </c>
      <c r="B45" s="93" t="s">
        <v>103</v>
      </c>
      <c r="C45" s="3" t="s">
        <v>3</v>
      </c>
      <c r="D45" s="91">
        <v>9.5437499999999993</v>
      </c>
      <c r="E45" s="92"/>
      <c r="F45" s="92"/>
      <c r="G45" s="92">
        <f t="shared" ref="G45:G53" si="9">D45*E45</f>
        <v>0</v>
      </c>
      <c r="H45" s="92">
        <f t="shared" ref="H45:H53" si="10">+D45*F45</f>
        <v>0</v>
      </c>
      <c r="I45" s="92">
        <f t="shared" si="2"/>
        <v>0</v>
      </c>
      <c r="J45" s="118"/>
      <c r="K45" s="148" t="s">
        <v>979</v>
      </c>
    </row>
    <row r="46" spans="1:12">
      <c r="A46" s="16">
        <f>MAX($A$6:$A45)+1</f>
        <v>31</v>
      </c>
      <c r="B46" s="2" t="s">
        <v>104</v>
      </c>
      <c r="C46" s="3" t="s">
        <v>3</v>
      </c>
      <c r="D46" s="91">
        <v>34.587000000000003</v>
      </c>
      <c r="E46" s="92"/>
      <c r="F46" s="92"/>
      <c r="G46" s="92">
        <f t="shared" si="9"/>
        <v>0</v>
      </c>
      <c r="H46" s="92">
        <f t="shared" si="10"/>
        <v>0</v>
      </c>
      <c r="I46" s="92">
        <f t="shared" si="2"/>
        <v>0</v>
      </c>
      <c r="J46" s="118"/>
    </row>
    <row r="47" spans="1:12" ht="30">
      <c r="A47" s="16">
        <f>MAX($A$6:$A46)+1</f>
        <v>32</v>
      </c>
      <c r="B47" s="93" t="s">
        <v>214</v>
      </c>
      <c r="C47" s="3" t="s">
        <v>3</v>
      </c>
      <c r="D47" s="91">
        <v>26.039531999999998</v>
      </c>
      <c r="E47" s="92"/>
      <c r="F47" s="92"/>
      <c r="G47" s="92">
        <f t="shared" si="9"/>
        <v>0</v>
      </c>
      <c r="H47" s="92">
        <f t="shared" si="10"/>
        <v>0</v>
      </c>
      <c r="I47" s="92">
        <f t="shared" si="2"/>
        <v>0</v>
      </c>
      <c r="J47" s="118"/>
    </row>
    <row r="48" spans="1:12">
      <c r="A48" s="16">
        <f>MAX($A$6:$A47)+1</f>
        <v>33</v>
      </c>
      <c r="B48" s="2" t="s">
        <v>105</v>
      </c>
      <c r="C48" s="3" t="s">
        <v>3</v>
      </c>
      <c r="D48" s="102">
        <v>35.394000000000005</v>
      </c>
      <c r="E48" s="92"/>
      <c r="F48" s="92"/>
      <c r="G48" s="92">
        <f t="shared" si="9"/>
        <v>0</v>
      </c>
      <c r="H48" s="92">
        <f t="shared" si="10"/>
        <v>0</v>
      </c>
      <c r="I48" s="92">
        <f t="shared" si="2"/>
        <v>0</v>
      </c>
      <c r="J48" s="118"/>
    </row>
    <row r="49" spans="1:10" ht="30">
      <c r="A49" s="16">
        <f>MAX($A$6:$A48)+1</f>
        <v>34</v>
      </c>
      <c r="B49" s="100" t="s">
        <v>215</v>
      </c>
      <c r="C49" s="3" t="s">
        <v>3</v>
      </c>
      <c r="D49" s="91">
        <v>81.891999999999996</v>
      </c>
      <c r="E49" s="92"/>
      <c r="F49" s="92"/>
      <c r="G49" s="92">
        <f t="shared" si="9"/>
        <v>0</v>
      </c>
      <c r="H49" s="92">
        <f t="shared" si="10"/>
        <v>0</v>
      </c>
      <c r="I49" s="92">
        <f t="shared" si="2"/>
        <v>0</v>
      </c>
      <c r="J49" s="118"/>
    </row>
    <row r="50" spans="1:10" ht="30">
      <c r="A50" s="16">
        <f>MAX($A$6:$A49)+1</f>
        <v>35</v>
      </c>
      <c r="B50" s="100" t="s">
        <v>216</v>
      </c>
      <c r="C50" s="3" t="s">
        <v>3</v>
      </c>
      <c r="D50" s="91">
        <v>81.891999999999996</v>
      </c>
      <c r="E50" s="92"/>
      <c r="F50" s="92"/>
      <c r="G50" s="92">
        <f t="shared" si="9"/>
        <v>0</v>
      </c>
      <c r="H50" s="92">
        <f t="shared" si="10"/>
        <v>0</v>
      </c>
      <c r="I50" s="92">
        <f t="shared" si="2"/>
        <v>0</v>
      </c>
      <c r="J50" s="118"/>
    </row>
    <row r="51" spans="1:10">
      <c r="A51" s="16">
        <f>MAX($A$6:$A50)+1</f>
        <v>36</v>
      </c>
      <c r="B51" s="100" t="s">
        <v>224</v>
      </c>
      <c r="C51" s="3" t="s">
        <v>3</v>
      </c>
      <c r="D51" s="91">
        <v>9.8480000000000008</v>
      </c>
      <c r="E51" s="92"/>
      <c r="F51" s="92"/>
      <c r="G51" s="92">
        <f t="shared" si="9"/>
        <v>0</v>
      </c>
      <c r="H51" s="92">
        <f t="shared" si="10"/>
        <v>0</v>
      </c>
      <c r="I51" s="92">
        <f t="shared" si="2"/>
        <v>0</v>
      </c>
      <c r="J51" s="118"/>
    </row>
    <row r="52" spans="1:10" ht="30">
      <c r="A52" s="16">
        <f>MAX($A$6:$A50)+1</f>
        <v>36</v>
      </c>
      <c r="B52" s="103" t="s">
        <v>192</v>
      </c>
      <c r="C52" s="3" t="s">
        <v>3</v>
      </c>
      <c r="D52" s="91">
        <v>15.815000000000001</v>
      </c>
      <c r="E52" s="92"/>
      <c r="F52" s="92"/>
      <c r="G52" s="92">
        <f t="shared" si="9"/>
        <v>0</v>
      </c>
      <c r="H52" s="92">
        <f t="shared" si="10"/>
        <v>0</v>
      </c>
      <c r="I52" s="92">
        <f t="shared" si="2"/>
        <v>0</v>
      </c>
      <c r="J52" s="118"/>
    </row>
    <row r="53" spans="1:10">
      <c r="A53" s="16">
        <f>MAX($A$6:$A52)+1</f>
        <v>37</v>
      </c>
      <c r="B53" s="107" t="s">
        <v>188</v>
      </c>
      <c r="C53" s="3" t="s">
        <v>3</v>
      </c>
      <c r="D53" s="104">
        <v>38.700000000000003</v>
      </c>
      <c r="E53" s="92"/>
      <c r="F53" s="92"/>
      <c r="G53" s="92">
        <f t="shared" si="9"/>
        <v>0</v>
      </c>
      <c r="H53" s="92">
        <f t="shared" si="10"/>
        <v>0</v>
      </c>
      <c r="I53" s="92">
        <f t="shared" si="2"/>
        <v>0</v>
      </c>
      <c r="J53" s="118"/>
    </row>
    <row r="54" spans="1:10">
      <c r="A54" s="16">
        <f>MAX($A$6:$A53)+1</f>
        <v>38</v>
      </c>
      <c r="B54" s="107" t="s">
        <v>229</v>
      </c>
      <c r="C54" s="3" t="s">
        <v>3</v>
      </c>
      <c r="D54" s="104">
        <v>0.79</v>
      </c>
      <c r="E54" s="92"/>
      <c r="F54" s="92"/>
      <c r="G54" s="92"/>
      <c r="H54" s="92"/>
      <c r="I54" s="92"/>
      <c r="J54" s="118"/>
    </row>
    <row r="55" spans="1:10">
      <c r="A55" s="123"/>
      <c r="B55" s="107"/>
      <c r="C55" s="105"/>
      <c r="D55" s="104"/>
      <c r="E55" s="92"/>
      <c r="F55" s="92"/>
      <c r="G55" s="92"/>
      <c r="H55" s="92"/>
      <c r="I55" s="92"/>
      <c r="J55" s="118"/>
    </row>
    <row r="56" spans="1:10">
      <c r="A56" s="120"/>
      <c r="B56" s="95" t="s">
        <v>20</v>
      </c>
      <c r="C56" s="94"/>
      <c r="D56" s="96"/>
      <c r="E56" s="97"/>
      <c r="F56" s="97"/>
      <c r="G56" s="98">
        <f>+SUBTOTAL(9,G57:G66)</f>
        <v>0</v>
      </c>
      <c r="H56" s="98">
        <f>+SUBTOTAL(9,H57:H66)</f>
        <v>0</v>
      </c>
      <c r="I56" s="98">
        <f>+SUBTOTAL(9,I57:I66)</f>
        <v>0</v>
      </c>
      <c r="J56" s="121"/>
    </row>
    <row r="57" spans="1:10" ht="30">
      <c r="A57" s="16">
        <f>MAX($A$6:$A56)+1</f>
        <v>39</v>
      </c>
      <c r="B57" s="100" t="s">
        <v>19</v>
      </c>
      <c r="C57" s="99" t="s">
        <v>4</v>
      </c>
      <c r="D57" s="101">
        <v>750.09500000000003</v>
      </c>
      <c r="E57" s="92"/>
      <c r="F57" s="92"/>
      <c r="G57" s="92">
        <f>D57*E57</f>
        <v>0</v>
      </c>
      <c r="H57" s="92">
        <f>+D57*F57</f>
        <v>0</v>
      </c>
      <c r="I57" s="92">
        <f t="shared" si="2"/>
        <v>0</v>
      </c>
      <c r="J57" s="118"/>
    </row>
    <row r="58" spans="1:10" ht="30">
      <c r="A58" s="16">
        <f>MAX($A$6:$A57)+1</f>
        <v>40</v>
      </c>
      <c r="B58" s="100" t="s">
        <v>217</v>
      </c>
      <c r="C58" s="99" t="s">
        <v>4</v>
      </c>
      <c r="D58" s="101">
        <f>364.4925+210</f>
        <v>574.49250000000006</v>
      </c>
      <c r="E58" s="92"/>
      <c r="F58" s="92"/>
      <c r="G58" s="92">
        <f t="shared" ref="G58:G66" si="11">D58*E58</f>
        <v>0</v>
      </c>
      <c r="H58" s="92">
        <f t="shared" ref="H58:H65" si="12">+D58*F58</f>
        <v>0</v>
      </c>
      <c r="I58" s="92">
        <f t="shared" si="2"/>
        <v>0</v>
      </c>
      <c r="J58" s="118"/>
    </row>
    <row r="59" spans="1:10">
      <c r="A59" s="16">
        <f>MAX($A$6:$A58)+1</f>
        <v>41</v>
      </c>
      <c r="B59" s="100" t="s">
        <v>113</v>
      </c>
      <c r="C59" s="99" t="s">
        <v>1</v>
      </c>
      <c r="D59" s="101">
        <v>6.3056000000000001</v>
      </c>
      <c r="E59" s="92"/>
      <c r="F59" s="92"/>
      <c r="G59" s="92">
        <f t="shared" ref="G59" si="13">D59*E59</f>
        <v>0</v>
      </c>
      <c r="H59" s="92">
        <f t="shared" ref="H59" si="14">+D59*F59</f>
        <v>0</v>
      </c>
      <c r="I59" s="92">
        <f t="shared" si="2"/>
        <v>0</v>
      </c>
      <c r="J59" s="118"/>
    </row>
    <row r="60" spans="1:10" ht="30">
      <c r="A60" s="16">
        <f>MAX($A$6:$A59)+1</f>
        <v>42</v>
      </c>
      <c r="B60" s="100" t="s">
        <v>114</v>
      </c>
      <c r="C60" s="99" t="s">
        <v>4</v>
      </c>
      <c r="D60" s="101">
        <v>1020</v>
      </c>
      <c r="E60" s="92"/>
      <c r="F60" s="92"/>
      <c r="G60" s="92">
        <f t="shared" si="11"/>
        <v>0</v>
      </c>
      <c r="H60" s="92">
        <f t="shared" si="12"/>
        <v>0</v>
      </c>
      <c r="I60" s="92">
        <f t="shared" si="2"/>
        <v>0</v>
      </c>
      <c r="J60" s="118"/>
    </row>
    <row r="61" spans="1:10">
      <c r="A61" s="16">
        <f>MAX($A$6:$A60)+1</f>
        <v>43</v>
      </c>
      <c r="B61" s="2" t="s">
        <v>115</v>
      </c>
      <c r="C61" s="99" t="s">
        <v>4</v>
      </c>
      <c r="D61" s="101">
        <f>1220+420</f>
        <v>1640</v>
      </c>
      <c r="E61" s="92"/>
      <c r="F61" s="92"/>
      <c r="G61" s="92">
        <f t="shared" si="11"/>
        <v>0</v>
      </c>
      <c r="H61" s="92">
        <f t="shared" si="12"/>
        <v>0</v>
      </c>
      <c r="I61" s="92">
        <f t="shared" si="2"/>
        <v>0</v>
      </c>
      <c r="J61" s="118"/>
    </row>
    <row r="62" spans="1:10">
      <c r="A62" s="16">
        <f>MAX($A$6:$A61)+1</f>
        <v>44</v>
      </c>
      <c r="B62" s="2" t="s">
        <v>189</v>
      </c>
      <c r="C62" s="99" t="s">
        <v>4</v>
      </c>
      <c r="D62" s="101">
        <v>22</v>
      </c>
      <c r="E62" s="92"/>
      <c r="F62" s="92"/>
      <c r="G62" s="92">
        <f t="shared" si="11"/>
        <v>0</v>
      </c>
      <c r="H62" s="92">
        <f t="shared" si="12"/>
        <v>0</v>
      </c>
      <c r="I62" s="92">
        <f t="shared" si="2"/>
        <v>0</v>
      </c>
      <c r="J62" s="147"/>
    </row>
    <row r="63" spans="1:10" ht="45">
      <c r="A63" s="16">
        <f>MAX($A$6:$A62)+1</f>
        <v>45</v>
      </c>
      <c r="B63" s="2" t="s">
        <v>116</v>
      </c>
      <c r="C63" s="99" t="s">
        <v>4</v>
      </c>
      <c r="D63" s="101">
        <v>452</v>
      </c>
      <c r="E63" s="92"/>
      <c r="F63" s="92"/>
      <c r="G63" s="92">
        <f t="shared" si="11"/>
        <v>0</v>
      </c>
      <c r="H63" s="92">
        <f t="shared" si="12"/>
        <v>0</v>
      </c>
      <c r="I63" s="92">
        <f t="shared" si="2"/>
        <v>0</v>
      </c>
      <c r="J63" s="147" t="s">
        <v>123</v>
      </c>
    </row>
    <row r="64" spans="1:10" ht="30">
      <c r="A64" s="16">
        <f>MAX($A$6:$A63)+1</f>
        <v>46</v>
      </c>
      <c r="B64" s="100" t="s">
        <v>225</v>
      </c>
      <c r="C64" s="99" t="s">
        <v>6</v>
      </c>
      <c r="D64" s="101">
        <v>180</v>
      </c>
      <c r="E64" s="92"/>
      <c r="F64" s="92"/>
      <c r="G64" s="92">
        <f t="shared" si="11"/>
        <v>0</v>
      </c>
      <c r="H64" s="92">
        <f t="shared" si="12"/>
        <v>0</v>
      </c>
      <c r="I64" s="92">
        <f t="shared" si="2"/>
        <v>0</v>
      </c>
      <c r="J64" s="118"/>
    </row>
    <row r="65" spans="1:10">
      <c r="A65" s="16">
        <f>MAX($A$6:$A64)+1</f>
        <v>47</v>
      </c>
      <c r="B65" s="100" t="s">
        <v>230</v>
      </c>
      <c r="C65" s="99" t="s">
        <v>231</v>
      </c>
      <c r="D65" s="101">
        <v>630</v>
      </c>
      <c r="E65" s="92"/>
      <c r="F65" s="92"/>
      <c r="G65" s="92">
        <f t="shared" si="11"/>
        <v>0</v>
      </c>
      <c r="H65" s="92">
        <f t="shared" si="12"/>
        <v>0</v>
      </c>
      <c r="I65" s="92">
        <f t="shared" si="2"/>
        <v>0</v>
      </c>
      <c r="J65" s="118"/>
    </row>
    <row r="66" spans="1:10">
      <c r="A66" s="124"/>
      <c r="B66" s="100"/>
      <c r="C66" s="99"/>
      <c r="D66" s="101"/>
      <c r="E66" s="92"/>
      <c r="F66" s="92"/>
      <c r="G66" s="92">
        <f t="shared" si="11"/>
        <v>0</v>
      </c>
      <c r="H66" s="92"/>
      <c r="I66" s="92">
        <f t="shared" si="2"/>
        <v>0</v>
      </c>
      <c r="J66" s="118"/>
    </row>
    <row r="67" spans="1:10">
      <c r="A67" s="120"/>
      <c r="B67" s="95" t="s">
        <v>17</v>
      </c>
      <c r="C67" s="94"/>
      <c r="D67" s="96"/>
      <c r="E67" s="97"/>
      <c r="F67" s="97"/>
      <c r="G67" s="98">
        <f>+SUBTOTAL(9,G68:G69)</f>
        <v>0</v>
      </c>
      <c r="H67" s="98">
        <f>+SUBTOTAL(9,H68:H69)</f>
        <v>0</v>
      </c>
      <c r="I67" s="98">
        <f>+SUBTOTAL(9,I68:I69)</f>
        <v>0</v>
      </c>
      <c r="J67" s="121"/>
    </row>
    <row r="68" spans="1:10" ht="30">
      <c r="A68" s="16">
        <f>MAX($A$6:$A67)+1</f>
        <v>48</v>
      </c>
      <c r="B68" s="2" t="s">
        <v>118</v>
      </c>
      <c r="C68" s="99" t="s">
        <v>4</v>
      </c>
      <c r="D68" s="101">
        <v>1150</v>
      </c>
      <c r="E68" s="92"/>
      <c r="F68" s="92"/>
      <c r="G68" s="92">
        <f>D68*E68</f>
        <v>0</v>
      </c>
      <c r="H68" s="92">
        <f>+D68*F68</f>
        <v>0</v>
      </c>
      <c r="I68" s="92">
        <f>+SUM(G68:H68)</f>
        <v>0</v>
      </c>
      <c r="J68" s="118"/>
    </row>
    <row r="69" spans="1:10" ht="30">
      <c r="A69" s="16">
        <f>MAX($A$6:$A68)+1</f>
        <v>49</v>
      </c>
      <c r="B69" s="2" t="s">
        <v>18</v>
      </c>
      <c r="C69" s="99" t="s">
        <v>4</v>
      </c>
      <c r="D69" s="101">
        <f>2130+400</f>
        <v>2530</v>
      </c>
      <c r="E69" s="92"/>
      <c r="F69" s="92"/>
      <c r="G69" s="92">
        <f>D69*E69</f>
        <v>0</v>
      </c>
      <c r="H69" s="92">
        <f>+D69*F69</f>
        <v>0</v>
      </c>
      <c r="I69" s="92">
        <f t="shared" si="2"/>
        <v>0</v>
      </c>
      <c r="J69" s="118"/>
    </row>
    <row r="70" spans="1:10">
      <c r="A70" s="119"/>
      <c r="B70" s="103"/>
      <c r="C70" s="99"/>
      <c r="D70" s="101"/>
      <c r="E70" s="92"/>
      <c r="F70" s="92"/>
      <c r="G70" s="92"/>
      <c r="H70" s="92"/>
      <c r="I70" s="92"/>
      <c r="J70" s="118"/>
    </row>
    <row r="71" spans="1:10">
      <c r="A71" s="120"/>
      <c r="B71" s="95" t="s">
        <v>119</v>
      </c>
      <c r="C71" s="94"/>
      <c r="D71" s="96"/>
      <c r="E71" s="97"/>
      <c r="F71" s="97"/>
      <c r="G71" s="98">
        <f>+SUBTOTAL(9,G72:G74)</f>
        <v>0</v>
      </c>
      <c r="H71" s="98">
        <f>+SUBTOTAL(9,H72:H74)</f>
        <v>0</v>
      </c>
      <c r="I71" s="98">
        <f>+SUBTOTAL(9,I72:I74)</f>
        <v>0</v>
      </c>
      <c r="J71" s="121"/>
    </row>
    <row r="72" spans="1:10">
      <c r="A72" s="16">
        <f>MAX($A$6:$A71)+1</f>
        <v>50</v>
      </c>
      <c r="B72" s="93" t="s">
        <v>120</v>
      </c>
      <c r="C72" s="99" t="s">
        <v>4</v>
      </c>
      <c r="D72" s="101">
        <v>350.30000000000007</v>
      </c>
      <c r="E72" s="92"/>
      <c r="F72" s="92"/>
      <c r="G72" s="92">
        <f>D72*E72</f>
        <v>0</v>
      </c>
      <c r="H72" s="92">
        <f>+D72*F72</f>
        <v>0</v>
      </c>
      <c r="I72" s="92">
        <f t="shared" si="2"/>
        <v>0</v>
      </c>
      <c r="J72" s="118"/>
    </row>
    <row r="73" spans="1:10">
      <c r="A73" s="16">
        <f>MAX($A$6:$A72)+1</f>
        <v>51</v>
      </c>
      <c r="B73" s="2" t="s">
        <v>122</v>
      </c>
      <c r="C73" s="3" t="s">
        <v>4</v>
      </c>
      <c r="D73" s="91">
        <v>350.30000000000007</v>
      </c>
      <c r="E73" s="92"/>
      <c r="F73" s="92"/>
      <c r="G73" s="92">
        <f>D73*E73</f>
        <v>0</v>
      </c>
      <c r="H73" s="92">
        <f>+D73*F73</f>
        <v>0</v>
      </c>
      <c r="I73" s="92">
        <f t="shared" si="2"/>
        <v>0</v>
      </c>
      <c r="J73" s="118"/>
    </row>
    <row r="74" spans="1:10">
      <c r="A74" s="16">
        <f>MAX($A$6:$A73)+1</f>
        <v>52</v>
      </c>
      <c r="B74" s="133" t="s">
        <v>226</v>
      </c>
      <c r="C74" s="134" t="s">
        <v>4</v>
      </c>
      <c r="D74" s="104">
        <v>392.72</v>
      </c>
      <c r="E74" s="92"/>
      <c r="F74" s="92"/>
      <c r="G74" s="92">
        <f>D74*E74</f>
        <v>0</v>
      </c>
      <c r="H74" s="92">
        <f>+D74*F74</f>
        <v>0</v>
      </c>
      <c r="I74" s="92">
        <f t="shared" si="2"/>
        <v>0</v>
      </c>
      <c r="J74" s="118"/>
    </row>
    <row r="75" spans="1:10">
      <c r="A75" s="122"/>
      <c r="B75" s="133"/>
      <c r="C75" s="105"/>
      <c r="D75" s="104"/>
      <c r="E75" s="92"/>
      <c r="F75" s="92"/>
      <c r="G75" s="92"/>
      <c r="H75" s="92"/>
      <c r="I75" s="92"/>
      <c r="J75" s="118"/>
    </row>
    <row r="76" spans="1:10">
      <c r="A76" s="120"/>
      <c r="B76" s="95" t="s">
        <v>15</v>
      </c>
      <c r="C76" s="94"/>
      <c r="D76" s="96"/>
      <c r="E76" s="97"/>
      <c r="F76" s="97"/>
      <c r="G76" s="98">
        <f>+SUBTOTAL(9,G77:G88)</f>
        <v>0</v>
      </c>
      <c r="H76" s="98">
        <f>+SUBTOTAL(9,H77:H88)</f>
        <v>0</v>
      </c>
      <c r="I76" s="98">
        <f>+SUBTOTAL(9,I77:I88)</f>
        <v>0</v>
      </c>
      <c r="J76" s="121"/>
    </row>
    <row r="77" spans="1:10" ht="30">
      <c r="A77" s="16">
        <f>MAX($A$6:$A76)+1</f>
        <v>53</v>
      </c>
      <c r="B77" s="100" t="s">
        <v>139</v>
      </c>
      <c r="C77" s="99" t="s">
        <v>4</v>
      </c>
      <c r="D77" s="101">
        <v>2.1150000000000002</v>
      </c>
      <c r="E77" s="92"/>
      <c r="F77" s="92"/>
      <c r="G77" s="92">
        <f>D77*E77</f>
        <v>0</v>
      </c>
      <c r="H77" s="92">
        <f>+D77*F77</f>
        <v>0</v>
      </c>
      <c r="I77" s="92">
        <f>+SUM(G77:H77)</f>
        <v>0</v>
      </c>
      <c r="J77" s="118"/>
    </row>
    <row r="78" spans="1:10" ht="30">
      <c r="A78" s="16">
        <f>MAX($A$6:$A77)+1</f>
        <v>54</v>
      </c>
      <c r="B78" s="100" t="s">
        <v>138</v>
      </c>
      <c r="C78" s="99" t="s">
        <v>4</v>
      </c>
      <c r="D78" s="101">
        <v>3.3000000000000003</v>
      </c>
      <c r="E78" s="92"/>
      <c r="F78" s="92"/>
      <c r="G78" s="92">
        <f>D78*E78</f>
        <v>0</v>
      </c>
      <c r="H78" s="92">
        <f>+D78*F78</f>
        <v>0</v>
      </c>
      <c r="I78" s="92">
        <f>+SUM(G78:H78)</f>
        <v>0</v>
      </c>
      <c r="J78" s="118"/>
    </row>
    <row r="79" spans="1:10" ht="45">
      <c r="A79" s="16">
        <f>MAX($A$6:$A78)+1</f>
        <v>55</v>
      </c>
      <c r="B79" s="100" t="s">
        <v>234</v>
      </c>
      <c r="C79" s="99" t="s">
        <v>4</v>
      </c>
      <c r="D79" s="101">
        <v>19.799999999999997</v>
      </c>
      <c r="E79" s="92"/>
      <c r="F79" s="92"/>
      <c r="G79" s="92">
        <f t="shared" ref="G79:G87" si="15">D79*E79</f>
        <v>0</v>
      </c>
      <c r="H79" s="92">
        <f t="shared" ref="H79:H87" si="16">+D79*F79</f>
        <v>0</v>
      </c>
      <c r="I79" s="92">
        <f t="shared" ref="I79:I87" si="17">+SUM(G79:H79)</f>
        <v>0</v>
      </c>
      <c r="J79" s="118"/>
    </row>
    <row r="80" spans="1:10" ht="45">
      <c r="A80" s="16">
        <f>MAX($A$6:$A79)+1</f>
        <v>56</v>
      </c>
      <c r="B80" s="100" t="s">
        <v>235</v>
      </c>
      <c r="C80" s="99" t="s">
        <v>4</v>
      </c>
      <c r="D80" s="101">
        <v>13.2</v>
      </c>
      <c r="E80" s="92"/>
      <c r="F80" s="92"/>
      <c r="G80" s="92">
        <f t="shared" si="15"/>
        <v>0</v>
      </c>
      <c r="H80" s="92">
        <f t="shared" si="16"/>
        <v>0</v>
      </c>
      <c r="I80" s="92">
        <f t="shared" si="17"/>
        <v>0</v>
      </c>
      <c r="J80" s="118"/>
    </row>
    <row r="81" spans="1:10">
      <c r="A81" s="16">
        <f>MAX($A$6:$A80)+1</f>
        <v>57</v>
      </c>
      <c r="B81" s="100" t="s">
        <v>236</v>
      </c>
      <c r="C81" s="99" t="s">
        <v>7</v>
      </c>
      <c r="D81" s="101">
        <v>4</v>
      </c>
      <c r="E81" s="92"/>
      <c r="F81" s="92"/>
      <c r="G81" s="92">
        <f t="shared" si="15"/>
        <v>0</v>
      </c>
      <c r="H81" s="92">
        <f t="shared" si="16"/>
        <v>0</v>
      </c>
      <c r="I81" s="92">
        <f t="shared" si="17"/>
        <v>0</v>
      </c>
      <c r="J81" s="118"/>
    </row>
    <row r="82" spans="1:10" ht="45">
      <c r="A82" s="16">
        <f>MAX($A$6:$A81)+1</f>
        <v>58</v>
      </c>
      <c r="B82" s="100" t="s">
        <v>135</v>
      </c>
      <c r="C82" s="99" t="s">
        <v>4</v>
      </c>
      <c r="D82" s="101">
        <v>21.150000000000002</v>
      </c>
      <c r="E82" s="92"/>
      <c r="F82" s="92"/>
      <c r="G82" s="92">
        <f t="shared" si="15"/>
        <v>0</v>
      </c>
      <c r="H82" s="92">
        <f t="shared" si="16"/>
        <v>0</v>
      </c>
      <c r="I82" s="92">
        <f t="shared" si="17"/>
        <v>0</v>
      </c>
      <c r="J82" s="118"/>
    </row>
    <row r="83" spans="1:10" ht="45">
      <c r="A83" s="16">
        <f>MAX($A$6:$A82)+1</f>
        <v>59</v>
      </c>
      <c r="B83" s="100" t="s">
        <v>136</v>
      </c>
      <c r="C83" s="99" t="s">
        <v>4</v>
      </c>
      <c r="D83" s="101">
        <v>4</v>
      </c>
      <c r="E83" s="92"/>
      <c r="F83" s="92"/>
      <c r="G83" s="92">
        <f t="shared" si="15"/>
        <v>0</v>
      </c>
      <c r="H83" s="92">
        <f t="shared" si="16"/>
        <v>0</v>
      </c>
      <c r="I83" s="92">
        <f t="shared" si="17"/>
        <v>0</v>
      </c>
      <c r="J83" s="118"/>
    </row>
    <row r="84" spans="1:10" ht="30">
      <c r="A84" s="16">
        <f>MAX($A$6:$A83)+1</f>
        <v>60</v>
      </c>
      <c r="B84" s="100" t="s">
        <v>237</v>
      </c>
      <c r="C84" s="99" t="s">
        <v>4</v>
      </c>
      <c r="D84" s="101">
        <v>11.219999999999999</v>
      </c>
      <c r="E84" s="92"/>
      <c r="F84" s="92"/>
      <c r="G84" s="92">
        <f t="shared" si="15"/>
        <v>0</v>
      </c>
      <c r="H84" s="92">
        <f t="shared" si="16"/>
        <v>0</v>
      </c>
      <c r="I84" s="92">
        <f t="shared" si="17"/>
        <v>0</v>
      </c>
      <c r="J84" s="118"/>
    </row>
    <row r="85" spans="1:10" ht="45">
      <c r="A85" s="16">
        <f>MAX($A$6:$A84)+1</f>
        <v>61</v>
      </c>
      <c r="B85" s="100" t="s">
        <v>238</v>
      </c>
      <c r="C85" s="99" t="s">
        <v>4</v>
      </c>
      <c r="D85" s="101">
        <v>52.800000000000004</v>
      </c>
      <c r="E85" s="92"/>
      <c r="F85" s="92"/>
      <c r="G85" s="92">
        <f t="shared" si="15"/>
        <v>0</v>
      </c>
      <c r="H85" s="92">
        <f t="shared" si="16"/>
        <v>0</v>
      </c>
      <c r="I85" s="92">
        <f t="shared" si="17"/>
        <v>0</v>
      </c>
      <c r="J85" s="118"/>
    </row>
    <row r="86" spans="1:10" ht="45">
      <c r="A86" s="16">
        <f>MAX($A$6:$A85)+1</f>
        <v>62</v>
      </c>
      <c r="B86" s="100" t="s">
        <v>239</v>
      </c>
      <c r="C86" s="99" t="s">
        <v>4</v>
      </c>
      <c r="D86" s="101"/>
      <c r="E86" s="92"/>
      <c r="F86" s="92"/>
      <c r="G86" s="92"/>
      <c r="H86" s="92"/>
      <c r="I86" s="92"/>
      <c r="J86" s="855" t="s">
        <v>1362</v>
      </c>
    </row>
    <row r="87" spans="1:10">
      <c r="A87" s="16">
        <f>MAX($A$6:$A86)+1</f>
        <v>63</v>
      </c>
      <c r="B87" s="100" t="s">
        <v>263</v>
      </c>
      <c r="C87" s="99" t="s">
        <v>4</v>
      </c>
      <c r="D87" s="101">
        <v>16.5</v>
      </c>
      <c r="E87" s="92"/>
      <c r="F87" s="92"/>
      <c r="G87" s="92">
        <f t="shared" si="15"/>
        <v>0</v>
      </c>
      <c r="H87" s="92">
        <f t="shared" si="16"/>
        <v>0</v>
      </c>
      <c r="I87" s="92">
        <f t="shared" si="17"/>
        <v>0</v>
      </c>
      <c r="J87" s="118"/>
    </row>
    <row r="88" spans="1:10">
      <c r="A88" s="124"/>
      <c r="B88" s="100"/>
      <c r="C88" s="99"/>
      <c r="D88" s="101"/>
      <c r="E88" s="92"/>
      <c r="F88" s="92"/>
      <c r="G88" s="92"/>
      <c r="H88" s="92"/>
      <c r="I88" s="92"/>
      <c r="J88" s="118"/>
    </row>
    <row r="89" spans="1:10">
      <c r="A89" s="120"/>
      <c r="B89" s="95" t="s">
        <v>257</v>
      </c>
      <c r="C89" s="94"/>
      <c r="D89" s="96"/>
      <c r="E89" s="97"/>
      <c r="F89" s="97"/>
      <c r="G89" s="98">
        <f>+SUBTOTAL(9,G90:G95)</f>
        <v>0</v>
      </c>
      <c r="H89" s="98">
        <f>+SUBTOTAL(9,H90:H95)</f>
        <v>0</v>
      </c>
      <c r="I89" s="98">
        <f>+SUBTOTAL(9,I90:I95)</f>
        <v>0</v>
      </c>
      <c r="J89" s="121"/>
    </row>
    <row r="90" spans="1:10" ht="30">
      <c r="A90" s="16">
        <f>MAX($A$6:$A89)+1</f>
        <v>64</v>
      </c>
      <c r="B90" s="100" t="s">
        <v>142</v>
      </c>
      <c r="C90" s="99" t="s">
        <v>4</v>
      </c>
      <c r="D90" s="101">
        <v>16.16</v>
      </c>
      <c r="E90" s="92"/>
      <c r="F90" s="92"/>
      <c r="G90" s="92">
        <f t="shared" ref="G90:G94" si="18">D90*E90</f>
        <v>0</v>
      </c>
      <c r="H90" s="92">
        <f t="shared" ref="H90:H94" si="19">+D90*F90</f>
        <v>0</v>
      </c>
      <c r="I90" s="92">
        <f t="shared" ref="I90:I94" si="20">+SUM(G90:H90)</f>
        <v>0</v>
      </c>
      <c r="J90" s="118"/>
    </row>
    <row r="91" spans="1:10" ht="30">
      <c r="A91" s="16">
        <f>MAX($A$6:$A90)+1</f>
        <v>65</v>
      </c>
      <c r="B91" s="100" t="s">
        <v>232</v>
      </c>
      <c r="C91" s="99" t="s">
        <v>4</v>
      </c>
      <c r="D91" s="101">
        <v>27.5</v>
      </c>
      <c r="E91" s="92"/>
      <c r="F91" s="92"/>
      <c r="G91" s="92">
        <f t="shared" si="18"/>
        <v>0</v>
      </c>
      <c r="H91" s="92">
        <f t="shared" si="19"/>
        <v>0</v>
      </c>
      <c r="I91" s="92">
        <f t="shared" si="20"/>
        <v>0</v>
      </c>
      <c r="J91" s="118"/>
    </row>
    <row r="92" spans="1:10" ht="30">
      <c r="A92" s="16">
        <f>MAX($A$6:$A91)+1</f>
        <v>66</v>
      </c>
      <c r="B92" s="100" t="s">
        <v>240</v>
      </c>
      <c r="C92" s="99" t="s">
        <v>4</v>
      </c>
      <c r="D92" s="101">
        <v>340</v>
      </c>
      <c r="E92" s="92"/>
      <c r="F92" s="92"/>
      <c r="G92" s="92">
        <f t="shared" si="18"/>
        <v>0</v>
      </c>
      <c r="H92" s="92">
        <f t="shared" si="19"/>
        <v>0</v>
      </c>
      <c r="I92" s="92">
        <f t="shared" si="20"/>
        <v>0</v>
      </c>
      <c r="J92" s="118"/>
    </row>
    <row r="93" spans="1:10" ht="30">
      <c r="A93" s="16">
        <f>MAX($A$6:$A92)+1</f>
        <v>67</v>
      </c>
      <c r="B93" s="100" t="s">
        <v>258</v>
      </c>
      <c r="C93" s="99" t="s">
        <v>4</v>
      </c>
      <c r="D93" s="101">
        <v>10.5</v>
      </c>
      <c r="E93" s="92"/>
      <c r="F93" s="92"/>
      <c r="G93" s="92">
        <f t="shared" si="18"/>
        <v>0</v>
      </c>
      <c r="H93" s="92">
        <f t="shared" si="19"/>
        <v>0</v>
      </c>
      <c r="I93" s="92">
        <f t="shared" si="20"/>
        <v>0</v>
      </c>
      <c r="J93" s="118"/>
    </row>
    <row r="94" spans="1:10">
      <c r="A94" s="16">
        <f>MAX($A$6:$A93)+1</f>
        <v>68</v>
      </c>
      <c r="B94" s="100" t="s">
        <v>259</v>
      </c>
      <c r="C94" s="99" t="s">
        <v>4</v>
      </c>
      <c r="D94" s="101">
        <v>1155</v>
      </c>
      <c r="E94" s="92"/>
      <c r="F94" s="92"/>
      <c r="G94" s="92">
        <f t="shared" si="18"/>
        <v>0</v>
      </c>
      <c r="H94" s="92">
        <f t="shared" si="19"/>
        <v>0</v>
      </c>
      <c r="I94" s="92">
        <f t="shared" si="20"/>
        <v>0</v>
      </c>
      <c r="J94" s="118"/>
    </row>
    <row r="95" spans="1:10">
      <c r="A95" s="124"/>
      <c r="B95" s="100"/>
      <c r="C95" s="99"/>
      <c r="D95" s="101"/>
      <c r="E95" s="92"/>
      <c r="F95" s="92"/>
      <c r="G95" s="92"/>
      <c r="H95" s="92"/>
      <c r="I95" s="92"/>
      <c r="J95" s="118"/>
    </row>
    <row r="96" spans="1:10">
      <c r="A96" s="120"/>
      <c r="B96" s="95" t="s">
        <v>14</v>
      </c>
      <c r="C96" s="94"/>
      <c r="D96" s="96"/>
      <c r="E96" s="97"/>
      <c r="F96" s="97"/>
      <c r="G96" s="98">
        <f>+SUBTOTAL(9,G97:G117)</f>
        <v>0</v>
      </c>
      <c r="H96" s="98">
        <f>+SUBTOTAL(9,H97:H117)</f>
        <v>0</v>
      </c>
      <c r="I96" s="98">
        <f>+SUBTOTAL(9,I97:I117)</f>
        <v>0</v>
      </c>
      <c r="J96" s="121"/>
    </row>
    <row r="97" spans="1:10">
      <c r="A97" s="16">
        <f>MAX($A$6:$A96)+1</f>
        <v>69</v>
      </c>
      <c r="B97" s="103" t="s">
        <v>242</v>
      </c>
      <c r="C97" s="99" t="s">
        <v>4</v>
      </c>
      <c r="D97" s="101">
        <v>35.572000000000003</v>
      </c>
      <c r="E97" s="92"/>
      <c r="F97" s="92"/>
      <c r="G97" s="92">
        <f t="shared" ref="G97" si="21">D97*E97</f>
        <v>0</v>
      </c>
      <c r="H97" s="92">
        <f t="shared" ref="H97" si="22">+D97*F97</f>
        <v>0</v>
      </c>
      <c r="I97" s="92">
        <f t="shared" ref="I97" si="23">+SUM(G97:H97)</f>
        <v>0</v>
      </c>
      <c r="J97" s="118"/>
    </row>
    <row r="98" spans="1:10" ht="30">
      <c r="A98" s="16">
        <f>MAX($A$6:$A97)+1</f>
        <v>70</v>
      </c>
      <c r="B98" s="103" t="s">
        <v>241</v>
      </c>
      <c r="C98" s="99" t="s">
        <v>66</v>
      </c>
      <c r="D98" s="101">
        <v>53.96</v>
      </c>
      <c r="E98" s="92"/>
      <c r="F98" s="92"/>
      <c r="G98" s="92">
        <f t="shared" ref="G98:G111" si="24">D98*E98</f>
        <v>0</v>
      </c>
      <c r="H98" s="92">
        <f t="shared" ref="H98:H111" si="25">+D98*F98</f>
        <v>0</v>
      </c>
      <c r="I98" s="92">
        <f t="shared" ref="I98:I111" si="26">+SUM(G98:H98)</f>
        <v>0</v>
      </c>
      <c r="J98" s="118"/>
    </row>
    <row r="99" spans="1:10" ht="30">
      <c r="A99" s="16">
        <f>MAX($A$6:$A98)+1</f>
        <v>71</v>
      </c>
      <c r="B99" s="103" t="s">
        <v>244</v>
      </c>
      <c r="C99" s="99" t="s">
        <v>66</v>
      </c>
      <c r="D99" s="101">
        <v>128.4</v>
      </c>
      <c r="E99" s="92"/>
      <c r="F99" s="92"/>
      <c r="G99" s="92">
        <f t="shared" si="24"/>
        <v>0</v>
      </c>
      <c r="H99" s="92">
        <f t="shared" si="25"/>
        <v>0</v>
      </c>
      <c r="I99" s="92">
        <f t="shared" si="26"/>
        <v>0</v>
      </c>
      <c r="J99" s="118"/>
    </row>
    <row r="100" spans="1:10" ht="30">
      <c r="A100" s="16">
        <f>MAX($A$6:$A99)+1</f>
        <v>72</v>
      </c>
      <c r="B100" s="103" t="s">
        <v>245</v>
      </c>
      <c r="C100" s="99" t="s">
        <v>66</v>
      </c>
      <c r="D100" s="101">
        <v>5.75</v>
      </c>
      <c r="E100" s="92"/>
      <c r="F100" s="92"/>
      <c r="G100" s="92">
        <f t="shared" si="24"/>
        <v>0</v>
      </c>
      <c r="H100" s="92">
        <f t="shared" si="25"/>
        <v>0</v>
      </c>
      <c r="I100" s="92">
        <f t="shared" si="26"/>
        <v>0</v>
      </c>
      <c r="J100" s="118"/>
    </row>
    <row r="101" spans="1:10">
      <c r="A101" s="16">
        <f>MAX($A$6:$A99)+1</f>
        <v>72</v>
      </c>
      <c r="B101" s="103" t="s">
        <v>243</v>
      </c>
      <c r="C101" s="99" t="s">
        <v>4</v>
      </c>
      <c r="D101" s="101">
        <v>37.498000000000005</v>
      </c>
      <c r="E101" s="92"/>
      <c r="F101" s="92"/>
      <c r="G101" s="92">
        <f t="shared" si="24"/>
        <v>0</v>
      </c>
      <c r="H101" s="92">
        <f t="shared" si="25"/>
        <v>0</v>
      </c>
      <c r="I101" s="92">
        <f t="shared" si="26"/>
        <v>0</v>
      </c>
      <c r="J101" s="118"/>
    </row>
    <row r="102" spans="1:10">
      <c r="A102" s="16">
        <f>MAX($A$6:$A101)+1</f>
        <v>73</v>
      </c>
      <c r="B102" s="103" t="s">
        <v>246</v>
      </c>
      <c r="C102" s="99" t="s">
        <v>4</v>
      </c>
      <c r="D102" s="101">
        <v>256.25</v>
      </c>
      <c r="E102" s="92"/>
      <c r="F102" s="92"/>
      <c r="G102" s="92">
        <f t="shared" si="24"/>
        <v>0</v>
      </c>
      <c r="H102" s="92">
        <f t="shared" si="25"/>
        <v>0</v>
      </c>
      <c r="I102" s="92">
        <f t="shared" si="26"/>
        <v>0</v>
      </c>
      <c r="J102" s="118"/>
    </row>
    <row r="103" spans="1:10">
      <c r="A103" s="16">
        <f>MAX($A$6:$A102)+1</f>
        <v>74</v>
      </c>
      <c r="B103" s="103" t="s">
        <v>247</v>
      </c>
      <c r="C103" s="99" t="s">
        <v>4</v>
      </c>
      <c r="D103" s="101">
        <v>85.69</v>
      </c>
      <c r="E103" s="92"/>
      <c r="F103" s="92"/>
      <c r="G103" s="92">
        <f t="shared" si="24"/>
        <v>0</v>
      </c>
      <c r="H103" s="92">
        <f t="shared" si="25"/>
        <v>0</v>
      </c>
      <c r="I103" s="92">
        <f t="shared" si="26"/>
        <v>0</v>
      </c>
      <c r="J103" s="118"/>
    </row>
    <row r="104" spans="1:10">
      <c r="A104" s="16">
        <f>MAX($A$6:$A103)+1</f>
        <v>75</v>
      </c>
      <c r="B104" s="103" t="s">
        <v>248</v>
      </c>
      <c r="C104" s="99" t="s">
        <v>4</v>
      </c>
      <c r="D104" s="101">
        <v>149.63999999999999</v>
      </c>
      <c r="E104" s="92"/>
      <c r="F104" s="92"/>
      <c r="G104" s="92">
        <f t="shared" si="24"/>
        <v>0</v>
      </c>
      <c r="H104" s="92">
        <f t="shared" si="25"/>
        <v>0</v>
      </c>
      <c r="I104" s="92">
        <f t="shared" si="26"/>
        <v>0</v>
      </c>
      <c r="J104" s="118"/>
    </row>
    <row r="105" spans="1:10">
      <c r="A105" s="16">
        <f>MAX($A$6:$A104)+1</f>
        <v>76</v>
      </c>
      <c r="B105" s="103" t="s">
        <v>249</v>
      </c>
      <c r="C105" s="99" t="s">
        <v>4</v>
      </c>
      <c r="D105" s="101">
        <v>216.47</v>
      </c>
      <c r="E105" s="92"/>
      <c r="F105" s="92"/>
      <c r="G105" s="92">
        <f t="shared" si="24"/>
        <v>0</v>
      </c>
      <c r="H105" s="92">
        <f t="shared" si="25"/>
        <v>0</v>
      </c>
      <c r="I105" s="92">
        <f t="shared" si="26"/>
        <v>0</v>
      </c>
      <c r="J105" s="118"/>
    </row>
    <row r="106" spans="1:10">
      <c r="A106" s="16">
        <f>MAX($A$6:$A105)+1</f>
        <v>77</v>
      </c>
      <c r="B106" s="103" t="s">
        <v>250</v>
      </c>
      <c r="C106" s="99" t="s">
        <v>4</v>
      </c>
      <c r="D106" s="101">
        <v>328.5</v>
      </c>
      <c r="E106" s="92"/>
      <c r="F106" s="92"/>
      <c r="G106" s="92">
        <f t="shared" si="24"/>
        <v>0</v>
      </c>
      <c r="H106" s="92">
        <f t="shared" si="25"/>
        <v>0</v>
      </c>
      <c r="I106" s="92">
        <f t="shared" si="26"/>
        <v>0</v>
      </c>
      <c r="J106" s="118"/>
    </row>
    <row r="107" spans="1:10">
      <c r="A107" s="16">
        <f>MAX($A$6:$A106)+1</f>
        <v>78</v>
      </c>
      <c r="B107" s="103" t="s">
        <v>251</v>
      </c>
      <c r="C107" s="99" t="s">
        <v>66</v>
      </c>
      <c r="D107" s="101">
        <v>94.100000000000009</v>
      </c>
      <c r="E107" s="92"/>
      <c r="F107" s="92"/>
      <c r="G107" s="92">
        <f t="shared" si="24"/>
        <v>0</v>
      </c>
      <c r="H107" s="92">
        <f t="shared" si="25"/>
        <v>0</v>
      </c>
      <c r="I107" s="92">
        <f t="shared" si="26"/>
        <v>0</v>
      </c>
      <c r="J107" s="118"/>
    </row>
    <row r="108" spans="1:10">
      <c r="A108" s="16">
        <f>MAX($A$6:$A107)+1</f>
        <v>79</v>
      </c>
      <c r="B108" s="103" t="s">
        <v>252</v>
      </c>
      <c r="C108" s="99" t="s">
        <v>66</v>
      </c>
      <c r="D108" s="101">
        <v>173.75</v>
      </c>
      <c r="E108" s="92"/>
      <c r="F108" s="92"/>
      <c r="G108" s="92">
        <f t="shared" si="24"/>
        <v>0</v>
      </c>
      <c r="H108" s="92">
        <f t="shared" si="25"/>
        <v>0</v>
      </c>
      <c r="I108" s="92">
        <f t="shared" si="26"/>
        <v>0</v>
      </c>
      <c r="J108" s="118"/>
    </row>
    <row r="109" spans="1:10" ht="30">
      <c r="A109" s="16">
        <f>MAX($A$6:$A108)+1</f>
        <v>80</v>
      </c>
      <c r="B109" s="103" t="s">
        <v>255</v>
      </c>
      <c r="C109" s="99" t="s">
        <v>4</v>
      </c>
      <c r="D109" s="101">
        <v>17.64</v>
      </c>
      <c r="E109" s="92"/>
      <c r="F109" s="92"/>
      <c r="G109" s="92">
        <f t="shared" si="24"/>
        <v>0</v>
      </c>
      <c r="H109" s="92">
        <f t="shared" si="25"/>
        <v>0</v>
      </c>
      <c r="I109" s="92">
        <f t="shared" si="26"/>
        <v>0</v>
      </c>
      <c r="J109" s="118"/>
    </row>
    <row r="110" spans="1:10" ht="30">
      <c r="A110" s="16">
        <f>MAX($A$6:$A109)+1</f>
        <v>81</v>
      </c>
      <c r="B110" s="103" t="s">
        <v>254</v>
      </c>
      <c r="C110" s="99" t="s">
        <v>4</v>
      </c>
      <c r="D110" s="101">
        <v>108.9</v>
      </c>
      <c r="E110" s="92"/>
      <c r="F110" s="92"/>
      <c r="G110" s="92">
        <f t="shared" si="24"/>
        <v>0</v>
      </c>
      <c r="H110" s="92">
        <f t="shared" si="25"/>
        <v>0</v>
      </c>
      <c r="I110" s="92">
        <f t="shared" si="26"/>
        <v>0</v>
      </c>
      <c r="J110" s="118"/>
    </row>
    <row r="111" spans="1:10" ht="30">
      <c r="A111" s="16">
        <f>MAX($A$6:$A110)+1</f>
        <v>82</v>
      </c>
      <c r="B111" s="103" t="s">
        <v>253</v>
      </c>
      <c r="C111" s="99" t="s">
        <v>4</v>
      </c>
      <c r="D111" s="101">
        <v>3.2</v>
      </c>
      <c r="E111" s="92"/>
      <c r="F111" s="92"/>
      <c r="G111" s="92">
        <f t="shared" si="24"/>
        <v>0</v>
      </c>
      <c r="H111" s="92">
        <f t="shared" si="25"/>
        <v>0</v>
      </c>
      <c r="I111" s="92">
        <f t="shared" si="26"/>
        <v>0</v>
      </c>
      <c r="J111" s="118"/>
    </row>
    <row r="112" spans="1:10">
      <c r="A112" s="16">
        <f>MAX($A$6:$A111)+1</f>
        <v>83</v>
      </c>
      <c r="B112" s="103" t="s">
        <v>256</v>
      </c>
      <c r="C112" s="99" t="s">
        <v>4</v>
      </c>
      <c r="D112" s="101">
        <f>D110+D111</f>
        <v>112.10000000000001</v>
      </c>
      <c r="E112" s="92"/>
      <c r="F112" s="92"/>
      <c r="G112" s="92">
        <f t="shared" ref="G112" si="27">D112*E112</f>
        <v>0</v>
      </c>
      <c r="H112" s="92">
        <f t="shared" ref="H112" si="28">+D112*F112</f>
        <v>0</v>
      </c>
      <c r="I112" s="92">
        <f t="shared" ref="I112" si="29">+SUM(G112:H112)</f>
        <v>0</v>
      </c>
      <c r="J112" s="118"/>
    </row>
    <row r="113" spans="1:10">
      <c r="A113" s="124"/>
      <c r="B113" s="100"/>
      <c r="C113" s="99"/>
      <c r="D113" s="101"/>
      <c r="E113" s="92"/>
      <c r="F113" s="92"/>
      <c r="G113" s="92"/>
      <c r="H113" s="92"/>
      <c r="I113" s="92"/>
      <c r="J113" s="118"/>
    </row>
    <row r="114" spans="1:10">
      <c r="A114" s="120"/>
      <c r="B114" s="95" t="s">
        <v>143</v>
      </c>
      <c r="C114" s="94"/>
      <c r="D114" s="96"/>
      <c r="E114" s="97"/>
      <c r="F114" s="97"/>
      <c r="G114" s="98">
        <f>+SUBTOTAL(9,G115:G118)</f>
        <v>0</v>
      </c>
      <c r="H114" s="98">
        <f>+SUBTOTAL(9,H115:H118)</f>
        <v>0</v>
      </c>
      <c r="I114" s="98">
        <f>+SUBTOTAL(9,I115:I118)</f>
        <v>0</v>
      </c>
      <c r="J114" s="121"/>
    </row>
    <row r="115" spans="1:10" ht="30">
      <c r="A115" s="16">
        <f>MAX($A$6:$A114)+1</f>
        <v>84</v>
      </c>
      <c r="B115" s="100" t="s">
        <v>260</v>
      </c>
      <c r="C115" s="99" t="s">
        <v>4</v>
      </c>
      <c r="D115" s="101">
        <v>727.57999999999993</v>
      </c>
      <c r="E115" s="92"/>
      <c r="F115" s="92"/>
      <c r="G115" s="92">
        <f t="shared" ref="G115:G116" si="30">D115*E115</f>
        <v>0</v>
      </c>
      <c r="H115" s="92">
        <f t="shared" ref="H115:H116" si="31">+D115*F115</f>
        <v>0</v>
      </c>
      <c r="I115" s="92">
        <f t="shared" ref="I115:I116" si="32">+SUM(G115:H115)</f>
        <v>0</v>
      </c>
      <c r="J115" s="118"/>
    </row>
    <row r="116" spans="1:10" ht="30">
      <c r="A116" s="16">
        <f>MAX($A$6:$A115)+1</f>
        <v>85</v>
      </c>
      <c r="B116" s="100" t="s">
        <v>261</v>
      </c>
      <c r="C116" s="99" t="s">
        <v>4</v>
      </c>
      <c r="D116" s="101">
        <v>17.64</v>
      </c>
      <c r="E116" s="92"/>
      <c r="F116" s="92"/>
      <c r="G116" s="92">
        <f t="shared" si="30"/>
        <v>0</v>
      </c>
      <c r="H116" s="92">
        <f t="shared" si="31"/>
        <v>0</v>
      </c>
      <c r="I116" s="92">
        <f t="shared" si="32"/>
        <v>0</v>
      </c>
      <c r="J116" s="118"/>
    </row>
    <row r="117" spans="1:10">
      <c r="A117" s="124"/>
      <c r="B117" s="100"/>
      <c r="C117" s="99"/>
      <c r="D117" s="101"/>
      <c r="E117" s="92"/>
      <c r="F117" s="92"/>
      <c r="G117" s="92"/>
      <c r="H117" s="92"/>
      <c r="I117" s="92"/>
      <c r="J117" s="118"/>
    </row>
    <row r="118" spans="1:10">
      <c r="A118" s="120"/>
      <c r="B118" s="95" t="s">
        <v>262</v>
      </c>
      <c r="C118" s="94"/>
      <c r="D118" s="96"/>
      <c r="E118" s="97"/>
      <c r="F118" s="97"/>
      <c r="G118" s="98">
        <f>+SUBTOTAL(9,G120:G126)</f>
        <v>0</v>
      </c>
      <c r="H118" s="98">
        <f>+SUBTOTAL(9,H120:H126)</f>
        <v>0</v>
      </c>
      <c r="I118" s="98">
        <f>+SUBTOTAL(9,I120:I126)</f>
        <v>0</v>
      </c>
      <c r="J118" s="121"/>
    </row>
    <row r="119" spans="1:10">
      <c r="A119" s="16"/>
      <c r="B119" s="182" t="s">
        <v>909</v>
      </c>
      <c r="C119" s="183" t="s">
        <v>0</v>
      </c>
      <c r="D119" s="111">
        <v>49</v>
      </c>
      <c r="E119" s="92"/>
      <c r="F119" s="92"/>
      <c r="G119" s="92">
        <f>E119*D119</f>
        <v>0</v>
      </c>
      <c r="H119" s="92">
        <f>F119*D119</f>
        <v>0</v>
      </c>
      <c r="I119" s="92">
        <f>H119+G119</f>
        <v>0</v>
      </c>
      <c r="J119" s="118"/>
    </row>
    <row r="120" spans="1:10">
      <c r="A120" s="16">
        <f>MAX($A$6:$A118)+1</f>
        <v>86</v>
      </c>
      <c r="B120" s="182" t="s">
        <v>444</v>
      </c>
      <c r="C120" s="183" t="s">
        <v>5</v>
      </c>
      <c r="D120" s="111"/>
      <c r="E120" s="92"/>
      <c r="F120" s="92"/>
      <c r="G120" s="92">
        <f t="shared" ref="G120:G123" si="33">D120*E120</f>
        <v>0</v>
      </c>
      <c r="H120" s="92">
        <f t="shared" ref="H120:H123" si="34">+D120*F120</f>
        <v>0</v>
      </c>
      <c r="I120" s="92">
        <f t="shared" ref="I120:I123" si="35">+SUM(G120:H120)</f>
        <v>0</v>
      </c>
      <c r="J120" s="118"/>
    </row>
    <row r="121" spans="1:10">
      <c r="A121" s="16">
        <f>MAX($A$6:$A120)+1</f>
        <v>87</v>
      </c>
      <c r="B121" s="182" t="s">
        <v>445</v>
      </c>
      <c r="C121" s="183" t="s">
        <v>0</v>
      </c>
      <c r="D121" s="111"/>
      <c r="E121" s="92"/>
      <c r="F121" s="92"/>
      <c r="G121" s="92">
        <f t="shared" si="33"/>
        <v>0</v>
      </c>
      <c r="H121" s="92">
        <f t="shared" si="34"/>
        <v>0</v>
      </c>
      <c r="I121" s="92">
        <f t="shared" si="35"/>
        <v>0</v>
      </c>
      <c r="J121" s="118"/>
    </row>
    <row r="122" spans="1:10">
      <c r="A122" s="16">
        <f>MAX($A$6:$A121)+1</f>
        <v>88</v>
      </c>
      <c r="B122" s="182" t="s">
        <v>169</v>
      </c>
      <c r="C122" s="183" t="s">
        <v>0</v>
      </c>
      <c r="D122" s="111"/>
      <c r="E122" s="92"/>
      <c r="F122" s="92"/>
      <c r="G122" s="92">
        <f t="shared" si="33"/>
        <v>0</v>
      </c>
      <c r="H122" s="92">
        <f t="shared" si="34"/>
        <v>0</v>
      </c>
      <c r="I122" s="92">
        <f t="shared" si="35"/>
        <v>0</v>
      </c>
      <c r="J122" s="118"/>
    </row>
    <row r="123" spans="1:10">
      <c r="A123" s="16">
        <f>MAX($A$6:$A122)+1</f>
        <v>89</v>
      </c>
      <c r="B123" s="182" t="s">
        <v>170</v>
      </c>
      <c r="C123" s="183" t="s">
        <v>66</v>
      </c>
      <c r="D123" s="111"/>
      <c r="E123" s="92"/>
      <c r="F123" s="92"/>
      <c r="G123" s="92">
        <f t="shared" si="33"/>
        <v>0</v>
      </c>
      <c r="H123" s="92">
        <f t="shared" si="34"/>
        <v>0</v>
      </c>
      <c r="I123" s="92">
        <f t="shared" si="35"/>
        <v>0</v>
      </c>
      <c r="J123" s="118"/>
    </row>
    <row r="124" spans="1:10" ht="30">
      <c r="A124" s="16">
        <f>MAX($A$6:$A123)+1</f>
        <v>90</v>
      </c>
      <c r="B124" s="182" t="s">
        <v>307</v>
      </c>
      <c r="C124" s="183" t="s">
        <v>66</v>
      </c>
      <c r="D124" s="111"/>
      <c r="E124" s="92"/>
      <c r="F124" s="92"/>
      <c r="G124" s="92"/>
      <c r="H124" s="92"/>
      <c r="I124" s="92"/>
      <c r="J124" s="118"/>
    </row>
    <row r="125" spans="1:10">
      <c r="A125" s="16">
        <f>MAX($A$6:$A124)+1</f>
        <v>91</v>
      </c>
      <c r="B125" s="182" t="s">
        <v>177</v>
      </c>
      <c r="C125" s="183" t="s">
        <v>151</v>
      </c>
      <c r="D125" s="111"/>
      <c r="E125" s="92"/>
      <c r="F125" s="92"/>
      <c r="G125" s="92"/>
      <c r="H125" s="92"/>
      <c r="I125" s="92"/>
      <c r="J125" s="118"/>
    </row>
    <row r="126" spans="1:10">
      <c r="A126" s="140"/>
      <c r="B126" s="177"/>
      <c r="C126" s="178"/>
      <c r="D126" s="143"/>
      <c r="E126" s="144"/>
      <c r="F126" s="144"/>
      <c r="G126" s="144"/>
      <c r="H126" s="144"/>
      <c r="I126" s="144"/>
      <c r="J126" s="145"/>
    </row>
    <row r="127" spans="1:10" ht="28.5">
      <c r="A127" s="120"/>
      <c r="B127" s="95" t="s">
        <v>181</v>
      </c>
      <c r="C127" s="94"/>
      <c r="D127" s="96"/>
      <c r="E127" s="97"/>
      <c r="F127" s="97"/>
      <c r="G127" s="98"/>
      <c r="H127" s="98"/>
      <c r="I127" s="98"/>
      <c r="J127" s="121"/>
    </row>
    <row r="128" spans="1:10">
      <c r="A128" s="140"/>
      <c r="B128" s="141"/>
      <c r="C128" s="142"/>
      <c r="D128" s="143"/>
      <c r="E128" s="144"/>
      <c r="F128" s="144"/>
      <c r="G128" s="144"/>
      <c r="H128" s="144"/>
      <c r="I128" s="144"/>
      <c r="J128" s="145"/>
    </row>
    <row r="129" spans="1:10">
      <c r="A129" s="125"/>
      <c r="B129" s="112"/>
      <c r="C129" s="113"/>
      <c r="D129" s="114"/>
      <c r="E129" s="115"/>
      <c r="F129" s="115"/>
      <c r="G129" s="115"/>
      <c r="H129" s="115"/>
      <c r="I129" s="115"/>
      <c r="J129" s="126"/>
    </row>
    <row r="130" spans="1:10" ht="15.75" thickBot="1">
      <c r="A130" s="127"/>
      <c r="B130" s="128" t="s">
        <v>13</v>
      </c>
      <c r="C130" s="128"/>
      <c r="D130" s="129"/>
      <c r="E130" s="130"/>
      <c r="F130" s="130"/>
      <c r="G130" s="131">
        <f>+SUBTOTAL(9,G9:G129)</f>
        <v>0</v>
      </c>
      <c r="H130" s="131">
        <f>+SUBTOTAL(9,H9:H129)</f>
        <v>0</v>
      </c>
      <c r="I130" s="131">
        <f>+SUBTOTAL(9,I9:I129)</f>
        <v>0</v>
      </c>
      <c r="J130" s="132"/>
    </row>
    <row r="131" spans="1:10" ht="15.75" thickTop="1"/>
    <row r="134" spans="1:10">
      <c r="I134" s="854">
        <f>I130/800</f>
        <v>0</v>
      </c>
    </row>
  </sheetData>
  <mergeCells count="8">
    <mergeCell ref="I6:I7"/>
    <mergeCell ref="J6:J7"/>
    <mergeCell ref="A6:A7"/>
    <mergeCell ref="B6:B7"/>
    <mergeCell ref="C6:C7"/>
    <mergeCell ref="D6:D7"/>
    <mergeCell ref="E6:F6"/>
    <mergeCell ref="G6:H6"/>
  </mergeCells>
  <pageMargins left="0.7" right="0.7" top="0.75" bottom="0.75" header="0.3" footer="0.3"/>
  <pageSetup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54"/>
  <sheetViews>
    <sheetView view="pageBreakPreview" zoomScaleNormal="100" zoomScaleSheetLayoutView="100" workbookViewId="0">
      <pane ySplit="7" topLeftCell="A8" activePane="bottomLeft" state="frozen"/>
      <selection pane="bottomLeft" activeCell="K34" sqref="K34"/>
    </sheetView>
  </sheetViews>
  <sheetFormatPr defaultColWidth="9.140625" defaultRowHeight="12.75" outlineLevelRow="1" outlineLevelCol="1"/>
  <cols>
    <col min="1" max="1" width="5.5703125" style="1" customWidth="1"/>
    <col min="2" max="2" width="37.140625" style="1" customWidth="1"/>
    <col min="3" max="3" width="9" style="1" customWidth="1" collapsed="1"/>
    <col min="4" max="8" width="6.42578125" style="1" hidden="1" customWidth="1" outlineLevel="1"/>
    <col min="9" max="9" width="10.7109375" style="1" customWidth="1"/>
    <col min="10" max="10" width="11.5703125" style="1" customWidth="1"/>
    <col min="11" max="11" width="13.42578125" style="1" customWidth="1"/>
    <col min="12" max="13" width="15.7109375" style="1" customWidth="1"/>
    <col min="14" max="14" width="15.7109375" style="1" bestFit="1" customWidth="1"/>
    <col min="15" max="15" width="12.5703125" style="1" customWidth="1"/>
    <col min="16" max="16384" width="9.140625" style="1"/>
  </cols>
  <sheetData>
    <row r="1" spans="1:16" ht="20.25">
      <c r="A1" s="83" t="str">
        <f>Cọc!A1</f>
        <v>BẢNG KHỐI LƯỢNG MỜI THẦU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6" ht="15.75">
      <c r="A2" s="85" t="str">
        <f>Cọc!A2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6" ht="15.75">
      <c r="A3" s="85" t="str">
        <f>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">
        <f>46*22</f>
        <v>1012</v>
      </c>
    </row>
    <row r="4" spans="1:16" ht="15.75">
      <c r="A4" s="85" t="s">
        <v>584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6" ht="4.5" customHeight="1" thickBot="1"/>
    <row r="6" spans="1:16" s="821" customFormat="1" ht="15.75" thickTop="1">
      <c r="A6" s="885" t="s">
        <v>39</v>
      </c>
      <c r="B6" s="887" t="s">
        <v>40</v>
      </c>
      <c r="C6" s="887" t="s">
        <v>29</v>
      </c>
      <c r="D6" s="502"/>
      <c r="E6" s="898" t="s">
        <v>608</v>
      </c>
      <c r="F6" s="899"/>
      <c r="G6" s="900"/>
      <c r="H6" s="502"/>
      <c r="I6" s="896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6" s="821" customFormat="1" ht="28.5">
      <c r="A7" s="886"/>
      <c r="B7" s="888"/>
      <c r="C7" s="888"/>
      <c r="D7" s="503" t="s">
        <v>603</v>
      </c>
      <c r="E7" s="503" t="s">
        <v>604</v>
      </c>
      <c r="F7" s="503" t="s">
        <v>605</v>
      </c>
      <c r="G7" s="503" t="s">
        <v>606</v>
      </c>
      <c r="H7" s="503" t="s">
        <v>607</v>
      </c>
      <c r="I7" s="897"/>
      <c r="J7" s="499" t="s">
        <v>32</v>
      </c>
      <c r="K7" s="499" t="s">
        <v>46</v>
      </c>
      <c r="L7" s="499" t="s">
        <v>32</v>
      </c>
      <c r="M7" s="499" t="str">
        <f>K7</f>
        <v>NC&amp;MTC</v>
      </c>
      <c r="N7" s="895"/>
      <c r="O7" s="884"/>
    </row>
    <row r="8" spans="1:16" s="821" customFormat="1" ht="15">
      <c r="A8" s="501"/>
      <c r="B8" s="503"/>
      <c r="C8" s="503"/>
      <c r="D8" s="503"/>
      <c r="E8" s="503"/>
      <c r="F8" s="503"/>
      <c r="G8" s="503"/>
      <c r="H8" s="503"/>
      <c r="I8" s="504"/>
      <c r="J8" s="499"/>
      <c r="K8" s="499"/>
      <c r="L8" s="499"/>
      <c r="M8" s="499"/>
      <c r="N8" s="499"/>
      <c r="O8" s="500"/>
    </row>
    <row r="9" spans="1:16" s="821" customFormat="1" ht="15">
      <c r="A9" s="116"/>
      <c r="B9" s="87" t="s">
        <v>76</v>
      </c>
      <c r="C9" s="86"/>
      <c r="D9" s="86"/>
      <c r="E9" s="86"/>
      <c r="F9" s="86"/>
      <c r="G9" s="86"/>
      <c r="H9" s="86"/>
      <c r="I9" s="354"/>
      <c r="J9" s="89"/>
      <c r="K9" s="89"/>
      <c r="L9" s="90">
        <f>+SUBTOTAL(9,L10:L38)</f>
        <v>0</v>
      </c>
      <c r="M9" s="90">
        <f>+SUBTOTAL(9,M10:M38)</f>
        <v>0</v>
      </c>
      <c r="N9" s="90">
        <f>+SUBTOTAL(9,N10:N38)</f>
        <v>0</v>
      </c>
      <c r="O9" s="117"/>
    </row>
    <row r="10" spans="1:16" s="821" customFormat="1" ht="15" collapsed="1">
      <c r="A10" s="16">
        <f>MAX($A$6:$A8)+1</f>
        <v>1</v>
      </c>
      <c r="B10" s="100" t="s">
        <v>77</v>
      </c>
      <c r="C10" s="18" t="s">
        <v>3</v>
      </c>
      <c r="D10" s="18"/>
      <c r="E10" s="18"/>
      <c r="F10" s="18"/>
      <c r="G10" s="18"/>
      <c r="H10" s="18"/>
      <c r="I10" s="101">
        <f>SUBTOTAL(9,I11:I24)</f>
        <v>92.593436000000025</v>
      </c>
      <c r="J10" s="92"/>
      <c r="K10" s="92"/>
      <c r="L10" s="92">
        <f t="shared" ref="L10" si="0">I10*J10</f>
        <v>0</v>
      </c>
      <c r="M10" s="92">
        <f t="shared" ref="M10" si="1">+I10*K10</f>
        <v>0</v>
      </c>
      <c r="N10" s="92">
        <f t="shared" ref="N10" si="2">+SUM(L10:M10)</f>
        <v>0</v>
      </c>
      <c r="O10" s="118"/>
    </row>
    <row r="11" spans="1:16" s="521" customFormat="1" ht="15" hidden="1" outlineLevel="1">
      <c r="A11" s="349"/>
      <c r="B11" s="350" t="s">
        <v>600</v>
      </c>
      <c r="C11" s="351"/>
      <c r="D11" s="351">
        <v>11</v>
      </c>
      <c r="E11" s="351">
        <v>0.8</v>
      </c>
      <c r="F11" s="351">
        <v>0.8</v>
      </c>
      <c r="G11" s="351">
        <f>0.9+0.05+0.7</f>
        <v>1.65</v>
      </c>
      <c r="H11" s="351">
        <v>1.3</v>
      </c>
      <c r="I11" s="348">
        <f>PRODUCT(D11:H11)</f>
        <v>15.100800000000003</v>
      </c>
      <c r="J11" s="92"/>
      <c r="K11" s="92"/>
      <c r="L11" s="352"/>
      <c r="M11" s="352"/>
      <c r="N11" s="352"/>
      <c r="O11" s="353"/>
    </row>
    <row r="12" spans="1:16" s="521" customFormat="1" ht="15" hidden="1" outlineLevel="1">
      <c r="A12" s="349"/>
      <c r="B12" s="350" t="s">
        <v>601</v>
      </c>
      <c r="C12" s="351"/>
      <c r="D12" s="351">
        <v>11</v>
      </c>
      <c r="E12" s="351">
        <v>0.8</v>
      </c>
      <c r="F12" s="351">
        <v>1.7</v>
      </c>
      <c r="G12" s="351">
        <f>0.9+0.05+0.7</f>
        <v>1.65</v>
      </c>
      <c r="H12" s="351">
        <v>1.3</v>
      </c>
      <c r="I12" s="348">
        <f t="shared" ref="I12:I13" si="3">PRODUCT(D12:H12)</f>
        <v>32.089200000000005</v>
      </c>
      <c r="J12" s="92"/>
      <c r="K12" s="92"/>
      <c r="L12" s="352"/>
      <c r="M12" s="352"/>
      <c r="N12" s="352"/>
      <c r="O12" s="353"/>
    </row>
    <row r="13" spans="1:16" s="521" customFormat="1" ht="15" hidden="1" outlineLevel="1">
      <c r="A13" s="349"/>
      <c r="B13" s="350" t="s">
        <v>602</v>
      </c>
      <c r="C13" s="351"/>
      <c r="D13" s="351">
        <v>3</v>
      </c>
      <c r="E13" s="351">
        <v>1.36</v>
      </c>
      <c r="F13" s="351">
        <f>1.17/2</f>
        <v>0.58499999999999996</v>
      </c>
      <c r="G13" s="351">
        <f>0.9+0.05+0.7</f>
        <v>1.65</v>
      </c>
      <c r="H13" s="351">
        <v>1.3</v>
      </c>
      <c r="I13" s="348">
        <f t="shared" si="3"/>
        <v>5.1196859999999997</v>
      </c>
      <c r="J13" s="92"/>
      <c r="K13" s="92"/>
      <c r="L13" s="352"/>
      <c r="M13" s="352"/>
      <c r="N13" s="352"/>
      <c r="O13" s="353"/>
    </row>
    <row r="14" spans="1:16" s="521" customFormat="1" ht="15" hidden="1" outlineLevel="1">
      <c r="A14" s="349"/>
      <c r="B14" s="350" t="s">
        <v>609</v>
      </c>
      <c r="C14" s="351"/>
      <c r="D14" s="351"/>
      <c r="E14" s="351">
        <f>+(8.8*3+7.3*3)*2-7.3+11.8</f>
        <v>101.1</v>
      </c>
      <c r="F14" s="351">
        <v>0.2</v>
      </c>
      <c r="G14" s="351">
        <f>0.5+0.05</f>
        <v>0.55000000000000004</v>
      </c>
      <c r="H14" s="351">
        <v>1.3</v>
      </c>
      <c r="I14" s="348">
        <f t="shared" ref="I14" si="4">PRODUCT(D14:H14)</f>
        <v>14.457300000000002</v>
      </c>
      <c r="J14" s="92"/>
      <c r="K14" s="92"/>
      <c r="L14" s="352"/>
      <c r="M14" s="352"/>
      <c r="N14" s="352"/>
      <c r="O14" s="353"/>
    </row>
    <row r="15" spans="1:16" s="521" customFormat="1" ht="15" hidden="1" outlineLevel="1">
      <c r="A15" s="349"/>
      <c r="B15" s="350" t="s">
        <v>610</v>
      </c>
      <c r="C15" s="351"/>
      <c r="D15" s="351"/>
      <c r="E15" s="351">
        <f>(6.2*2+7.4*2+4.1*2+5.8*2)</f>
        <v>47.000000000000007</v>
      </c>
      <c r="F15" s="351">
        <v>0.2</v>
      </c>
      <c r="G15" s="351">
        <f>0.2+0.05</f>
        <v>0.25</v>
      </c>
      <c r="H15" s="351">
        <v>1.3</v>
      </c>
      <c r="I15" s="348">
        <f t="shared" ref="I15:I23" si="5">PRODUCT(D15:H15)</f>
        <v>3.0550000000000006</v>
      </c>
      <c r="J15" s="92"/>
      <c r="K15" s="92"/>
      <c r="L15" s="352"/>
      <c r="M15" s="352"/>
      <c r="N15" s="352"/>
      <c r="O15" s="353"/>
    </row>
    <row r="16" spans="1:16" s="521" customFormat="1" ht="15" hidden="1" outlineLevel="1">
      <c r="A16" s="349"/>
      <c r="B16" s="350" t="s">
        <v>611</v>
      </c>
      <c r="C16" s="351"/>
      <c r="D16" s="351"/>
      <c r="E16" s="351">
        <f>7.25*2</f>
        <v>14.5</v>
      </c>
      <c r="F16" s="351">
        <v>0.4</v>
      </c>
      <c r="G16" s="351">
        <f>0.6+0.05</f>
        <v>0.65</v>
      </c>
      <c r="H16" s="351">
        <v>1.3</v>
      </c>
      <c r="I16" s="348">
        <f t="shared" si="5"/>
        <v>4.9010000000000007</v>
      </c>
      <c r="J16" s="92"/>
      <c r="K16" s="92"/>
      <c r="L16" s="352"/>
      <c r="M16" s="352"/>
      <c r="N16" s="352"/>
      <c r="O16" s="353"/>
    </row>
    <row r="17" spans="1:15" s="521" customFormat="1" ht="15" hidden="1" outlineLevel="1">
      <c r="A17" s="349"/>
      <c r="B17" s="350" t="s">
        <v>612</v>
      </c>
      <c r="C17" s="351"/>
      <c r="D17" s="351"/>
      <c r="E17" s="351">
        <v>7.25</v>
      </c>
      <c r="F17" s="351">
        <v>0.4</v>
      </c>
      <c r="G17" s="351">
        <f t="shared" ref="G17:G18" si="6">0.6+0.05</f>
        <v>0.65</v>
      </c>
      <c r="H17" s="351">
        <v>1.3</v>
      </c>
      <c r="I17" s="348">
        <f t="shared" si="5"/>
        <v>2.4505000000000003</v>
      </c>
      <c r="J17" s="92"/>
      <c r="K17" s="92"/>
      <c r="L17" s="352"/>
      <c r="M17" s="352"/>
      <c r="N17" s="352"/>
      <c r="O17" s="353"/>
    </row>
    <row r="18" spans="1:15" s="521" customFormat="1" ht="15" hidden="1" outlineLevel="1">
      <c r="A18" s="349"/>
      <c r="B18" s="350" t="s">
        <v>614</v>
      </c>
      <c r="C18" s="351"/>
      <c r="D18" s="351"/>
      <c r="E18" s="351">
        <f>6*3</f>
        <v>18</v>
      </c>
      <c r="F18" s="351">
        <v>0.2</v>
      </c>
      <c r="G18" s="351">
        <f t="shared" si="6"/>
        <v>0.65</v>
      </c>
      <c r="H18" s="351">
        <v>1.3</v>
      </c>
      <c r="I18" s="348">
        <f t="shared" si="5"/>
        <v>3.0420000000000007</v>
      </c>
      <c r="J18" s="92"/>
      <c r="K18" s="92"/>
      <c r="L18" s="352"/>
      <c r="M18" s="352"/>
      <c r="N18" s="352"/>
      <c r="O18" s="353"/>
    </row>
    <row r="19" spans="1:15" s="521" customFormat="1" ht="15" hidden="1" outlineLevel="1">
      <c r="A19" s="349"/>
      <c r="B19" s="350" t="s">
        <v>615</v>
      </c>
      <c r="C19" s="351"/>
      <c r="D19" s="351"/>
      <c r="E19" s="351">
        <f>6*5</f>
        <v>30</v>
      </c>
      <c r="F19" s="351">
        <v>0.2</v>
      </c>
      <c r="G19" s="351">
        <f t="shared" ref="G19:G23" si="7">0.5+0.05</f>
        <v>0.55000000000000004</v>
      </c>
      <c r="H19" s="351">
        <v>1.3</v>
      </c>
      <c r="I19" s="348">
        <f t="shared" si="5"/>
        <v>4.2900000000000009</v>
      </c>
      <c r="J19" s="92"/>
      <c r="K19" s="92"/>
      <c r="L19" s="352"/>
      <c r="M19" s="352"/>
      <c r="N19" s="352"/>
      <c r="O19" s="353"/>
    </row>
    <row r="20" spans="1:15" s="521" customFormat="1" ht="15" hidden="1" outlineLevel="1">
      <c r="A20" s="349"/>
      <c r="B20" s="350" t="s">
        <v>616</v>
      </c>
      <c r="C20" s="351"/>
      <c r="D20" s="351"/>
      <c r="E20" s="351">
        <f>7.3*2</f>
        <v>14.6</v>
      </c>
      <c r="F20" s="351">
        <v>0.2</v>
      </c>
      <c r="G20" s="351">
        <f>0.6+0.05</f>
        <v>0.65</v>
      </c>
      <c r="H20" s="351">
        <v>1.3</v>
      </c>
      <c r="I20" s="348">
        <f t="shared" si="5"/>
        <v>2.4674</v>
      </c>
      <c r="J20" s="92"/>
      <c r="K20" s="92"/>
      <c r="L20" s="352"/>
      <c r="M20" s="352"/>
      <c r="N20" s="352"/>
      <c r="O20" s="353"/>
    </row>
    <row r="21" spans="1:15" s="521" customFormat="1" ht="15" hidden="1" outlineLevel="1">
      <c r="A21" s="349"/>
      <c r="B21" s="350" t="s">
        <v>617</v>
      </c>
      <c r="C21" s="351"/>
      <c r="D21" s="351"/>
      <c r="E21" s="351">
        <f>7.3*2</f>
        <v>14.6</v>
      </c>
      <c r="F21" s="351">
        <v>0.2</v>
      </c>
      <c r="G21" s="351">
        <f t="shared" ref="G21" si="8">0.6+0.05</f>
        <v>0.65</v>
      </c>
      <c r="H21" s="351">
        <v>1.3</v>
      </c>
      <c r="I21" s="348">
        <f t="shared" ref="I21:I22" si="9">PRODUCT(D21:H21)</f>
        <v>2.4674</v>
      </c>
      <c r="J21" s="92"/>
      <c r="K21" s="92"/>
      <c r="L21" s="352"/>
      <c r="M21" s="352"/>
      <c r="N21" s="352"/>
      <c r="O21" s="353"/>
    </row>
    <row r="22" spans="1:15" s="521" customFormat="1" ht="15" hidden="1" outlineLevel="1">
      <c r="A22" s="349"/>
      <c r="B22" s="350" t="s">
        <v>618</v>
      </c>
      <c r="C22" s="351"/>
      <c r="D22" s="351"/>
      <c r="E22" s="351"/>
      <c r="F22" s="351"/>
      <c r="G22" s="351"/>
      <c r="H22" s="351"/>
      <c r="I22" s="348">
        <f t="shared" si="9"/>
        <v>0</v>
      </c>
      <c r="J22" s="92"/>
      <c r="K22" s="92"/>
      <c r="L22" s="352"/>
      <c r="M22" s="352"/>
      <c r="N22" s="352"/>
      <c r="O22" s="353"/>
    </row>
    <row r="23" spans="1:15" s="521" customFormat="1" ht="15" hidden="1" outlineLevel="1">
      <c r="A23" s="349"/>
      <c r="B23" s="350" t="s">
        <v>613</v>
      </c>
      <c r="C23" s="351"/>
      <c r="D23" s="351"/>
      <c r="E23" s="351">
        <f>7.4*2+7.25</f>
        <v>22.05</v>
      </c>
      <c r="F23" s="351">
        <v>0.2</v>
      </c>
      <c r="G23" s="351">
        <f t="shared" si="7"/>
        <v>0.55000000000000004</v>
      </c>
      <c r="H23" s="351">
        <v>1.3</v>
      </c>
      <c r="I23" s="348">
        <f t="shared" si="5"/>
        <v>3.1531500000000006</v>
      </c>
      <c r="J23" s="92"/>
      <c r="K23" s="92"/>
      <c r="L23" s="352"/>
      <c r="M23" s="352"/>
      <c r="N23" s="352"/>
      <c r="O23" s="353"/>
    </row>
    <row r="24" spans="1:15" s="521" customFormat="1" ht="15" hidden="1" outlineLevel="1">
      <c r="A24" s="349"/>
      <c r="B24" s="350"/>
      <c r="C24" s="351"/>
      <c r="D24" s="351"/>
      <c r="E24" s="351"/>
      <c r="F24" s="351"/>
      <c r="G24" s="351"/>
      <c r="H24" s="351"/>
      <c r="I24" s="348"/>
      <c r="J24" s="92"/>
      <c r="K24" s="92"/>
      <c r="L24" s="352"/>
      <c r="M24" s="352"/>
      <c r="N24" s="352"/>
      <c r="O24" s="353"/>
    </row>
    <row r="25" spans="1:15" s="821" customFormat="1" ht="45" collapsed="1">
      <c r="A25" s="16">
        <f>MAX($A$6:$A10)+1</f>
        <v>2</v>
      </c>
      <c r="B25" s="93" t="s">
        <v>78</v>
      </c>
      <c r="C25" s="3" t="s">
        <v>0</v>
      </c>
      <c r="D25" s="3"/>
      <c r="E25" s="3"/>
      <c r="F25" s="3"/>
      <c r="G25" s="3"/>
      <c r="H25" s="3"/>
      <c r="I25" s="101">
        <f>SUBTOTAL(9,I26:I29)</f>
        <v>1147.7700000000002</v>
      </c>
      <c r="J25" s="92"/>
      <c r="K25" s="92"/>
      <c r="L25" s="92">
        <f t="shared" ref="L25:L37" si="10">I25*J25</f>
        <v>0</v>
      </c>
      <c r="M25" s="92">
        <f t="shared" ref="M25:M37" si="11">+I25*K25</f>
        <v>0</v>
      </c>
      <c r="N25" s="92">
        <f t="shared" ref="N25:N37" si="12">+SUM(L25:M25)</f>
        <v>0</v>
      </c>
      <c r="O25" s="118"/>
    </row>
    <row r="26" spans="1:15" s="521" customFormat="1" ht="15" hidden="1" outlineLevel="1">
      <c r="A26" s="349"/>
      <c r="B26" s="350" t="s">
        <v>619</v>
      </c>
      <c r="C26" s="351"/>
      <c r="D26" s="351"/>
      <c r="E26" s="351">
        <f>8.8*3+11.8+6*2</f>
        <v>50.2</v>
      </c>
      <c r="F26" s="351">
        <f>7.3+7.4+7.25</f>
        <v>21.95</v>
      </c>
      <c r="G26" s="351"/>
      <c r="H26" s="351"/>
      <c r="I26" s="348">
        <f>PRODUCT(D26:H26)</f>
        <v>1101.8900000000001</v>
      </c>
      <c r="J26" s="92"/>
      <c r="K26" s="92"/>
      <c r="L26" s="352"/>
      <c r="M26" s="352"/>
      <c r="N26" s="352"/>
      <c r="O26" s="353"/>
    </row>
    <row r="27" spans="1:15" s="521" customFormat="1" ht="15" hidden="1" outlineLevel="1">
      <c r="A27" s="349"/>
      <c r="B27" s="350" t="s">
        <v>620</v>
      </c>
      <c r="C27" s="351"/>
      <c r="D27" s="351"/>
      <c r="E27" s="351">
        <v>6.2</v>
      </c>
      <c r="F27" s="351">
        <v>7.4</v>
      </c>
      <c r="G27" s="351"/>
      <c r="H27" s="351"/>
      <c r="I27" s="348">
        <f>PRODUCT(D27:H27)</f>
        <v>45.88</v>
      </c>
      <c r="J27" s="92"/>
      <c r="K27" s="92"/>
      <c r="L27" s="352"/>
      <c r="M27" s="352"/>
      <c r="N27" s="352"/>
      <c r="O27" s="353"/>
    </row>
    <row r="28" spans="1:15" s="521" customFormat="1" ht="15" hidden="1" outlineLevel="1">
      <c r="A28" s="349"/>
      <c r="B28" s="350"/>
      <c r="C28" s="351"/>
      <c r="D28" s="351"/>
      <c r="E28" s="351"/>
      <c r="F28" s="351"/>
      <c r="G28" s="351"/>
      <c r="H28" s="351"/>
      <c r="I28" s="348"/>
      <c r="J28" s="92"/>
      <c r="K28" s="92"/>
      <c r="L28" s="352"/>
      <c r="M28" s="352"/>
      <c r="N28" s="352"/>
      <c r="O28" s="353"/>
    </row>
    <row r="29" spans="1:15" s="521" customFormat="1" ht="15" hidden="1" outlineLevel="1">
      <c r="A29" s="349"/>
      <c r="B29" s="350"/>
      <c r="C29" s="351"/>
      <c r="D29" s="351"/>
      <c r="E29" s="351"/>
      <c r="F29" s="351"/>
      <c r="G29" s="351"/>
      <c r="H29" s="351"/>
      <c r="I29" s="348"/>
      <c r="J29" s="92"/>
      <c r="K29" s="92"/>
      <c r="L29" s="352"/>
      <c r="M29" s="352"/>
      <c r="N29" s="352"/>
      <c r="O29" s="353"/>
    </row>
    <row r="30" spans="1:15" s="821" customFormat="1" ht="15">
      <c r="A30" s="16">
        <f>MAX($A$6:$A25)+1</f>
        <v>3</v>
      </c>
      <c r="B30" s="17" t="s">
        <v>79</v>
      </c>
      <c r="C30" s="58" t="s">
        <v>80</v>
      </c>
      <c r="D30" s="58"/>
      <c r="E30" s="58"/>
      <c r="F30" s="58"/>
      <c r="G30" s="58"/>
      <c r="H30" s="58"/>
      <c r="I30" s="101">
        <v>32</v>
      </c>
      <c r="J30" s="92"/>
      <c r="K30" s="92"/>
      <c r="L30" s="92">
        <f t="shared" si="10"/>
        <v>0</v>
      </c>
      <c r="M30" s="92">
        <f t="shared" si="11"/>
        <v>0</v>
      </c>
      <c r="N30" s="92">
        <f t="shared" si="12"/>
        <v>0</v>
      </c>
      <c r="O30" s="118"/>
    </row>
    <row r="31" spans="1:15" s="821" customFormat="1" ht="15">
      <c r="A31" s="16">
        <f>MAX($A$6:$A30)+1</f>
        <v>4</v>
      </c>
      <c r="B31" s="17" t="s">
        <v>81</v>
      </c>
      <c r="C31" s="58" t="s">
        <v>80</v>
      </c>
      <c r="D31" s="58"/>
      <c r="E31" s="58"/>
      <c r="F31" s="58"/>
      <c r="G31" s="58"/>
      <c r="H31" s="58"/>
      <c r="I31" s="101">
        <v>10</v>
      </c>
      <c r="J31" s="92"/>
      <c r="K31" s="92"/>
      <c r="L31" s="92">
        <f t="shared" si="10"/>
        <v>0</v>
      </c>
      <c r="M31" s="92">
        <f t="shared" si="11"/>
        <v>0</v>
      </c>
      <c r="N31" s="92">
        <f t="shared" si="12"/>
        <v>0</v>
      </c>
      <c r="O31" s="118"/>
    </row>
    <row r="32" spans="1:15" s="821" customFormat="1" ht="15">
      <c r="A32" s="16">
        <f>MAX($A$6:$A31)+1</f>
        <v>5</v>
      </c>
      <c r="B32" s="17" t="s">
        <v>82</v>
      </c>
      <c r="C32" s="58" t="s">
        <v>80</v>
      </c>
      <c r="D32" s="58"/>
      <c r="E32" s="58"/>
      <c r="F32" s="58"/>
      <c r="G32" s="58"/>
      <c r="H32" s="58"/>
      <c r="I32" s="101">
        <f>I30+I31</f>
        <v>42</v>
      </c>
      <c r="J32" s="92"/>
      <c r="K32" s="92"/>
      <c r="L32" s="92">
        <f t="shared" si="10"/>
        <v>0</v>
      </c>
      <c r="M32" s="92">
        <f t="shared" si="11"/>
        <v>0</v>
      </c>
      <c r="N32" s="92">
        <f t="shared" si="12"/>
        <v>0</v>
      </c>
      <c r="O32" s="118"/>
    </row>
    <row r="33" spans="1:15" s="821" customFormat="1" ht="45">
      <c r="A33" s="16">
        <f>MAX($A$6:$A32)+1</f>
        <v>6</v>
      </c>
      <c r="B33" s="17" t="s">
        <v>83</v>
      </c>
      <c r="C33" s="58" t="s">
        <v>80</v>
      </c>
      <c r="D33" s="58"/>
      <c r="E33" s="58"/>
      <c r="F33" s="58"/>
      <c r="G33" s="58"/>
      <c r="H33" s="58"/>
      <c r="I33" s="101">
        <f>I30</f>
        <v>32</v>
      </c>
      <c r="J33" s="92"/>
      <c r="K33" s="92"/>
      <c r="L33" s="92">
        <f t="shared" si="10"/>
        <v>0</v>
      </c>
      <c r="M33" s="92">
        <f t="shared" si="11"/>
        <v>0</v>
      </c>
      <c r="N33" s="92">
        <f t="shared" si="12"/>
        <v>0</v>
      </c>
      <c r="O33" s="118"/>
    </row>
    <row r="34" spans="1:15" s="821" customFormat="1" ht="45">
      <c r="A34" s="16">
        <f>MAX($A$6:$A33)+1</f>
        <v>7</v>
      </c>
      <c r="B34" s="17" t="s">
        <v>84</v>
      </c>
      <c r="C34" s="58" t="s">
        <v>80</v>
      </c>
      <c r="D34" s="58"/>
      <c r="E34" s="58"/>
      <c r="F34" s="58"/>
      <c r="G34" s="58"/>
      <c r="H34" s="58"/>
      <c r="I34" s="101">
        <f>I31</f>
        <v>10</v>
      </c>
      <c r="J34" s="92"/>
      <c r="K34" s="92"/>
      <c r="L34" s="92">
        <f t="shared" si="10"/>
        <v>0</v>
      </c>
      <c r="M34" s="92">
        <f t="shared" si="11"/>
        <v>0</v>
      </c>
      <c r="N34" s="92">
        <f t="shared" si="12"/>
        <v>0</v>
      </c>
      <c r="O34" s="118"/>
    </row>
    <row r="35" spans="1:15" s="821" customFormat="1" ht="15">
      <c r="A35" s="16">
        <f>MAX($A$6:$A34)+1</f>
        <v>8</v>
      </c>
      <c r="B35" s="17" t="s">
        <v>85</v>
      </c>
      <c r="C35" s="18" t="s">
        <v>3</v>
      </c>
      <c r="D35" s="18"/>
      <c r="E35" s="18"/>
      <c r="F35" s="18"/>
      <c r="G35" s="18"/>
      <c r="H35" s="18"/>
      <c r="I35" s="101">
        <f>I10-I213-I218-I229</f>
        <v>43.226306000000029</v>
      </c>
      <c r="J35" s="92"/>
      <c r="K35" s="92"/>
      <c r="L35" s="92">
        <f t="shared" si="10"/>
        <v>0</v>
      </c>
      <c r="M35" s="92">
        <f t="shared" si="11"/>
        <v>0</v>
      </c>
      <c r="N35" s="92">
        <f t="shared" si="12"/>
        <v>0</v>
      </c>
      <c r="O35" s="118"/>
    </row>
    <row r="36" spans="1:15" s="821" customFormat="1" ht="15">
      <c r="A36" s="16">
        <f>MAX($A$6:$A35)+1</f>
        <v>9</v>
      </c>
      <c r="B36" s="17" t="s">
        <v>86</v>
      </c>
      <c r="C36" s="58" t="s">
        <v>3</v>
      </c>
      <c r="D36" s="58"/>
      <c r="E36" s="58"/>
      <c r="F36" s="58"/>
      <c r="G36" s="58"/>
      <c r="H36" s="58"/>
      <c r="I36" s="101">
        <f>I10-I35</f>
        <v>49.367129999999996</v>
      </c>
      <c r="J36" s="92"/>
      <c r="K36" s="92"/>
      <c r="L36" s="92">
        <f t="shared" si="10"/>
        <v>0</v>
      </c>
      <c r="M36" s="92">
        <f t="shared" si="11"/>
        <v>0</v>
      </c>
      <c r="N36" s="92">
        <f t="shared" si="12"/>
        <v>0</v>
      </c>
      <c r="O36" s="118"/>
    </row>
    <row r="37" spans="1:15" s="821" customFormat="1" ht="15">
      <c r="A37" s="16">
        <f>MAX($A$6:$A36)+1</f>
        <v>10</v>
      </c>
      <c r="B37" s="2" t="s">
        <v>87</v>
      </c>
      <c r="C37" s="99" t="s">
        <v>4</v>
      </c>
      <c r="D37" s="99"/>
      <c r="E37" s="99"/>
      <c r="F37" s="99"/>
      <c r="G37" s="99"/>
      <c r="H37" s="99"/>
      <c r="I37" s="101">
        <f>I25</f>
        <v>1147.7700000000002</v>
      </c>
      <c r="J37" s="92"/>
      <c r="K37" s="92"/>
      <c r="L37" s="92">
        <f t="shared" si="10"/>
        <v>0</v>
      </c>
      <c r="M37" s="92">
        <f t="shared" si="11"/>
        <v>0</v>
      </c>
      <c r="N37" s="92">
        <f t="shared" si="12"/>
        <v>0</v>
      </c>
      <c r="O37" s="118"/>
    </row>
    <row r="38" spans="1:15" s="821" customFormat="1" ht="15">
      <c r="A38" s="119"/>
      <c r="B38" s="2"/>
      <c r="C38" s="3"/>
      <c r="D38" s="3"/>
      <c r="E38" s="3"/>
      <c r="F38" s="3"/>
      <c r="G38" s="3"/>
      <c r="H38" s="3"/>
      <c r="I38" s="101"/>
      <c r="J38" s="92"/>
      <c r="K38" s="92"/>
      <c r="L38" s="92"/>
      <c r="M38" s="92"/>
      <c r="N38" s="92"/>
      <c r="O38" s="118"/>
    </row>
    <row r="39" spans="1:15" s="821" customFormat="1" ht="15">
      <c r="A39" s="120"/>
      <c r="B39" s="95" t="s">
        <v>28</v>
      </c>
      <c r="C39" s="94"/>
      <c r="D39" s="94"/>
      <c r="E39" s="94"/>
      <c r="F39" s="94"/>
      <c r="G39" s="94"/>
      <c r="H39" s="94"/>
      <c r="I39" s="355"/>
      <c r="J39" s="97"/>
      <c r="K39" s="97"/>
      <c r="L39" s="98">
        <f>+SUBTOTAL(9,L40:L91)</f>
        <v>0</v>
      </c>
      <c r="M39" s="98">
        <f>+SUBTOTAL(9,M40:M91)</f>
        <v>0</v>
      </c>
      <c r="N39" s="98">
        <f>+SUBTOTAL(9,N40:N91)</f>
        <v>0</v>
      </c>
      <c r="O39" s="121"/>
    </row>
    <row r="40" spans="1:15" s="821" customFormat="1" ht="15" collapsed="1">
      <c r="A40" s="16">
        <f>MAX($A$6:$A39)+1</f>
        <v>11</v>
      </c>
      <c r="B40" s="93" t="s">
        <v>185</v>
      </c>
      <c r="C40" s="99" t="s">
        <v>4</v>
      </c>
      <c r="D40" s="99"/>
      <c r="E40" s="99"/>
      <c r="F40" s="99"/>
      <c r="G40" s="99"/>
      <c r="H40" s="99"/>
      <c r="I40" s="101">
        <f>SUBTOTAL(9,I41:I44)</f>
        <v>6.0920000000000005</v>
      </c>
      <c r="J40" s="92"/>
      <c r="K40" s="92"/>
      <c r="L40" s="92">
        <f>I40*J40</f>
        <v>0</v>
      </c>
      <c r="M40" s="92">
        <f>+I40*K40</f>
        <v>0</v>
      </c>
      <c r="N40" s="92">
        <f>+SUM(L40:M40)</f>
        <v>0</v>
      </c>
      <c r="O40" s="118"/>
    </row>
    <row r="41" spans="1:15" s="521" customFormat="1" ht="15" hidden="1" outlineLevel="1">
      <c r="A41" s="349"/>
      <c r="B41" s="350" t="str">
        <f>B11</f>
        <v>PC1-30</v>
      </c>
      <c r="C41" s="351"/>
      <c r="D41" s="351">
        <f>D11</f>
        <v>11</v>
      </c>
      <c r="E41" s="351">
        <f t="shared" ref="E41:F43" si="13">E11+0.2</f>
        <v>1</v>
      </c>
      <c r="F41" s="351">
        <f t="shared" si="13"/>
        <v>1</v>
      </c>
      <c r="G41" s="351">
        <v>0.05</v>
      </c>
      <c r="H41" s="351"/>
      <c r="I41" s="348">
        <f>D41*(E41+F41)*2*G41</f>
        <v>2.2000000000000002</v>
      </c>
      <c r="J41" s="92"/>
      <c r="K41" s="92"/>
      <c r="L41" s="352"/>
      <c r="M41" s="352"/>
      <c r="N41" s="352"/>
      <c r="O41" s="353"/>
    </row>
    <row r="42" spans="1:15" s="521" customFormat="1" ht="15" hidden="1" outlineLevel="1">
      <c r="A42" s="349"/>
      <c r="B42" s="350" t="str">
        <f>B12</f>
        <v>PC2-30</v>
      </c>
      <c r="C42" s="351"/>
      <c r="D42" s="351">
        <f>D12</f>
        <v>11</v>
      </c>
      <c r="E42" s="351">
        <f t="shared" si="13"/>
        <v>1</v>
      </c>
      <c r="F42" s="351">
        <f t="shared" si="13"/>
        <v>1.9</v>
      </c>
      <c r="G42" s="351">
        <v>0.05</v>
      </c>
      <c r="H42" s="351"/>
      <c r="I42" s="348">
        <f t="shared" ref="I42" si="14">D42*(E42+F42)*2*G42</f>
        <v>3.19</v>
      </c>
      <c r="J42" s="92"/>
      <c r="K42" s="92"/>
      <c r="L42" s="352"/>
      <c r="M42" s="352"/>
      <c r="N42" s="352"/>
      <c r="O42" s="353"/>
    </row>
    <row r="43" spans="1:15" s="521" customFormat="1" ht="15" hidden="1" outlineLevel="1">
      <c r="A43" s="349"/>
      <c r="B43" s="350" t="str">
        <f>B13</f>
        <v>PC3-30</v>
      </c>
      <c r="C43" s="351"/>
      <c r="D43" s="351">
        <f>D13</f>
        <v>3</v>
      </c>
      <c r="E43" s="351">
        <f t="shared" si="13"/>
        <v>1.56</v>
      </c>
      <c r="F43" s="351">
        <f t="shared" si="13"/>
        <v>0.78499999999999992</v>
      </c>
      <c r="G43" s="351">
        <v>0.05</v>
      </c>
      <c r="H43" s="351"/>
      <c r="I43" s="348">
        <f>D43*E43*3*G43</f>
        <v>0.70199999999999996</v>
      </c>
      <c r="J43" s="92"/>
      <c r="K43" s="92"/>
      <c r="L43" s="352"/>
      <c r="M43" s="352"/>
      <c r="N43" s="352"/>
      <c r="O43" s="353"/>
    </row>
    <row r="44" spans="1:15" s="521" customFormat="1" ht="15" hidden="1" outlineLevel="1">
      <c r="A44" s="349"/>
      <c r="B44" s="350"/>
      <c r="C44" s="351"/>
      <c r="D44" s="351"/>
      <c r="E44" s="351"/>
      <c r="F44" s="351"/>
      <c r="G44" s="351"/>
      <c r="H44" s="351"/>
      <c r="I44" s="348"/>
      <c r="J44" s="92"/>
      <c r="K44" s="92"/>
      <c r="L44" s="352"/>
      <c r="M44" s="352"/>
      <c r="N44" s="352"/>
      <c r="O44" s="353"/>
    </row>
    <row r="45" spans="1:15" s="821" customFormat="1" ht="15" collapsed="1">
      <c r="A45" s="16">
        <f>MAX($A$6:$A40)+1</f>
        <v>12</v>
      </c>
      <c r="B45" s="2" t="s">
        <v>25</v>
      </c>
      <c r="C45" s="99" t="s">
        <v>4</v>
      </c>
      <c r="D45" s="99"/>
      <c r="E45" s="99"/>
      <c r="F45" s="99"/>
      <c r="G45" s="99"/>
      <c r="H45" s="99"/>
      <c r="I45" s="101">
        <f>SUBTOTAL(9,I46:I49)</f>
        <v>81.495999999999995</v>
      </c>
      <c r="J45" s="92"/>
      <c r="K45" s="92"/>
      <c r="L45" s="92">
        <f t="shared" ref="L45:L90" si="15">I45*J45</f>
        <v>0</v>
      </c>
      <c r="M45" s="92">
        <f t="shared" ref="M45:M90" si="16">+I45*K45</f>
        <v>0</v>
      </c>
      <c r="N45" s="92">
        <f t="shared" ref="N45:N90" si="17">+SUM(L45:M45)</f>
        <v>0</v>
      </c>
      <c r="O45" s="118"/>
    </row>
    <row r="46" spans="1:15" s="521" customFormat="1" ht="15" hidden="1" outlineLevel="1">
      <c r="A46" s="349"/>
      <c r="B46" s="350" t="str">
        <f>B41</f>
        <v>PC1-30</v>
      </c>
      <c r="C46" s="351"/>
      <c r="D46" s="351">
        <f t="shared" ref="D46:F48" si="18">D11</f>
        <v>11</v>
      </c>
      <c r="E46" s="351">
        <f t="shared" si="18"/>
        <v>0.8</v>
      </c>
      <c r="F46" s="351">
        <f t="shared" si="18"/>
        <v>0.8</v>
      </c>
      <c r="G46" s="351">
        <v>0.8</v>
      </c>
      <c r="H46" s="351"/>
      <c r="I46" s="348">
        <f>D46*(E46+F46)*2*G46</f>
        <v>28.160000000000004</v>
      </c>
      <c r="J46" s="92"/>
      <c r="K46" s="92"/>
      <c r="L46" s="352"/>
      <c r="M46" s="352"/>
      <c r="N46" s="352"/>
      <c r="O46" s="353"/>
    </row>
    <row r="47" spans="1:15" s="521" customFormat="1" ht="15" hidden="1" outlineLevel="1">
      <c r="A47" s="349"/>
      <c r="B47" s="350" t="str">
        <f>B42</f>
        <v>PC2-30</v>
      </c>
      <c r="C47" s="351"/>
      <c r="D47" s="351">
        <f t="shared" si="18"/>
        <v>11</v>
      </c>
      <c r="E47" s="351">
        <f t="shared" si="18"/>
        <v>0.8</v>
      </c>
      <c r="F47" s="351">
        <f t="shared" si="18"/>
        <v>1.7</v>
      </c>
      <c r="G47" s="351">
        <v>0.8</v>
      </c>
      <c r="H47" s="351"/>
      <c r="I47" s="348">
        <f t="shared" ref="I47:I48" si="19">D47*(E47+F47)*2*G47</f>
        <v>44</v>
      </c>
      <c r="J47" s="92"/>
      <c r="K47" s="92"/>
      <c r="L47" s="352"/>
      <c r="M47" s="352"/>
      <c r="N47" s="352"/>
      <c r="O47" s="353"/>
    </row>
    <row r="48" spans="1:15" s="521" customFormat="1" ht="15" hidden="1" outlineLevel="1">
      <c r="A48" s="349"/>
      <c r="B48" s="350" t="str">
        <f>B43</f>
        <v>PC3-30</v>
      </c>
      <c r="C48" s="351"/>
      <c r="D48" s="351">
        <f t="shared" si="18"/>
        <v>3</v>
      </c>
      <c r="E48" s="351">
        <f t="shared" si="18"/>
        <v>1.36</v>
      </c>
      <c r="F48" s="351">
        <f t="shared" si="18"/>
        <v>0.58499999999999996</v>
      </c>
      <c r="G48" s="351">
        <v>0.8</v>
      </c>
      <c r="H48" s="351"/>
      <c r="I48" s="348">
        <f t="shared" si="19"/>
        <v>9.3360000000000003</v>
      </c>
      <c r="J48" s="92"/>
      <c r="K48" s="92"/>
      <c r="L48" s="352"/>
      <c r="M48" s="352"/>
      <c r="N48" s="352"/>
      <c r="O48" s="353"/>
    </row>
    <row r="49" spans="1:15" s="521" customFormat="1" ht="15" hidden="1" outlineLevel="1">
      <c r="A49" s="349"/>
      <c r="B49" s="350"/>
      <c r="C49" s="351"/>
      <c r="D49" s="351"/>
      <c r="E49" s="351"/>
      <c r="F49" s="351"/>
      <c r="G49" s="351"/>
      <c r="H49" s="351"/>
      <c r="I49" s="348"/>
      <c r="J49" s="92"/>
      <c r="K49" s="92"/>
      <c r="L49" s="352"/>
      <c r="M49" s="352"/>
      <c r="N49" s="352"/>
      <c r="O49" s="353"/>
    </row>
    <row r="50" spans="1:15" s="821" customFormat="1" ht="15" collapsed="1">
      <c r="A50" s="16">
        <f>MAX($A$6:$A45)+1</f>
        <v>13</v>
      </c>
      <c r="B50" s="100" t="s">
        <v>26</v>
      </c>
      <c r="C50" s="99" t="s">
        <v>4</v>
      </c>
      <c r="D50" s="99"/>
      <c r="E50" s="99"/>
      <c r="F50" s="99"/>
      <c r="G50" s="99"/>
      <c r="H50" s="99"/>
      <c r="I50" s="101">
        <f>SUBTOTAL(9,I51:I55)</f>
        <v>35.840000000000003</v>
      </c>
      <c r="J50" s="92"/>
      <c r="K50" s="92"/>
      <c r="L50" s="92">
        <f t="shared" si="15"/>
        <v>0</v>
      </c>
      <c r="M50" s="92">
        <f t="shared" si="16"/>
        <v>0</v>
      </c>
      <c r="N50" s="92">
        <f t="shared" si="17"/>
        <v>0</v>
      </c>
      <c r="O50" s="118"/>
    </row>
    <row r="51" spans="1:15" s="521" customFormat="1" ht="15" hidden="1" outlineLevel="1">
      <c r="A51" s="349"/>
      <c r="B51" s="350" t="s">
        <v>621</v>
      </c>
      <c r="C51" s="351"/>
      <c r="D51" s="351">
        <v>5</v>
      </c>
      <c r="E51" s="351">
        <v>0.3</v>
      </c>
      <c r="F51" s="351">
        <v>0.5</v>
      </c>
      <c r="G51" s="351">
        <v>0.8</v>
      </c>
      <c r="H51" s="351"/>
      <c r="I51" s="348">
        <f>D51*(E51+F51)*2*G51</f>
        <v>6.4</v>
      </c>
      <c r="J51" s="92"/>
      <c r="K51" s="92"/>
      <c r="L51" s="352"/>
      <c r="M51" s="352"/>
      <c r="N51" s="352"/>
      <c r="O51" s="353"/>
    </row>
    <row r="52" spans="1:15" s="521" customFormat="1" ht="15" hidden="1" outlineLevel="1">
      <c r="A52" s="349"/>
      <c r="B52" s="350" t="s">
        <v>622</v>
      </c>
      <c r="C52" s="351"/>
      <c r="D52" s="351">
        <v>3</v>
      </c>
      <c r="E52" s="351">
        <v>0.3</v>
      </c>
      <c r="F52" s="351">
        <v>0.5</v>
      </c>
      <c r="G52" s="351">
        <v>0.8</v>
      </c>
      <c r="H52" s="351"/>
      <c r="I52" s="348">
        <f t="shared" ref="I52:I54" si="20">D52*(E52+F52)*2*G52</f>
        <v>3.8400000000000007</v>
      </c>
      <c r="J52" s="92"/>
      <c r="K52" s="92"/>
      <c r="L52" s="352"/>
      <c r="M52" s="352"/>
      <c r="N52" s="352"/>
      <c r="O52" s="353"/>
    </row>
    <row r="53" spans="1:15" s="521" customFormat="1" ht="15" hidden="1" outlineLevel="1">
      <c r="A53" s="349"/>
      <c r="B53" s="350" t="s">
        <v>623</v>
      </c>
      <c r="C53" s="351"/>
      <c r="D53" s="351">
        <v>6</v>
      </c>
      <c r="E53" s="351">
        <v>0.4</v>
      </c>
      <c r="F53" s="351">
        <v>0.8</v>
      </c>
      <c r="G53" s="351">
        <v>0.8</v>
      </c>
      <c r="H53" s="351"/>
      <c r="I53" s="348">
        <f t="shared" si="20"/>
        <v>11.520000000000003</v>
      </c>
      <c r="J53" s="92"/>
      <c r="K53" s="92"/>
      <c r="L53" s="352"/>
      <c r="M53" s="352"/>
      <c r="N53" s="352"/>
      <c r="O53" s="353"/>
    </row>
    <row r="54" spans="1:15" s="521" customFormat="1" ht="15" hidden="1" outlineLevel="1">
      <c r="A54" s="349"/>
      <c r="B54" s="350" t="s">
        <v>624</v>
      </c>
      <c r="C54" s="351"/>
      <c r="D54" s="351">
        <v>11</v>
      </c>
      <c r="E54" s="351">
        <v>0.4</v>
      </c>
      <c r="F54" s="351">
        <v>0.4</v>
      </c>
      <c r="G54" s="351">
        <v>0.8</v>
      </c>
      <c r="H54" s="351"/>
      <c r="I54" s="348">
        <f t="shared" si="20"/>
        <v>14.080000000000002</v>
      </c>
      <c r="J54" s="92"/>
      <c r="K54" s="92"/>
      <c r="L54" s="352"/>
      <c r="M54" s="352"/>
      <c r="N54" s="352"/>
      <c r="O54" s="353"/>
    </row>
    <row r="55" spans="1:15" s="521" customFormat="1" ht="15" hidden="1" outlineLevel="1">
      <c r="A55" s="349"/>
      <c r="B55" s="350"/>
      <c r="C55" s="351"/>
      <c r="D55" s="351"/>
      <c r="E55" s="351"/>
      <c r="F55" s="351"/>
      <c r="G55" s="351"/>
      <c r="H55" s="351"/>
      <c r="I55" s="348"/>
      <c r="J55" s="92"/>
      <c r="K55" s="92"/>
      <c r="L55" s="352"/>
      <c r="M55" s="352"/>
      <c r="N55" s="352"/>
      <c r="O55" s="353"/>
    </row>
    <row r="56" spans="1:15" s="821" customFormat="1" ht="15" collapsed="1">
      <c r="A56" s="16">
        <f>MAX($A$6:$A50)+1</f>
        <v>14</v>
      </c>
      <c r="B56" s="2" t="s">
        <v>27</v>
      </c>
      <c r="C56" s="99" t="s">
        <v>4</v>
      </c>
      <c r="D56" s="99"/>
      <c r="E56" s="99"/>
      <c r="F56" s="99"/>
      <c r="G56" s="99"/>
      <c r="H56" s="99"/>
      <c r="I56" s="101">
        <f>SUBTOTAL(9,I57:I66)</f>
        <v>254.69000000000003</v>
      </c>
      <c r="J56" s="92"/>
      <c r="K56" s="92"/>
      <c r="L56" s="92">
        <f t="shared" si="15"/>
        <v>0</v>
      </c>
      <c r="M56" s="92">
        <f t="shared" si="16"/>
        <v>0</v>
      </c>
      <c r="N56" s="92">
        <f t="shared" si="17"/>
        <v>0</v>
      </c>
      <c r="O56" s="118"/>
    </row>
    <row r="57" spans="1:15" s="521" customFormat="1" ht="15" hidden="1" outlineLevel="1">
      <c r="A57" s="349"/>
      <c r="B57" s="350" t="str">
        <f t="shared" ref="B57:B64" si="21">B14</f>
        <v>DG (200*500)</v>
      </c>
      <c r="C57" s="351"/>
      <c r="D57" s="351"/>
      <c r="E57" s="351">
        <f t="shared" ref="E57:F64" si="22">E14</f>
        <v>101.1</v>
      </c>
      <c r="F57" s="351">
        <f t="shared" si="22"/>
        <v>0.2</v>
      </c>
      <c r="G57" s="351">
        <v>0.5</v>
      </c>
      <c r="H57" s="351"/>
      <c r="I57" s="348">
        <f>E57*G57*2</f>
        <v>101.1</v>
      </c>
      <c r="J57" s="92"/>
      <c r="K57" s="92"/>
      <c r="L57" s="352"/>
      <c r="M57" s="352"/>
      <c r="N57" s="352"/>
      <c r="O57" s="353"/>
    </row>
    <row r="58" spans="1:15" s="521" customFormat="1" ht="15" hidden="1" outlineLevel="1">
      <c r="A58" s="349"/>
      <c r="B58" s="350" t="str">
        <f t="shared" si="21"/>
        <v>CG (200*200)</v>
      </c>
      <c r="C58" s="351"/>
      <c r="D58" s="351"/>
      <c r="E58" s="351">
        <f t="shared" si="22"/>
        <v>47.000000000000007</v>
      </c>
      <c r="F58" s="351">
        <f t="shared" si="22"/>
        <v>0.2</v>
      </c>
      <c r="G58" s="351">
        <v>0.2</v>
      </c>
      <c r="H58" s="351"/>
      <c r="I58" s="348">
        <f t="shared" ref="I58:I65" si="23">E58*G58*2</f>
        <v>18.800000000000004</v>
      </c>
      <c r="J58" s="92"/>
      <c r="K58" s="92"/>
      <c r="L58" s="352"/>
      <c r="M58" s="352"/>
      <c r="N58" s="352"/>
      <c r="O58" s="353"/>
    </row>
    <row r="59" spans="1:15" s="521" customFormat="1" ht="15" hidden="1" outlineLevel="1">
      <c r="A59" s="349"/>
      <c r="B59" s="350" t="str">
        <f t="shared" si="21"/>
        <v>DM4 (400*600)</v>
      </c>
      <c r="C59" s="351"/>
      <c r="D59" s="351"/>
      <c r="E59" s="351">
        <f t="shared" si="22"/>
        <v>14.5</v>
      </c>
      <c r="F59" s="351">
        <f t="shared" si="22"/>
        <v>0.4</v>
      </c>
      <c r="G59" s="351">
        <v>0.6</v>
      </c>
      <c r="H59" s="351"/>
      <c r="I59" s="348">
        <f t="shared" si="23"/>
        <v>17.399999999999999</v>
      </c>
      <c r="J59" s="92"/>
      <c r="K59" s="92"/>
      <c r="L59" s="352"/>
      <c r="M59" s="352"/>
      <c r="N59" s="352"/>
      <c r="O59" s="353"/>
    </row>
    <row r="60" spans="1:15" s="521" customFormat="1" ht="15" hidden="1" outlineLevel="1">
      <c r="A60" s="349"/>
      <c r="B60" s="350" t="str">
        <f t="shared" si="21"/>
        <v>DM5 (400*600)</v>
      </c>
      <c r="C60" s="351"/>
      <c r="D60" s="351"/>
      <c r="E60" s="351">
        <f t="shared" si="22"/>
        <v>7.25</v>
      </c>
      <c r="F60" s="351">
        <f t="shared" si="22"/>
        <v>0.4</v>
      </c>
      <c r="G60" s="351">
        <v>0.6</v>
      </c>
      <c r="H60" s="351"/>
      <c r="I60" s="348">
        <f t="shared" si="23"/>
        <v>8.6999999999999993</v>
      </c>
      <c r="J60" s="92"/>
      <c r="K60" s="92"/>
      <c r="L60" s="352"/>
      <c r="M60" s="352"/>
      <c r="N60" s="352"/>
      <c r="O60" s="353"/>
    </row>
    <row r="61" spans="1:15" s="521" customFormat="1" ht="15" hidden="1" outlineLevel="1">
      <c r="A61" s="349"/>
      <c r="B61" s="350" t="str">
        <f t="shared" si="21"/>
        <v>D0.A (200*600)</v>
      </c>
      <c r="C61" s="351"/>
      <c r="D61" s="351"/>
      <c r="E61" s="351">
        <f t="shared" si="22"/>
        <v>18</v>
      </c>
      <c r="F61" s="351">
        <f t="shared" si="22"/>
        <v>0.2</v>
      </c>
      <c r="G61" s="351">
        <v>0.6</v>
      </c>
      <c r="H61" s="351"/>
      <c r="I61" s="348">
        <f t="shared" si="23"/>
        <v>21.599999999999998</v>
      </c>
      <c r="J61" s="92"/>
      <c r="K61" s="92"/>
      <c r="L61" s="352"/>
      <c r="M61" s="352"/>
      <c r="N61" s="352"/>
      <c r="O61" s="353"/>
    </row>
    <row r="62" spans="1:15" s="521" customFormat="1" ht="15" hidden="1" outlineLevel="1">
      <c r="A62" s="349"/>
      <c r="B62" s="350" t="str">
        <f t="shared" si="21"/>
        <v>D0.B (200*500)</v>
      </c>
      <c r="C62" s="351"/>
      <c r="D62" s="351"/>
      <c r="E62" s="351">
        <f t="shared" si="22"/>
        <v>30</v>
      </c>
      <c r="F62" s="351">
        <f t="shared" si="22"/>
        <v>0.2</v>
      </c>
      <c r="G62" s="351">
        <v>0.5</v>
      </c>
      <c r="H62" s="351"/>
      <c r="I62" s="348">
        <f t="shared" si="23"/>
        <v>30</v>
      </c>
      <c r="J62" s="92"/>
      <c r="K62" s="92"/>
      <c r="L62" s="352"/>
      <c r="M62" s="352"/>
      <c r="N62" s="352"/>
      <c r="O62" s="353"/>
    </row>
    <row r="63" spans="1:15" s="521" customFormat="1" ht="15" hidden="1" outlineLevel="1">
      <c r="A63" s="349"/>
      <c r="B63" s="350" t="str">
        <f t="shared" si="21"/>
        <v>D0.5 (200*600)</v>
      </c>
      <c r="C63" s="351"/>
      <c r="D63" s="351"/>
      <c r="E63" s="351">
        <f t="shared" si="22"/>
        <v>14.6</v>
      </c>
      <c r="F63" s="351">
        <f t="shared" si="22"/>
        <v>0.2</v>
      </c>
      <c r="G63" s="351">
        <v>0.6</v>
      </c>
      <c r="H63" s="351"/>
      <c r="I63" s="348">
        <f t="shared" si="23"/>
        <v>17.52</v>
      </c>
      <c r="J63" s="92"/>
      <c r="K63" s="92"/>
      <c r="L63" s="352"/>
      <c r="M63" s="352"/>
      <c r="N63" s="352"/>
      <c r="O63" s="353"/>
    </row>
    <row r="64" spans="1:15" s="521" customFormat="1" ht="15" hidden="1" outlineLevel="1">
      <c r="A64" s="349"/>
      <c r="B64" s="350" t="str">
        <f t="shared" si="21"/>
        <v>D0.5A (200*600)</v>
      </c>
      <c r="C64" s="351"/>
      <c r="D64" s="351"/>
      <c r="E64" s="351">
        <f t="shared" si="22"/>
        <v>14.6</v>
      </c>
      <c r="F64" s="351">
        <f t="shared" si="22"/>
        <v>0.2</v>
      </c>
      <c r="G64" s="351">
        <v>0.6</v>
      </c>
      <c r="H64" s="351"/>
      <c r="I64" s="348">
        <f t="shared" si="23"/>
        <v>17.52</v>
      </c>
      <c r="J64" s="92"/>
      <c r="K64" s="92"/>
      <c r="L64" s="352"/>
      <c r="M64" s="352"/>
      <c r="N64" s="352"/>
      <c r="O64" s="353"/>
    </row>
    <row r="65" spans="1:15" s="521" customFormat="1" ht="15" hidden="1" outlineLevel="1">
      <c r="A65" s="349"/>
      <c r="B65" s="350" t="str">
        <f>B23</f>
        <v>D0.6 (200*500)</v>
      </c>
      <c r="C65" s="351"/>
      <c r="D65" s="351"/>
      <c r="E65" s="351">
        <f>E23</f>
        <v>22.05</v>
      </c>
      <c r="F65" s="351">
        <f>F23</f>
        <v>0.2</v>
      </c>
      <c r="G65" s="351">
        <v>0.5</v>
      </c>
      <c r="H65" s="351"/>
      <c r="I65" s="348">
        <f t="shared" si="23"/>
        <v>22.05</v>
      </c>
      <c r="J65" s="92"/>
      <c r="K65" s="92"/>
      <c r="L65" s="352"/>
      <c r="M65" s="352"/>
      <c r="N65" s="352"/>
      <c r="O65" s="353"/>
    </row>
    <row r="66" spans="1:15" s="521" customFormat="1" ht="15" hidden="1" outlineLevel="1">
      <c r="A66" s="349"/>
      <c r="B66" s="350"/>
      <c r="C66" s="351"/>
      <c r="D66" s="351"/>
      <c r="E66" s="351"/>
      <c r="F66" s="351"/>
      <c r="G66" s="351"/>
      <c r="H66" s="351"/>
      <c r="I66" s="348"/>
      <c r="J66" s="92"/>
      <c r="K66" s="92"/>
      <c r="L66" s="352"/>
      <c r="M66" s="352"/>
      <c r="N66" s="352"/>
      <c r="O66" s="353"/>
    </row>
    <row r="67" spans="1:15" s="821" customFormat="1" ht="15" collapsed="1">
      <c r="A67" s="16">
        <f>MAX($A$6:$A56)+1</f>
        <v>15</v>
      </c>
      <c r="B67" s="2" t="s">
        <v>89</v>
      </c>
      <c r="C67" s="99" t="s">
        <v>4</v>
      </c>
      <c r="D67" s="99"/>
      <c r="E67" s="99"/>
      <c r="F67" s="99"/>
      <c r="G67" s="99"/>
      <c r="H67" s="99"/>
      <c r="I67" s="101">
        <f>SUBTOTAL(9,I68:I72)</f>
        <v>30.400000000000002</v>
      </c>
      <c r="J67" s="92"/>
      <c r="K67" s="92"/>
      <c r="L67" s="92">
        <f t="shared" si="15"/>
        <v>0</v>
      </c>
      <c r="M67" s="92">
        <f t="shared" si="16"/>
        <v>0</v>
      </c>
      <c r="N67" s="92">
        <f t="shared" si="17"/>
        <v>0</v>
      </c>
      <c r="O67" s="118"/>
    </row>
    <row r="68" spans="1:15" s="521" customFormat="1" ht="15" hidden="1" outlineLevel="1">
      <c r="A68" s="349"/>
      <c r="B68" s="350" t="str">
        <f>B51</f>
        <v>CB1 (300*500)</v>
      </c>
      <c r="C68" s="351"/>
      <c r="D68" s="351"/>
      <c r="E68" s="351">
        <f t="shared" ref="E68:F71" si="24">E51</f>
        <v>0.3</v>
      </c>
      <c r="F68" s="351">
        <f t="shared" si="24"/>
        <v>0.5</v>
      </c>
      <c r="G68" s="351"/>
      <c r="H68" s="351"/>
      <c r="I68" s="348">
        <f>(E68+F68)*2*G68</f>
        <v>0</v>
      </c>
      <c r="J68" s="92"/>
      <c r="K68" s="92"/>
      <c r="L68" s="352"/>
      <c r="M68" s="352"/>
      <c r="N68" s="352"/>
      <c r="O68" s="353"/>
    </row>
    <row r="69" spans="1:15" s="521" customFormat="1" ht="15" hidden="1" outlineLevel="1">
      <c r="A69" s="349"/>
      <c r="B69" s="350" t="str">
        <f>B52</f>
        <v>CB2 (300*500)</v>
      </c>
      <c r="C69" s="351"/>
      <c r="D69" s="351"/>
      <c r="E69" s="351">
        <f t="shared" si="24"/>
        <v>0.3</v>
      </c>
      <c r="F69" s="351">
        <f t="shared" si="24"/>
        <v>0.5</v>
      </c>
      <c r="G69" s="351"/>
      <c r="H69" s="351"/>
      <c r="I69" s="348">
        <f t="shared" ref="I69:I71" si="25">(E69+F69)*2*G69</f>
        <v>0</v>
      </c>
      <c r="J69" s="92"/>
      <c r="K69" s="92"/>
      <c r="L69" s="352"/>
      <c r="M69" s="352"/>
      <c r="N69" s="352"/>
      <c r="O69" s="353"/>
    </row>
    <row r="70" spans="1:15" s="521" customFormat="1" ht="15" hidden="1" outlineLevel="1">
      <c r="A70" s="349"/>
      <c r="B70" s="350" t="str">
        <f>B53</f>
        <v>C1 (400*800)</v>
      </c>
      <c r="C70" s="351"/>
      <c r="D70" s="351"/>
      <c r="E70" s="351">
        <f t="shared" si="24"/>
        <v>0.4</v>
      </c>
      <c r="F70" s="351">
        <f t="shared" si="24"/>
        <v>0.8</v>
      </c>
      <c r="G70" s="351">
        <f>8-0.4</f>
        <v>7.6</v>
      </c>
      <c r="H70" s="351"/>
      <c r="I70" s="348">
        <f t="shared" si="25"/>
        <v>18.240000000000002</v>
      </c>
      <c r="J70" s="92"/>
      <c r="K70" s="92"/>
      <c r="L70" s="352"/>
      <c r="M70" s="352"/>
      <c r="N70" s="352"/>
      <c r="O70" s="353"/>
    </row>
    <row r="71" spans="1:15" s="521" customFormat="1" ht="15" hidden="1" outlineLevel="1">
      <c r="A71" s="349"/>
      <c r="B71" s="350" t="str">
        <f>B54</f>
        <v>C3 (400*400)</v>
      </c>
      <c r="C71" s="351"/>
      <c r="D71" s="351"/>
      <c r="E71" s="351">
        <f t="shared" si="24"/>
        <v>0.4</v>
      </c>
      <c r="F71" s="351">
        <f t="shared" si="24"/>
        <v>0.4</v>
      </c>
      <c r="G71" s="351">
        <f>8-0.4</f>
        <v>7.6</v>
      </c>
      <c r="H71" s="351"/>
      <c r="I71" s="348">
        <f t="shared" si="25"/>
        <v>12.16</v>
      </c>
      <c r="J71" s="92"/>
      <c r="K71" s="92"/>
      <c r="L71" s="352"/>
      <c r="M71" s="352"/>
      <c r="N71" s="352"/>
      <c r="O71" s="353"/>
    </row>
    <row r="72" spans="1:15" s="521" customFormat="1" ht="15" hidden="1" outlineLevel="1">
      <c r="A72" s="349"/>
      <c r="B72" s="350"/>
      <c r="C72" s="351"/>
      <c r="D72" s="351"/>
      <c r="E72" s="351"/>
      <c r="F72" s="351"/>
      <c r="G72" s="351"/>
      <c r="H72" s="351"/>
      <c r="I72" s="348"/>
      <c r="J72" s="92"/>
      <c r="K72" s="92"/>
      <c r="L72" s="352"/>
      <c r="M72" s="352"/>
      <c r="N72" s="352"/>
      <c r="O72" s="353"/>
    </row>
    <row r="73" spans="1:15" s="821" customFormat="1" ht="15" collapsed="1">
      <c r="A73" s="16">
        <f>MAX($A$6:$A67)+1</f>
        <v>16</v>
      </c>
      <c r="B73" s="2" t="s">
        <v>90</v>
      </c>
      <c r="C73" s="99" t="s">
        <v>4</v>
      </c>
      <c r="D73" s="99"/>
      <c r="E73" s="99"/>
      <c r="F73" s="99"/>
      <c r="G73" s="99"/>
      <c r="H73" s="99"/>
      <c r="I73" s="101">
        <f>SUBTOTAL(9,I74:I88)</f>
        <v>779.56</v>
      </c>
      <c r="J73" s="92"/>
      <c r="K73" s="92"/>
      <c r="L73" s="92">
        <f t="shared" si="15"/>
        <v>0</v>
      </c>
      <c r="M73" s="92">
        <f t="shared" si="16"/>
        <v>0</v>
      </c>
      <c r="N73" s="92">
        <f t="shared" si="17"/>
        <v>0</v>
      </c>
      <c r="O73" s="118"/>
    </row>
    <row r="74" spans="1:15" s="521" customFormat="1" ht="15" hidden="1" outlineLevel="1">
      <c r="A74" s="349"/>
      <c r="B74" s="100" t="s">
        <v>625</v>
      </c>
      <c r="C74" s="351"/>
      <c r="D74" s="351"/>
      <c r="E74" s="351"/>
      <c r="F74" s="351"/>
      <c r="G74" s="351"/>
      <c r="H74" s="351"/>
      <c r="I74" s="348"/>
      <c r="J74" s="92"/>
      <c r="K74" s="92"/>
      <c r="L74" s="352"/>
      <c r="M74" s="352"/>
      <c r="N74" s="352"/>
      <c r="O74" s="353"/>
    </row>
    <row r="75" spans="1:15" s="521" customFormat="1" ht="15" hidden="1" outlineLevel="1">
      <c r="A75" s="349"/>
      <c r="B75" s="350" t="s">
        <v>614</v>
      </c>
      <c r="C75" s="351"/>
      <c r="D75" s="351"/>
      <c r="E75" s="351">
        <f>6*3</f>
        <v>18</v>
      </c>
      <c r="F75" s="351">
        <v>0.2</v>
      </c>
      <c r="G75" s="351">
        <v>0.6</v>
      </c>
      <c r="H75" s="351"/>
      <c r="I75" s="348">
        <f>E75*(F75+G75*2)</f>
        <v>25.2</v>
      </c>
      <c r="J75" s="92"/>
      <c r="K75" s="92"/>
      <c r="L75" s="352"/>
      <c r="M75" s="352"/>
      <c r="N75" s="352"/>
      <c r="O75" s="353"/>
    </row>
    <row r="76" spans="1:15" s="521" customFormat="1" ht="15" hidden="1" outlineLevel="1">
      <c r="A76" s="349"/>
      <c r="B76" s="350" t="s">
        <v>626</v>
      </c>
      <c r="C76" s="351"/>
      <c r="D76" s="351"/>
      <c r="E76" s="351">
        <v>6</v>
      </c>
      <c r="F76" s="351">
        <v>0.2</v>
      </c>
      <c r="G76" s="351">
        <v>0.5</v>
      </c>
      <c r="H76" s="351"/>
      <c r="I76" s="348">
        <f t="shared" ref="I76:I78" si="26">E76*(F76+G76*2)</f>
        <v>7.1999999999999993</v>
      </c>
      <c r="J76" s="92"/>
      <c r="K76" s="92"/>
      <c r="L76" s="352"/>
      <c r="M76" s="352"/>
      <c r="N76" s="352"/>
      <c r="O76" s="353"/>
    </row>
    <row r="77" spans="1:15" s="521" customFormat="1" ht="15" hidden="1" outlineLevel="1">
      <c r="A77" s="349"/>
      <c r="B77" s="350" t="s">
        <v>616</v>
      </c>
      <c r="C77" s="351"/>
      <c r="D77" s="351"/>
      <c r="E77" s="351">
        <f>7.3*2</f>
        <v>14.6</v>
      </c>
      <c r="F77" s="351">
        <v>0.2</v>
      </c>
      <c r="G77" s="351">
        <v>0.6</v>
      </c>
      <c r="H77" s="351"/>
      <c r="I77" s="348">
        <f t="shared" si="26"/>
        <v>20.439999999999998</v>
      </c>
      <c r="J77" s="92"/>
      <c r="K77" s="92"/>
      <c r="L77" s="352"/>
      <c r="M77" s="352"/>
      <c r="N77" s="352"/>
      <c r="O77" s="353"/>
    </row>
    <row r="78" spans="1:15" s="521" customFormat="1" ht="15" hidden="1" outlineLevel="1">
      <c r="A78" s="349"/>
      <c r="B78" s="350" t="s">
        <v>618</v>
      </c>
      <c r="C78" s="351"/>
      <c r="D78" s="351"/>
      <c r="E78" s="351">
        <f>7.3+7.4+7.25*2</f>
        <v>29.2</v>
      </c>
      <c r="F78" s="351">
        <v>0.2</v>
      </c>
      <c r="G78" s="351">
        <v>0.6</v>
      </c>
      <c r="H78" s="351"/>
      <c r="I78" s="348">
        <f t="shared" si="26"/>
        <v>40.879999999999995</v>
      </c>
      <c r="J78" s="92"/>
      <c r="K78" s="92"/>
      <c r="L78" s="352"/>
      <c r="M78" s="352"/>
      <c r="N78" s="352"/>
      <c r="O78" s="353"/>
    </row>
    <row r="79" spans="1:15" s="521" customFormat="1" ht="15" hidden="1" outlineLevel="1">
      <c r="A79" s="349"/>
      <c r="B79" s="100" t="s">
        <v>627</v>
      </c>
      <c r="C79" s="351"/>
      <c r="D79" s="351"/>
      <c r="E79" s="351"/>
      <c r="F79" s="351"/>
      <c r="G79" s="351"/>
      <c r="H79" s="351"/>
      <c r="I79" s="348"/>
      <c r="J79" s="92"/>
      <c r="K79" s="92"/>
      <c r="L79" s="352"/>
      <c r="M79" s="352"/>
      <c r="N79" s="352"/>
      <c r="O79" s="353"/>
    </row>
    <row r="80" spans="1:15" s="521" customFormat="1" ht="15" hidden="1" outlineLevel="1">
      <c r="A80" s="349"/>
      <c r="B80" s="350" t="s">
        <v>629</v>
      </c>
      <c r="C80" s="351"/>
      <c r="D80" s="351"/>
      <c r="E80" s="351">
        <f>23.8*3</f>
        <v>71.400000000000006</v>
      </c>
      <c r="F80" s="351">
        <v>0.2</v>
      </c>
      <c r="G80" s="351">
        <v>0.75</v>
      </c>
      <c r="H80" s="351"/>
      <c r="I80" s="348">
        <f>E80*(G80-0.15*2)</f>
        <v>32.130000000000003</v>
      </c>
      <c r="J80" s="92"/>
      <c r="K80" s="92"/>
      <c r="L80" s="352"/>
      <c r="M80" s="352"/>
      <c r="N80" s="352"/>
      <c r="O80" s="353"/>
    </row>
    <row r="81" spans="1:15" s="521" customFormat="1" ht="15" hidden="1" outlineLevel="1">
      <c r="A81" s="349"/>
      <c r="B81" s="350" t="s">
        <v>628</v>
      </c>
      <c r="C81" s="351"/>
      <c r="D81" s="351"/>
      <c r="E81" s="351">
        <f>(7.3+7.4+7.25)*2</f>
        <v>43.9</v>
      </c>
      <c r="F81" s="351">
        <v>0.2</v>
      </c>
      <c r="G81" s="351">
        <v>0.75</v>
      </c>
      <c r="H81" s="351"/>
      <c r="I81" s="348">
        <f t="shared" ref="I81:I85" si="27">E81*(G81-0.15*2)</f>
        <v>19.754999999999999</v>
      </c>
      <c r="J81" s="92"/>
      <c r="K81" s="92"/>
      <c r="L81" s="352"/>
      <c r="M81" s="352"/>
      <c r="N81" s="352"/>
      <c r="O81" s="353"/>
    </row>
    <row r="82" spans="1:15" s="521" customFormat="1" ht="15" hidden="1" outlineLevel="1">
      <c r="A82" s="349"/>
      <c r="B82" s="350" t="s">
        <v>631</v>
      </c>
      <c r="C82" s="351"/>
      <c r="D82" s="351"/>
      <c r="E82" s="351">
        <f t="shared" ref="E82:E83" si="28">(7.3+7.4+7.25)*2</f>
        <v>43.9</v>
      </c>
      <c r="F82" s="351">
        <v>0.2</v>
      </c>
      <c r="G82" s="351">
        <v>0.75</v>
      </c>
      <c r="H82" s="351"/>
      <c r="I82" s="348">
        <f>E82*(G82-0.15)</f>
        <v>26.34</v>
      </c>
      <c r="J82" s="92"/>
      <c r="K82" s="92"/>
      <c r="L82" s="352"/>
      <c r="M82" s="352"/>
      <c r="N82" s="352"/>
      <c r="O82" s="353"/>
    </row>
    <row r="83" spans="1:15" s="521" customFormat="1" ht="15" hidden="1" outlineLevel="1">
      <c r="A83" s="349"/>
      <c r="B83" s="350" t="s">
        <v>630</v>
      </c>
      <c r="C83" s="351"/>
      <c r="D83" s="351"/>
      <c r="E83" s="351">
        <f t="shared" si="28"/>
        <v>43.9</v>
      </c>
      <c r="F83" s="351">
        <v>0.2</v>
      </c>
      <c r="G83" s="351">
        <v>0.75</v>
      </c>
      <c r="H83" s="351"/>
      <c r="I83" s="348">
        <f t="shared" si="27"/>
        <v>19.754999999999999</v>
      </c>
      <c r="J83" s="92"/>
      <c r="K83" s="92"/>
      <c r="L83" s="352"/>
      <c r="M83" s="352"/>
      <c r="N83" s="352"/>
      <c r="O83" s="353"/>
    </row>
    <row r="84" spans="1:15" s="521" customFormat="1" ht="15" hidden="1" outlineLevel="1">
      <c r="A84" s="349"/>
      <c r="B84" s="350" t="s">
        <v>632</v>
      </c>
      <c r="C84" s="351"/>
      <c r="D84" s="351"/>
      <c r="E84" s="351">
        <v>23.8</v>
      </c>
      <c r="F84" s="351">
        <v>0.4</v>
      </c>
      <c r="G84" s="351">
        <v>0.9</v>
      </c>
      <c r="H84" s="351"/>
      <c r="I84" s="348">
        <f>E84*(G84-0.15)</f>
        <v>17.850000000000001</v>
      </c>
      <c r="J84" s="92"/>
      <c r="K84" s="92"/>
      <c r="L84" s="352"/>
      <c r="M84" s="352"/>
      <c r="N84" s="352"/>
      <c r="O84" s="353"/>
    </row>
    <row r="85" spans="1:15" s="521" customFormat="1" ht="15" hidden="1" outlineLevel="1">
      <c r="A85" s="349"/>
      <c r="B85" s="350" t="s">
        <v>633</v>
      </c>
      <c r="C85" s="351"/>
      <c r="D85" s="351"/>
      <c r="E85" s="351">
        <f>2*23.8</f>
        <v>47.6</v>
      </c>
      <c r="F85" s="351">
        <v>0.4</v>
      </c>
      <c r="G85" s="351">
        <v>1</v>
      </c>
      <c r="H85" s="351"/>
      <c r="I85" s="348">
        <f t="shared" si="27"/>
        <v>33.32</v>
      </c>
      <c r="J85" s="92"/>
      <c r="K85" s="92"/>
      <c r="L85" s="352"/>
      <c r="M85" s="352"/>
      <c r="N85" s="352"/>
      <c r="O85" s="353"/>
    </row>
    <row r="86" spans="1:15" s="521" customFormat="1" ht="15" hidden="1" outlineLevel="1">
      <c r="A86" s="349"/>
      <c r="B86" s="350" t="s">
        <v>634</v>
      </c>
      <c r="C86" s="351"/>
      <c r="D86" s="351"/>
      <c r="E86" s="351">
        <v>23.8</v>
      </c>
      <c r="F86" s="351">
        <v>0.4</v>
      </c>
      <c r="G86" s="351">
        <v>0.75</v>
      </c>
      <c r="H86" s="351"/>
      <c r="I86" s="348">
        <f>E86*(G86-0.15)</f>
        <v>14.28</v>
      </c>
      <c r="J86" s="92"/>
      <c r="K86" s="92"/>
      <c r="L86" s="352"/>
      <c r="M86" s="352"/>
      <c r="N86" s="352"/>
      <c r="O86" s="353"/>
    </row>
    <row r="87" spans="1:15" s="521" customFormat="1" ht="15" hidden="1" outlineLevel="1">
      <c r="A87" s="349"/>
      <c r="B87" s="350" t="s">
        <v>635</v>
      </c>
      <c r="C87" s="351"/>
      <c r="D87" s="351"/>
      <c r="E87" s="351">
        <f>11.8+6*2</f>
        <v>23.8</v>
      </c>
      <c r="F87" s="351">
        <f>7.3+7.4+7.25</f>
        <v>21.95</v>
      </c>
      <c r="G87" s="351">
        <v>0.15</v>
      </c>
      <c r="H87" s="351"/>
      <c r="I87" s="348">
        <f>E87*F87</f>
        <v>522.41</v>
      </c>
      <c r="J87" s="92"/>
      <c r="K87" s="92"/>
      <c r="L87" s="352"/>
      <c r="M87" s="352"/>
      <c r="N87" s="352"/>
      <c r="O87" s="353"/>
    </row>
    <row r="88" spans="1:15" s="521" customFormat="1" ht="15" hidden="1" outlineLevel="1">
      <c r="A88" s="349"/>
      <c r="B88" s="350"/>
      <c r="C88" s="351"/>
      <c r="D88" s="351"/>
      <c r="E88" s="351"/>
      <c r="F88" s="351"/>
      <c r="G88" s="351"/>
      <c r="H88" s="351"/>
      <c r="I88" s="348"/>
      <c r="J88" s="92"/>
      <c r="K88" s="92"/>
      <c r="L88" s="352"/>
      <c r="M88" s="352"/>
      <c r="N88" s="352"/>
      <c r="O88" s="353"/>
    </row>
    <row r="89" spans="1:15" s="821" customFormat="1" ht="15">
      <c r="A89" s="16">
        <f>MAX($A$6:$A73)+1</f>
        <v>17</v>
      </c>
      <c r="B89" s="2" t="s">
        <v>91</v>
      </c>
      <c r="C89" s="99" t="s">
        <v>4</v>
      </c>
      <c r="D89" s="99"/>
      <c r="E89" s="99"/>
      <c r="F89" s="99"/>
      <c r="G89" s="99"/>
      <c r="H89" s="99"/>
      <c r="I89" s="356">
        <v>56</v>
      </c>
      <c r="J89" s="92"/>
      <c r="K89" s="92"/>
      <c r="L89" s="92">
        <f t="shared" si="15"/>
        <v>0</v>
      </c>
      <c r="M89" s="92">
        <f t="shared" si="16"/>
        <v>0</v>
      </c>
      <c r="N89" s="92">
        <f t="shared" si="17"/>
        <v>0</v>
      </c>
      <c r="O89" s="118"/>
    </row>
    <row r="90" spans="1:15" s="821" customFormat="1" ht="30">
      <c r="A90" s="16">
        <f>MAX($A$6:$A89)+1</f>
        <v>18</v>
      </c>
      <c r="B90" s="103" t="s">
        <v>194</v>
      </c>
      <c r="C90" s="99" t="s">
        <v>4</v>
      </c>
      <c r="D90" s="99"/>
      <c r="E90" s="99"/>
      <c r="F90" s="99"/>
      <c r="G90" s="99"/>
      <c r="H90" s="99"/>
      <c r="I90" s="357">
        <f>0.15*2*120</f>
        <v>36</v>
      </c>
      <c r="J90" s="92"/>
      <c r="K90" s="92"/>
      <c r="L90" s="92">
        <f t="shared" si="15"/>
        <v>0</v>
      </c>
      <c r="M90" s="92">
        <f t="shared" si="16"/>
        <v>0</v>
      </c>
      <c r="N90" s="92">
        <f t="shared" si="17"/>
        <v>0</v>
      </c>
      <c r="O90" s="118"/>
    </row>
    <row r="91" spans="1:15" s="821" customFormat="1" ht="15">
      <c r="A91" s="122"/>
      <c r="B91" s="103"/>
      <c r="C91" s="106"/>
      <c r="D91" s="106"/>
      <c r="E91" s="106"/>
      <c r="F91" s="106"/>
      <c r="G91" s="106"/>
      <c r="H91" s="106"/>
      <c r="I91" s="357"/>
      <c r="J91" s="92"/>
      <c r="K91" s="92"/>
      <c r="L91" s="92"/>
      <c r="M91" s="92"/>
      <c r="N91" s="92"/>
      <c r="O91" s="118"/>
    </row>
    <row r="92" spans="1:15" s="821" customFormat="1" ht="15">
      <c r="A92" s="120"/>
      <c r="B92" s="95" t="s">
        <v>24</v>
      </c>
      <c r="C92" s="94"/>
      <c r="D92" s="94"/>
      <c r="E92" s="94"/>
      <c r="F92" s="94"/>
      <c r="G92" s="94"/>
      <c r="H92" s="94"/>
      <c r="I92" s="355"/>
      <c r="J92" s="97"/>
      <c r="K92" s="97"/>
      <c r="L92" s="98">
        <f>+SUBTOTAL(9,L93:L209)</f>
        <v>0</v>
      </c>
      <c r="M92" s="98">
        <f>+SUBTOTAL(9,M93:M209)</f>
        <v>0</v>
      </c>
      <c r="N92" s="98">
        <f>+SUBTOTAL(9,N93:N209)</f>
        <v>0</v>
      </c>
      <c r="O92" s="121"/>
    </row>
    <row r="93" spans="1:15" s="821" customFormat="1" ht="15" collapsed="1">
      <c r="A93" s="16">
        <f>MAX($A$6:$A92)+1</f>
        <v>19</v>
      </c>
      <c r="B93" s="93" t="s">
        <v>23</v>
      </c>
      <c r="C93" s="3" t="s">
        <v>97</v>
      </c>
      <c r="D93" s="3"/>
      <c r="E93" s="3"/>
      <c r="F93" s="3"/>
      <c r="G93" s="3"/>
      <c r="H93" s="3"/>
      <c r="I93" s="101">
        <f>SUBTOTAL(9,I94:I107)/1000</f>
        <v>0.93673263992761213</v>
      </c>
      <c r="J93" s="92"/>
      <c r="K93" s="92"/>
      <c r="L93" s="92">
        <f>I93*J93</f>
        <v>0</v>
      </c>
      <c r="M93" s="92">
        <f>+I93*K93</f>
        <v>0</v>
      </c>
      <c r="N93" s="92">
        <f>+SUM(L93:M93)</f>
        <v>0</v>
      </c>
      <c r="O93" s="118"/>
    </row>
    <row r="94" spans="1:15" s="521" customFormat="1" ht="15" hidden="1" outlineLevel="1">
      <c r="A94" s="349"/>
      <c r="B94" s="350" t="s">
        <v>600</v>
      </c>
      <c r="C94" s="351"/>
      <c r="D94" s="351">
        <f>D46</f>
        <v>11</v>
      </c>
      <c r="E94" s="351">
        <f>E46</f>
        <v>0.8</v>
      </c>
      <c r="F94" s="351">
        <f>F46</f>
        <v>0.8</v>
      </c>
      <c r="G94" s="3"/>
      <c r="H94" s="351">
        <v>0</v>
      </c>
      <c r="I94" s="348">
        <f>PRODUCT(D94:H94)</f>
        <v>0</v>
      </c>
      <c r="J94" s="92"/>
      <c r="K94" s="92"/>
      <c r="L94" s="352"/>
      <c r="M94" s="352"/>
      <c r="N94" s="352"/>
      <c r="O94" s="353"/>
    </row>
    <row r="95" spans="1:15" s="521" customFormat="1" ht="15" hidden="1" outlineLevel="1">
      <c r="A95" s="349"/>
      <c r="B95" s="361" t="s">
        <v>636</v>
      </c>
      <c r="C95" s="351"/>
      <c r="D95" s="351">
        <f>D94</f>
        <v>11</v>
      </c>
      <c r="E95" s="351">
        <f>0.7+0.2*2</f>
        <v>1.1000000000000001</v>
      </c>
      <c r="F95" s="351"/>
      <c r="G95" s="3">
        <v>8</v>
      </c>
      <c r="H95" s="351">
        <f>PI()*(12)^2/4*7.85/1000</f>
        <v>0.88781408390447547</v>
      </c>
      <c r="I95" s="348">
        <f>PRODUCT(D95:H95)</f>
        <v>85.940403321953241</v>
      </c>
      <c r="J95" s="92"/>
      <c r="K95" s="92"/>
      <c r="L95" s="352"/>
      <c r="M95" s="352"/>
      <c r="N95" s="352"/>
      <c r="O95" s="353"/>
    </row>
    <row r="96" spans="1:15" s="521" customFormat="1" ht="15" hidden="1" outlineLevel="1">
      <c r="A96" s="349"/>
      <c r="B96" s="361" t="s">
        <v>636</v>
      </c>
      <c r="C96" s="351"/>
      <c r="D96" s="351">
        <f>D95</f>
        <v>11</v>
      </c>
      <c r="E96" s="351">
        <f>0.7+0.55*2</f>
        <v>1.8</v>
      </c>
      <c r="F96" s="351"/>
      <c r="G96" s="3">
        <v>8</v>
      </c>
      <c r="H96" s="351">
        <f>PI()*(12)^2/4*7.85/1000</f>
        <v>0.88781408390447547</v>
      </c>
      <c r="I96" s="348">
        <f>PRODUCT(D96:H96)</f>
        <v>140.62975089046893</v>
      </c>
      <c r="J96" s="92"/>
      <c r="K96" s="92"/>
      <c r="L96" s="352"/>
      <c r="M96" s="352"/>
      <c r="N96" s="352"/>
      <c r="O96" s="353"/>
    </row>
    <row r="97" spans="1:15" s="521" customFormat="1" ht="15" hidden="1" outlineLevel="1">
      <c r="A97" s="349"/>
      <c r="B97" s="350" t="s">
        <v>601</v>
      </c>
      <c r="C97" s="351"/>
      <c r="D97" s="351">
        <f>D47</f>
        <v>11</v>
      </c>
      <c r="E97" s="351">
        <f>E47</f>
        <v>0.8</v>
      </c>
      <c r="F97" s="351">
        <f>F47</f>
        <v>1.7</v>
      </c>
      <c r="G97" s="3"/>
      <c r="H97" s="351">
        <v>0</v>
      </c>
      <c r="I97" s="348"/>
      <c r="J97" s="92"/>
      <c r="K97" s="92"/>
      <c r="L97" s="352"/>
      <c r="M97" s="352"/>
      <c r="N97" s="352"/>
      <c r="O97" s="353"/>
    </row>
    <row r="98" spans="1:15" s="521" customFormat="1" ht="15" hidden="1" outlineLevel="1">
      <c r="A98" s="349"/>
      <c r="B98" s="361" t="s">
        <v>637</v>
      </c>
      <c r="C98" s="351"/>
      <c r="D98" s="351">
        <f>D97</f>
        <v>11</v>
      </c>
      <c r="E98" s="351">
        <f>1.6+0.2*2</f>
        <v>2</v>
      </c>
      <c r="F98" s="351"/>
      <c r="G98" s="3">
        <v>5</v>
      </c>
      <c r="H98" s="351">
        <f>PI()*(12)^2/4*7.85/1000</f>
        <v>0.88781408390447547</v>
      </c>
      <c r="I98" s="348">
        <f>PRODUCT(D98:H98)</f>
        <v>97.659549229492299</v>
      </c>
      <c r="J98" s="92"/>
      <c r="K98" s="92"/>
      <c r="L98" s="352"/>
      <c r="M98" s="352"/>
      <c r="N98" s="352"/>
      <c r="O98" s="353"/>
    </row>
    <row r="99" spans="1:15" s="521" customFormat="1" ht="15" hidden="1" outlineLevel="1">
      <c r="A99" s="349"/>
      <c r="B99" s="361" t="s">
        <v>636</v>
      </c>
      <c r="C99" s="351"/>
      <c r="D99" s="351">
        <f>D98</f>
        <v>11</v>
      </c>
      <c r="E99" s="351">
        <f>0.7+0.2*2</f>
        <v>1.1000000000000001</v>
      </c>
      <c r="F99" s="351"/>
      <c r="G99" s="3">
        <v>9</v>
      </c>
      <c r="H99" s="351">
        <f>PI()*(12)^2/4*7.85/1000</f>
        <v>0.88781408390447547</v>
      </c>
      <c r="I99" s="348">
        <f>PRODUCT(D99:H99)</f>
        <v>96.68295373719738</v>
      </c>
      <c r="J99" s="92"/>
      <c r="K99" s="92"/>
      <c r="L99" s="352"/>
      <c r="M99" s="352"/>
      <c r="N99" s="352"/>
      <c r="O99" s="353"/>
    </row>
    <row r="100" spans="1:15" s="521" customFormat="1" ht="15" hidden="1" outlineLevel="1">
      <c r="A100" s="349"/>
      <c r="B100" s="361" t="s">
        <v>636</v>
      </c>
      <c r="C100" s="351"/>
      <c r="D100" s="351">
        <f>D99</f>
        <v>11</v>
      </c>
      <c r="E100" s="351">
        <f>1.6+0.55*2</f>
        <v>2.7</v>
      </c>
      <c r="F100" s="351"/>
      <c r="G100" s="3">
        <v>4</v>
      </c>
      <c r="H100" s="351">
        <f t="shared" ref="H100:H101" si="29">PI()*(12)^2/4*7.85/1000</f>
        <v>0.88781408390447547</v>
      </c>
      <c r="I100" s="348">
        <f t="shared" ref="I100:I119" si="30">PRODUCT(D100:H100)</f>
        <v>105.47231316785169</v>
      </c>
      <c r="J100" s="92"/>
      <c r="K100" s="92"/>
      <c r="L100" s="352"/>
      <c r="M100" s="352"/>
      <c r="N100" s="352"/>
      <c r="O100" s="353"/>
    </row>
    <row r="101" spans="1:15" s="521" customFormat="1" ht="15" hidden="1" outlineLevel="1">
      <c r="A101" s="349"/>
      <c r="B101" s="361" t="s">
        <v>636</v>
      </c>
      <c r="C101" s="351"/>
      <c r="D101" s="351">
        <f>D100</f>
        <v>11</v>
      </c>
      <c r="E101" s="351">
        <f>0.7+0.55*2</f>
        <v>1.8</v>
      </c>
      <c r="F101" s="351"/>
      <c r="G101" s="3">
        <v>9</v>
      </c>
      <c r="H101" s="351">
        <f t="shared" si="29"/>
        <v>0.88781408390447547</v>
      </c>
      <c r="I101" s="348">
        <f t="shared" si="30"/>
        <v>158.20846975177756</v>
      </c>
      <c r="J101" s="92"/>
      <c r="K101" s="92"/>
      <c r="L101" s="352"/>
      <c r="M101" s="352"/>
      <c r="N101" s="352"/>
      <c r="O101" s="353"/>
    </row>
    <row r="102" spans="1:15" s="521" customFormat="1" ht="15" hidden="1" outlineLevel="1">
      <c r="A102" s="349"/>
      <c r="B102" s="350" t="s">
        <v>602</v>
      </c>
      <c r="C102" s="351"/>
      <c r="D102" s="351">
        <f>D48</f>
        <v>3</v>
      </c>
      <c r="E102" s="351">
        <f>E48</f>
        <v>1.36</v>
      </c>
      <c r="F102" s="351">
        <f>F48</f>
        <v>0.58499999999999996</v>
      </c>
      <c r="G102" s="351"/>
      <c r="H102" s="351">
        <v>0</v>
      </c>
      <c r="I102" s="348">
        <f t="shared" si="30"/>
        <v>0</v>
      </c>
      <c r="J102" s="92"/>
      <c r="K102" s="92"/>
      <c r="L102" s="352"/>
      <c r="M102" s="352"/>
      <c r="N102" s="352"/>
      <c r="O102" s="353"/>
    </row>
    <row r="103" spans="1:15" s="521" customFormat="1" ht="15" hidden="1" outlineLevel="1">
      <c r="A103" s="349"/>
      <c r="B103" s="361" t="s">
        <v>637</v>
      </c>
      <c r="C103" s="351"/>
      <c r="D103" s="351">
        <f>D102</f>
        <v>3</v>
      </c>
      <c r="E103" s="351">
        <f>1.6+0.2*2</f>
        <v>2</v>
      </c>
      <c r="F103" s="351"/>
      <c r="G103" s="3">
        <v>11</v>
      </c>
      <c r="H103" s="351">
        <f>PI()*(16)^2/4*7.85/1000</f>
        <v>1.5783361491635119</v>
      </c>
      <c r="I103" s="348">
        <f t="shared" si="30"/>
        <v>104.17018584479179</v>
      </c>
      <c r="J103" s="92"/>
      <c r="K103" s="92"/>
      <c r="L103" s="352"/>
      <c r="M103" s="352"/>
      <c r="N103" s="352"/>
      <c r="O103" s="353"/>
    </row>
    <row r="104" spans="1:15" s="521" customFormat="1" ht="15" hidden="1" outlineLevel="1">
      <c r="A104" s="349"/>
      <c r="B104" s="361" t="s">
        <v>637</v>
      </c>
      <c r="C104" s="351"/>
      <c r="D104" s="351">
        <f>D103</f>
        <v>3</v>
      </c>
      <c r="E104" s="351">
        <f>0.7+0.2*2</f>
        <v>1.1000000000000001</v>
      </c>
      <c r="F104" s="351"/>
      <c r="G104" s="3">
        <v>10</v>
      </c>
      <c r="H104" s="351">
        <f>PI()*(16)^2/4*7.85/1000</f>
        <v>1.5783361491635119</v>
      </c>
      <c r="I104" s="348">
        <f t="shared" si="30"/>
        <v>52.085092922395894</v>
      </c>
      <c r="J104" s="92"/>
      <c r="K104" s="92"/>
      <c r="L104" s="352"/>
      <c r="M104" s="352"/>
      <c r="N104" s="352"/>
      <c r="O104" s="353"/>
    </row>
    <row r="105" spans="1:15" s="521" customFormat="1" ht="15" hidden="1" outlineLevel="1">
      <c r="A105" s="349"/>
      <c r="B105" s="361" t="s">
        <v>636</v>
      </c>
      <c r="C105" s="351"/>
      <c r="D105" s="351">
        <f>D104</f>
        <v>3</v>
      </c>
      <c r="E105" s="351">
        <f>1.6+0.55*2</f>
        <v>2.7</v>
      </c>
      <c r="F105" s="351"/>
      <c r="G105" s="3">
        <v>8</v>
      </c>
      <c r="H105" s="351">
        <f>PI()*(12)^2/4*7.85/1000</f>
        <v>0.88781408390447547</v>
      </c>
      <c r="I105" s="348">
        <f t="shared" si="30"/>
        <v>57.530352637010019</v>
      </c>
      <c r="J105" s="92"/>
      <c r="K105" s="92"/>
      <c r="L105" s="352"/>
      <c r="M105" s="352"/>
      <c r="N105" s="352"/>
      <c r="O105" s="353"/>
    </row>
    <row r="106" spans="1:15" s="521" customFormat="1" ht="15" hidden="1" outlineLevel="1">
      <c r="A106" s="349"/>
      <c r="B106" s="361" t="s">
        <v>636</v>
      </c>
      <c r="C106" s="351"/>
      <c r="D106" s="351">
        <f>D105</f>
        <v>3</v>
      </c>
      <c r="E106" s="351">
        <f>0.7+0.55*2</f>
        <v>1.8</v>
      </c>
      <c r="F106" s="351"/>
      <c r="G106" s="3">
        <v>8</v>
      </c>
      <c r="H106" s="351">
        <f>PI()*(12)^2/4*7.85/1000</f>
        <v>0.88781408390447547</v>
      </c>
      <c r="I106" s="348">
        <f t="shared" si="30"/>
        <v>38.353568424673341</v>
      </c>
      <c r="J106" s="92"/>
      <c r="K106" s="92"/>
      <c r="L106" s="352"/>
      <c r="M106" s="352"/>
      <c r="N106" s="352"/>
      <c r="O106" s="353"/>
    </row>
    <row r="107" spans="1:15" s="521" customFormat="1" ht="15" hidden="1" outlineLevel="1">
      <c r="A107" s="349"/>
      <c r="B107" s="350"/>
      <c r="C107" s="351"/>
      <c r="D107" s="351"/>
      <c r="E107" s="351"/>
      <c r="F107" s="351"/>
      <c r="G107" s="351"/>
      <c r="H107" s="351"/>
      <c r="I107" s="348">
        <f t="shared" si="30"/>
        <v>0</v>
      </c>
      <c r="J107" s="92"/>
      <c r="K107" s="92"/>
      <c r="L107" s="352"/>
      <c r="M107" s="352"/>
      <c r="N107" s="352"/>
      <c r="O107" s="353"/>
    </row>
    <row r="108" spans="1:15" s="821" customFormat="1" ht="15" collapsed="1">
      <c r="A108" s="16">
        <f>MAX($A$6:$A93)+1</f>
        <v>20</v>
      </c>
      <c r="B108" s="2" t="s">
        <v>96</v>
      </c>
      <c r="C108" s="3" t="s">
        <v>97</v>
      </c>
      <c r="D108" s="3"/>
      <c r="E108" s="3"/>
      <c r="F108" s="3"/>
      <c r="G108" s="3"/>
      <c r="H108" s="3"/>
      <c r="I108" s="101">
        <f>SUBTOTAL(9,I109:I122)/1000</f>
        <v>8.929856009432191</v>
      </c>
      <c r="J108" s="92"/>
      <c r="K108" s="92"/>
      <c r="L108" s="92">
        <f t="shared" ref="L108:L208" si="31">I108*J108</f>
        <v>0</v>
      </c>
      <c r="M108" s="92">
        <f t="shared" ref="M108:M208" si="32">+I108*K108</f>
        <v>0</v>
      </c>
      <c r="N108" s="92">
        <f t="shared" ref="N108:N208" si="33">+SUM(L108:M108)</f>
        <v>0</v>
      </c>
      <c r="O108" s="118"/>
    </row>
    <row r="109" spans="1:15" s="521" customFormat="1" ht="15" hidden="1" outlineLevel="1">
      <c r="A109" s="349"/>
      <c r="B109" s="350" t="str">
        <f>B68</f>
        <v>CB1 (300*500)</v>
      </c>
      <c r="C109" s="351"/>
      <c r="D109" s="351">
        <f>D51</f>
        <v>5</v>
      </c>
      <c r="E109" s="351">
        <f>E51</f>
        <v>0.3</v>
      </c>
      <c r="F109" s="351">
        <f>F51</f>
        <v>0.5</v>
      </c>
      <c r="G109" s="351">
        <v>0.8</v>
      </c>
      <c r="H109" s="351">
        <v>0</v>
      </c>
      <c r="I109" s="348">
        <f t="shared" si="30"/>
        <v>0</v>
      </c>
      <c r="J109" s="92"/>
      <c r="K109" s="92"/>
      <c r="L109" s="352"/>
      <c r="M109" s="352"/>
      <c r="N109" s="352"/>
      <c r="O109" s="353"/>
    </row>
    <row r="110" spans="1:15" s="521" customFormat="1" ht="15" hidden="1" outlineLevel="1">
      <c r="A110" s="349"/>
      <c r="B110" s="361" t="s">
        <v>638</v>
      </c>
      <c r="C110" s="351"/>
      <c r="D110" s="351">
        <f>D109</f>
        <v>5</v>
      </c>
      <c r="E110" s="351">
        <v>6</v>
      </c>
      <c r="F110" s="351">
        <f>0.25+1.075</f>
        <v>1.325</v>
      </c>
      <c r="G110" s="351"/>
      <c r="H110" s="351">
        <f>PI()*(18)^2/4*7.85/1000</f>
        <v>1.9975816887850697</v>
      </c>
      <c r="I110" s="348">
        <f t="shared" si="30"/>
        <v>79.403872129206519</v>
      </c>
      <c r="J110" s="92"/>
      <c r="K110" s="92"/>
      <c r="L110" s="352"/>
      <c r="M110" s="352"/>
      <c r="N110" s="352"/>
      <c r="O110" s="353"/>
    </row>
    <row r="111" spans="1:15" s="521" customFormat="1" ht="15" hidden="1" outlineLevel="1">
      <c r="A111" s="349"/>
      <c r="B111" s="361" t="s">
        <v>639</v>
      </c>
      <c r="C111" s="351"/>
      <c r="D111" s="351">
        <f>D110</f>
        <v>5</v>
      </c>
      <c r="E111" s="351">
        <f>ROUNDUP(1.3/0.15,0)</f>
        <v>9</v>
      </c>
      <c r="F111" s="351">
        <f>(E109-0.1+F109-0.1)*2+0.1</f>
        <v>1.3</v>
      </c>
      <c r="G111" s="351"/>
      <c r="H111" s="351">
        <f>PI()*(6)^2/4*7.85/1000</f>
        <v>0.22195352097611887</v>
      </c>
      <c r="I111" s="348">
        <f t="shared" si="30"/>
        <v>12.984280977102953</v>
      </c>
      <c r="J111" s="92"/>
      <c r="K111" s="92"/>
      <c r="L111" s="352"/>
      <c r="M111" s="352"/>
      <c r="N111" s="352"/>
      <c r="O111" s="353"/>
    </row>
    <row r="112" spans="1:15" s="521" customFormat="1" ht="15" hidden="1" outlineLevel="1">
      <c r="A112" s="349"/>
      <c r="B112" s="350" t="str">
        <f>B69</f>
        <v>CB2 (300*500)</v>
      </c>
      <c r="C112" s="351"/>
      <c r="D112" s="351">
        <f>D52</f>
        <v>3</v>
      </c>
      <c r="E112" s="351">
        <f>E52</f>
        <v>0.3</v>
      </c>
      <c r="F112" s="351">
        <f>F52</f>
        <v>0.5</v>
      </c>
      <c r="G112" s="351">
        <v>0.8</v>
      </c>
      <c r="H112" s="351">
        <v>0</v>
      </c>
      <c r="I112" s="348">
        <f t="shared" si="30"/>
        <v>0</v>
      </c>
      <c r="J112" s="92"/>
      <c r="K112" s="92"/>
      <c r="L112" s="352"/>
      <c r="M112" s="352"/>
      <c r="N112" s="352"/>
      <c r="O112" s="353"/>
    </row>
    <row r="113" spans="1:15" s="521" customFormat="1" ht="15" hidden="1" outlineLevel="1">
      <c r="A113" s="349"/>
      <c r="B113" s="361" t="s">
        <v>638</v>
      </c>
      <c r="C113" s="351"/>
      <c r="D113" s="351">
        <f>D112</f>
        <v>3</v>
      </c>
      <c r="E113" s="351">
        <v>6</v>
      </c>
      <c r="F113" s="351">
        <f>0.25+1.475</f>
        <v>1.7250000000000001</v>
      </c>
      <c r="G113" s="351"/>
      <c r="H113" s="351">
        <f>PI()*(18)^2/4*7.85/1000</f>
        <v>1.9975816887850697</v>
      </c>
      <c r="I113" s="348">
        <f t="shared" ref="I113:I114" si="34">PRODUCT(D113:H113)</f>
        <v>62.024911436776414</v>
      </c>
      <c r="J113" s="92"/>
      <c r="K113" s="92"/>
      <c r="L113" s="352"/>
      <c r="M113" s="352"/>
      <c r="N113" s="352"/>
      <c r="O113" s="353"/>
    </row>
    <row r="114" spans="1:15" s="521" customFormat="1" ht="15" hidden="1" outlineLevel="1">
      <c r="A114" s="349"/>
      <c r="B114" s="361" t="s">
        <v>639</v>
      </c>
      <c r="C114" s="351"/>
      <c r="D114" s="351">
        <f>D113</f>
        <v>3</v>
      </c>
      <c r="E114" s="351">
        <f>ROUNDUP(1.7/0.15,0)</f>
        <v>12</v>
      </c>
      <c r="F114" s="351">
        <f>(E112-0.1+F112-0.1)*2+0.1</f>
        <v>1.3</v>
      </c>
      <c r="G114" s="351"/>
      <c r="H114" s="351">
        <f>PI()*(6)^2/4*7.85/1000</f>
        <v>0.22195352097611887</v>
      </c>
      <c r="I114" s="348">
        <f t="shared" si="34"/>
        <v>10.387424781682364</v>
      </c>
      <c r="J114" s="92"/>
      <c r="K114" s="92"/>
      <c r="L114" s="352"/>
      <c r="M114" s="352"/>
      <c r="N114" s="352"/>
      <c r="O114" s="353"/>
    </row>
    <row r="115" spans="1:15" s="521" customFormat="1" ht="15" hidden="1" outlineLevel="1">
      <c r="A115" s="349"/>
      <c r="B115" s="350" t="str">
        <f>B70</f>
        <v>C1 (400*800)</v>
      </c>
      <c r="C115" s="351"/>
      <c r="D115" s="351">
        <f>D53</f>
        <v>6</v>
      </c>
      <c r="E115" s="351">
        <f>E53</f>
        <v>0.4</v>
      </c>
      <c r="F115" s="351">
        <f>F53</f>
        <v>0.8</v>
      </c>
      <c r="G115" s="351">
        <v>8</v>
      </c>
      <c r="H115" s="351">
        <v>0</v>
      </c>
      <c r="I115" s="348">
        <f t="shared" si="30"/>
        <v>0</v>
      </c>
      <c r="J115" s="92"/>
      <c r="K115" s="92"/>
      <c r="L115" s="352"/>
      <c r="M115" s="352"/>
      <c r="N115" s="352"/>
      <c r="O115" s="353"/>
    </row>
    <row r="116" spans="1:15" s="521" customFormat="1" ht="15" hidden="1" outlineLevel="1">
      <c r="A116" s="349"/>
      <c r="B116" s="361" t="s">
        <v>640</v>
      </c>
      <c r="C116" s="351"/>
      <c r="D116" s="351">
        <f>D115</f>
        <v>6</v>
      </c>
      <c r="E116" s="351">
        <v>12</v>
      </c>
      <c r="F116" s="351">
        <f>0.25+9.5</f>
        <v>9.75</v>
      </c>
      <c r="G116" s="351"/>
      <c r="H116" s="351">
        <f>PI()*(32)^2/4*7.85/1000</f>
        <v>6.3133445966540478</v>
      </c>
      <c r="I116" s="348">
        <f t="shared" si="30"/>
        <v>4431.9679068511414</v>
      </c>
      <c r="J116" s="92"/>
      <c r="K116" s="92"/>
      <c r="L116" s="352"/>
      <c r="M116" s="352"/>
      <c r="N116" s="352"/>
      <c r="O116" s="353"/>
    </row>
    <row r="117" spans="1:15" s="521" customFormat="1" ht="15" hidden="1" outlineLevel="1">
      <c r="A117" s="349"/>
      <c r="B117" s="361" t="s">
        <v>641</v>
      </c>
      <c r="C117" s="351"/>
      <c r="D117" s="351">
        <f>D116</f>
        <v>6</v>
      </c>
      <c r="E117" s="351">
        <f>ROUNDUP(9.5/0.2,0)</f>
        <v>48</v>
      </c>
      <c r="F117" s="351">
        <f>(E115+F115-0.05)*2+0.1</f>
        <v>2.4000000000000004</v>
      </c>
      <c r="G117" s="351"/>
      <c r="H117" s="351">
        <f>PI()*(10)^2/4*7.85/1000</f>
        <v>0.61653755826699697</v>
      </c>
      <c r="I117" s="348">
        <f t="shared" si="30"/>
        <v>426.15076027414835</v>
      </c>
      <c r="J117" s="92"/>
      <c r="K117" s="92"/>
      <c r="L117" s="352"/>
      <c r="M117" s="352"/>
      <c r="N117" s="352"/>
      <c r="O117" s="353"/>
    </row>
    <row r="118" spans="1:15" s="521" customFormat="1" ht="15" hidden="1" outlineLevel="1">
      <c r="A118" s="349"/>
      <c r="B118" s="361" t="s">
        <v>641</v>
      </c>
      <c r="C118" s="351"/>
      <c r="D118" s="351">
        <f>D117</f>
        <v>6</v>
      </c>
      <c r="E118" s="351">
        <f>ROUNDUP(9.5/0.2,0)</f>
        <v>48</v>
      </c>
      <c r="F118" s="351">
        <f>0.4-0.05+0.1</f>
        <v>0.45000000000000007</v>
      </c>
      <c r="G118" s="351"/>
      <c r="H118" s="351">
        <f>PI()*(10)^2/4*7.85/1000</f>
        <v>0.61653755826699697</v>
      </c>
      <c r="I118" s="348">
        <f t="shared" ref="I118" si="35">PRODUCT(D118:H118)</f>
        <v>79.90326755140282</v>
      </c>
      <c r="J118" s="92"/>
      <c r="K118" s="92"/>
      <c r="L118" s="352"/>
      <c r="M118" s="352"/>
      <c r="N118" s="352"/>
      <c r="O118" s="353"/>
    </row>
    <row r="119" spans="1:15" s="521" customFormat="1" ht="15" hidden="1" outlineLevel="1">
      <c r="A119" s="349"/>
      <c r="B119" s="350" t="str">
        <f>B71</f>
        <v>C3 (400*400)</v>
      </c>
      <c r="C119" s="351"/>
      <c r="D119" s="351">
        <f>D54</f>
        <v>11</v>
      </c>
      <c r="E119" s="351">
        <f>E54</f>
        <v>0.4</v>
      </c>
      <c r="F119" s="351">
        <f>F54</f>
        <v>0.4</v>
      </c>
      <c r="G119" s="351">
        <v>8</v>
      </c>
      <c r="H119" s="351">
        <v>0</v>
      </c>
      <c r="I119" s="348">
        <f t="shared" si="30"/>
        <v>0</v>
      </c>
      <c r="J119" s="92"/>
      <c r="K119" s="92"/>
      <c r="L119" s="352"/>
      <c r="M119" s="352"/>
      <c r="N119" s="352"/>
      <c r="O119" s="353"/>
    </row>
    <row r="120" spans="1:15" s="521" customFormat="1" ht="15" hidden="1" outlineLevel="1">
      <c r="A120" s="349"/>
      <c r="B120" s="361" t="s">
        <v>871</v>
      </c>
      <c r="C120" s="351"/>
      <c r="D120" s="351">
        <f>D119</f>
        <v>11</v>
      </c>
      <c r="E120" s="351">
        <v>8</v>
      </c>
      <c r="F120" s="351">
        <f>0.25+9.5</f>
        <v>9.75</v>
      </c>
      <c r="G120" s="351"/>
      <c r="H120" s="351">
        <f>PI()*(25)^2/4*7.85/1000</f>
        <v>3.8533597391687304</v>
      </c>
      <c r="I120" s="348">
        <f t="shared" ref="I120:I121" si="36">PRODUCT(D120:H120)</f>
        <v>3306.1826562067708</v>
      </c>
      <c r="J120" s="92"/>
      <c r="K120" s="92"/>
      <c r="L120" s="352"/>
      <c r="M120" s="352"/>
      <c r="N120" s="352"/>
      <c r="O120" s="353"/>
    </row>
    <row r="121" spans="1:15" s="521" customFormat="1" ht="15" hidden="1" outlineLevel="1">
      <c r="A121" s="349"/>
      <c r="B121" s="361" t="s">
        <v>641</v>
      </c>
      <c r="C121" s="351"/>
      <c r="D121" s="351">
        <f>D120</f>
        <v>11</v>
      </c>
      <c r="E121" s="351">
        <f>ROUNDUP(9.5/0.2,0)</f>
        <v>48</v>
      </c>
      <c r="F121" s="351">
        <f>(E119+F119-0.05)*2+0.1</f>
        <v>1.6</v>
      </c>
      <c r="G121" s="351"/>
      <c r="H121" s="351">
        <f>PI()*(10)^2/4*7.85/1000</f>
        <v>0.61653755826699697</v>
      </c>
      <c r="I121" s="348">
        <f t="shared" si="36"/>
        <v>520.85092922395904</v>
      </c>
      <c r="J121" s="92"/>
      <c r="K121" s="92"/>
      <c r="L121" s="352"/>
      <c r="M121" s="352"/>
      <c r="N121" s="352"/>
      <c r="O121" s="353"/>
    </row>
    <row r="122" spans="1:15" s="521" customFormat="1" ht="15" hidden="1" outlineLevel="1">
      <c r="A122" s="349"/>
      <c r="B122" s="350"/>
      <c r="C122" s="351"/>
      <c r="D122" s="351"/>
      <c r="E122" s="351"/>
      <c r="F122" s="351"/>
      <c r="G122" s="3"/>
      <c r="H122" s="351"/>
      <c r="I122" s="348"/>
      <c r="J122" s="92"/>
      <c r="K122" s="92"/>
      <c r="L122" s="352"/>
      <c r="M122" s="352"/>
      <c r="N122" s="352"/>
      <c r="O122" s="353"/>
    </row>
    <row r="123" spans="1:15" s="821" customFormat="1" ht="15" collapsed="1">
      <c r="A123" s="16">
        <f>MAX($A$6:$A108)+1</f>
        <v>21</v>
      </c>
      <c r="B123" s="2" t="s">
        <v>22</v>
      </c>
      <c r="C123" s="3" t="s">
        <v>97</v>
      </c>
      <c r="D123" s="3"/>
      <c r="E123" s="3"/>
      <c r="F123" s="3"/>
      <c r="G123" s="3"/>
      <c r="H123" s="3"/>
      <c r="I123" s="101">
        <f>SUBTOTAL(9,I124:I153)/1000</f>
        <v>2.6312622279940698</v>
      </c>
      <c r="J123" s="92"/>
      <c r="K123" s="92"/>
      <c r="L123" s="92">
        <f t="shared" si="31"/>
        <v>0</v>
      </c>
      <c r="M123" s="92">
        <f t="shared" si="32"/>
        <v>0</v>
      </c>
      <c r="N123" s="92">
        <f t="shared" si="33"/>
        <v>0</v>
      </c>
      <c r="O123" s="118"/>
    </row>
    <row r="124" spans="1:15" s="521" customFormat="1" ht="15" hidden="1" outlineLevel="1">
      <c r="A124" s="349"/>
      <c r="B124" s="350" t="str">
        <f>B57</f>
        <v>DG (200*500)</v>
      </c>
      <c r="C124" s="351"/>
      <c r="D124" s="351"/>
      <c r="E124" s="351">
        <f>E57</f>
        <v>101.1</v>
      </c>
      <c r="F124" s="351">
        <f>F57</f>
        <v>0.2</v>
      </c>
      <c r="G124" s="351">
        <f>G57</f>
        <v>0.5</v>
      </c>
      <c r="H124" s="351">
        <v>0</v>
      </c>
      <c r="I124" s="348">
        <f t="shared" ref="I124:I152" si="37">PRODUCT(D124:H124)</f>
        <v>0</v>
      </c>
      <c r="J124" s="92"/>
      <c r="K124" s="92"/>
      <c r="L124" s="352"/>
      <c r="M124" s="352"/>
      <c r="N124" s="352"/>
      <c r="O124" s="353"/>
    </row>
    <row r="125" spans="1:15" s="521" customFormat="1" ht="15" hidden="1" outlineLevel="1">
      <c r="A125" s="349"/>
      <c r="B125" s="361" t="s">
        <v>872</v>
      </c>
      <c r="C125" s="351"/>
      <c r="D125" s="351"/>
      <c r="E125" s="351">
        <f>E124</f>
        <v>101.1</v>
      </c>
      <c r="F125" s="351">
        <v>4</v>
      </c>
      <c r="G125" s="351"/>
      <c r="H125" s="351">
        <f>PI()*(14)^2/4*7.85/1000</f>
        <v>1.2084136142033137</v>
      </c>
      <c r="I125" s="348">
        <f t="shared" si="37"/>
        <v>488.68246558382003</v>
      </c>
      <c r="J125" s="92"/>
      <c r="K125" s="92"/>
      <c r="L125" s="352"/>
      <c r="M125" s="352"/>
      <c r="N125" s="352"/>
      <c r="O125" s="353"/>
    </row>
    <row r="126" spans="1:15" s="521" customFormat="1" ht="15" hidden="1" outlineLevel="1">
      <c r="A126" s="349"/>
      <c r="B126" s="361" t="s">
        <v>639</v>
      </c>
      <c r="C126" s="351"/>
      <c r="D126" s="351"/>
      <c r="E126" s="351">
        <f>ROUNDUP(E125/0.15,0)</f>
        <v>674</v>
      </c>
      <c r="F126" s="351">
        <f>(F124+G124-0.05)*2+0.1</f>
        <v>1.4</v>
      </c>
      <c r="G126" s="351"/>
      <c r="H126" s="351">
        <f>PI()*(6)^2/4*7.85/1000</f>
        <v>0.22195352097611887</v>
      </c>
      <c r="I126" s="348">
        <f t="shared" si="37"/>
        <v>209.43534239306575</v>
      </c>
      <c r="J126" s="92"/>
      <c r="K126" s="92"/>
      <c r="L126" s="352"/>
      <c r="M126" s="352"/>
      <c r="N126" s="352"/>
      <c r="O126" s="353"/>
    </row>
    <row r="127" spans="1:15" s="521" customFormat="1" ht="15" hidden="1" outlineLevel="1">
      <c r="A127" s="349"/>
      <c r="B127" s="350" t="str">
        <f>B58</f>
        <v>CG (200*200)</v>
      </c>
      <c r="C127" s="351"/>
      <c r="D127" s="351"/>
      <c r="E127" s="351">
        <f>E58</f>
        <v>47.000000000000007</v>
      </c>
      <c r="F127" s="351">
        <f>F58</f>
        <v>0.2</v>
      </c>
      <c r="G127" s="351">
        <f>G58</f>
        <v>0.2</v>
      </c>
      <c r="H127" s="351">
        <v>0</v>
      </c>
      <c r="I127" s="348">
        <f t="shared" si="37"/>
        <v>0</v>
      </c>
      <c r="J127" s="92"/>
      <c r="K127" s="92"/>
      <c r="L127" s="352"/>
      <c r="M127" s="352"/>
      <c r="N127" s="352"/>
      <c r="O127" s="353"/>
    </row>
    <row r="128" spans="1:15" s="521" customFormat="1" ht="15" hidden="1" outlineLevel="1">
      <c r="A128" s="349"/>
      <c r="B128" s="361" t="s">
        <v>874</v>
      </c>
      <c r="C128" s="351"/>
      <c r="D128" s="351"/>
      <c r="E128" s="351">
        <f>E127</f>
        <v>47.000000000000007</v>
      </c>
      <c r="F128" s="351">
        <v>4</v>
      </c>
      <c r="G128" s="351"/>
      <c r="H128" s="351">
        <f>PI()*(12)^2/4*7.85/1000</f>
        <v>0.88781408390447547</v>
      </c>
      <c r="I128" s="348">
        <f t="shared" ref="I128:I129" si="38">PRODUCT(D128:H128)</f>
        <v>166.90904777404143</v>
      </c>
      <c r="J128" s="92"/>
      <c r="K128" s="92"/>
      <c r="L128" s="352"/>
      <c r="M128" s="352"/>
      <c r="N128" s="352"/>
      <c r="O128" s="353"/>
    </row>
    <row r="129" spans="1:15" s="521" customFormat="1" ht="15" hidden="1" outlineLevel="1">
      <c r="A129" s="349"/>
      <c r="B129" s="361" t="s">
        <v>639</v>
      </c>
      <c r="C129" s="351"/>
      <c r="D129" s="351"/>
      <c r="E129" s="351">
        <f>ROUNDUP(E128/0.15,0)</f>
        <v>314</v>
      </c>
      <c r="F129" s="351">
        <f>(F127+G127-0.05)*2+0.1</f>
        <v>0.8</v>
      </c>
      <c r="G129" s="351"/>
      <c r="H129" s="351">
        <f>PI()*(6)^2/4*7.85/1000</f>
        <v>0.22195352097611887</v>
      </c>
      <c r="I129" s="348">
        <f t="shared" si="38"/>
        <v>55.754724469201065</v>
      </c>
      <c r="J129" s="92"/>
      <c r="K129" s="92"/>
      <c r="L129" s="352"/>
      <c r="M129" s="352"/>
      <c r="N129" s="352"/>
      <c r="O129" s="353"/>
    </row>
    <row r="130" spans="1:15" s="521" customFormat="1" ht="15" hidden="1" outlineLevel="1">
      <c r="A130" s="349"/>
      <c r="B130" s="350" t="str">
        <f>B59</f>
        <v>DM4 (400*600)</v>
      </c>
      <c r="C130" s="351"/>
      <c r="D130" s="351"/>
      <c r="E130" s="351">
        <f>E59</f>
        <v>14.5</v>
      </c>
      <c r="F130" s="351">
        <f>F59</f>
        <v>0.4</v>
      </c>
      <c r="G130" s="351">
        <f>G59</f>
        <v>0.6</v>
      </c>
      <c r="H130" s="351">
        <v>0</v>
      </c>
      <c r="I130" s="348">
        <f t="shared" si="37"/>
        <v>0</v>
      </c>
      <c r="J130" s="92"/>
      <c r="K130" s="92"/>
      <c r="L130" s="352"/>
      <c r="M130" s="352"/>
      <c r="N130" s="352"/>
      <c r="O130" s="353"/>
    </row>
    <row r="131" spans="1:15" s="521" customFormat="1" ht="15" hidden="1" outlineLevel="1">
      <c r="A131" s="349"/>
      <c r="B131" s="361" t="s">
        <v>875</v>
      </c>
      <c r="C131" s="351"/>
      <c r="D131" s="351"/>
      <c r="E131" s="351">
        <f>E130</f>
        <v>14.5</v>
      </c>
      <c r="F131" s="351">
        <f>2+1</f>
        <v>3</v>
      </c>
      <c r="G131" s="351"/>
      <c r="H131" s="351">
        <f>PI()*(25)^2/4*7.85/1000</f>
        <v>3.8533597391687304</v>
      </c>
      <c r="I131" s="348">
        <f t="shared" si="37"/>
        <v>167.62114865383978</v>
      </c>
      <c r="J131" s="92"/>
      <c r="K131" s="92"/>
      <c r="L131" s="352"/>
      <c r="M131" s="352"/>
      <c r="N131" s="352"/>
      <c r="O131" s="353"/>
    </row>
    <row r="132" spans="1:15" s="521" customFormat="1" ht="15" hidden="1" outlineLevel="1">
      <c r="A132" s="349"/>
      <c r="B132" s="361" t="s">
        <v>876</v>
      </c>
      <c r="C132" s="351"/>
      <c r="D132" s="351"/>
      <c r="E132" s="351">
        <f>E131</f>
        <v>14.5</v>
      </c>
      <c r="F132" s="351">
        <v>2</v>
      </c>
      <c r="G132" s="351"/>
      <c r="H132" s="351">
        <f>PI()*(20)^2/4*7.85/1000</f>
        <v>2.4661502330679879</v>
      </c>
      <c r="I132" s="348">
        <f t="shared" ref="I132" si="39">PRODUCT(D132:H132)</f>
        <v>71.518356758971649</v>
      </c>
      <c r="J132" s="92"/>
      <c r="K132" s="92"/>
      <c r="L132" s="352"/>
      <c r="M132" s="352"/>
      <c r="N132" s="352"/>
      <c r="O132" s="353"/>
    </row>
    <row r="133" spans="1:15" s="521" customFormat="1" ht="15" hidden="1" outlineLevel="1">
      <c r="A133" s="349"/>
      <c r="B133" s="361" t="s">
        <v>641</v>
      </c>
      <c r="C133" s="351"/>
      <c r="D133" s="351"/>
      <c r="E133" s="351">
        <f>ROUNDUP(E131/0.2,0)</f>
        <v>73</v>
      </c>
      <c r="F133" s="351">
        <f>(F130+G130-0.05)*2+0.1</f>
        <v>2</v>
      </c>
      <c r="G133" s="351"/>
      <c r="H133" s="351">
        <f>PI()*(10)^2/4*7.85/1000</f>
        <v>0.61653755826699697</v>
      </c>
      <c r="I133" s="348">
        <f t="shared" si="37"/>
        <v>90.014483506981563</v>
      </c>
      <c r="J133" s="92"/>
      <c r="K133" s="92"/>
      <c r="L133" s="352"/>
      <c r="M133" s="352"/>
      <c r="N133" s="352"/>
      <c r="O133" s="353"/>
    </row>
    <row r="134" spans="1:15" s="521" customFormat="1" ht="15" hidden="1" outlineLevel="1">
      <c r="A134" s="349"/>
      <c r="B134" s="350" t="str">
        <f>B60</f>
        <v>DM5 (400*600)</v>
      </c>
      <c r="C134" s="351"/>
      <c r="D134" s="351"/>
      <c r="E134" s="351">
        <f>E60</f>
        <v>7.25</v>
      </c>
      <c r="F134" s="351">
        <f>F60</f>
        <v>0.4</v>
      </c>
      <c r="G134" s="351">
        <f>G60</f>
        <v>0.6</v>
      </c>
      <c r="H134" s="351">
        <v>0</v>
      </c>
      <c r="I134" s="348">
        <f t="shared" si="37"/>
        <v>0</v>
      </c>
      <c r="J134" s="92"/>
      <c r="K134" s="92"/>
      <c r="L134" s="352"/>
      <c r="M134" s="352"/>
      <c r="N134" s="352"/>
      <c r="O134" s="353"/>
    </row>
    <row r="135" spans="1:15" s="521" customFormat="1" ht="15" hidden="1" outlineLevel="1">
      <c r="A135" s="349"/>
      <c r="B135" s="361" t="s">
        <v>877</v>
      </c>
      <c r="C135" s="351"/>
      <c r="D135" s="351"/>
      <c r="E135" s="351">
        <f>E134</f>
        <v>7.25</v>
      </c>
      <c r="F135" s="351">
        <f>3+1.5</f>
        <v>4.5</v>
      </c>
      <c r="G135" s="351"/>
      <c r="H135" s="351">
        <f>PI()*(25)^2/4*7.85/1000</f>
        <v>3.8533597391687304</v>
      </c>
      <c r="I135" s="348">
        <f t="shared" ref="I135:I137" si="40">PRODUCT(D135:H135)</f>
        <v>125.71586149037984</v>
      </c>
      <c r="J135" s="92"/>
      <c r="K135" s="92"/>
      <c r="L135" s="352"/>
      <c r="M135" s="352"/>
      <c r="N135" s="352"/>
      <c r="O135" s="353"/>
    </row>
    <row r="136" spans="1:15" s="521" customFormat="1" ht="15" hidden="1" outlineLevel="1">
      <c r="A136" s="349"/>
      <c r="B136" s="361" t="s">
        <v>876</v>
      </c>
      <c r="C136" s="351"/>
      <c r="D136" s="351"/>
      <c r="E136" s="351">
        <f>E135</f>
        <v>7.25</v>
      </c>
      <c r="F136" s="351">
        <v>2</v>
      </c>
      <c r="G136" s="351"/>
      <c r="H136" s="351">
        <f>PI()*(20)^2/4*7.85/1000</f>
        <v>2.4661502330679879</v>
      </c>
      <c r="I136" s="348">
        <f t="shared" si="40"/>
        <v>35.759178379485824</v>
      </c>
      <c r="J136" s="92"/>
      <c r="K136" s="92"/>
      <c r="L136" s="352"/>
      <c r="M136" s="352"/>
      <c r="N136" s="352"/>
      <c r="O136" s="353"/>
    </row>
    <row r="137" spans="1:15" s="521" customFormat="1" ht="15" hidden="1" outlineLevel="1">
      <c r="A137" s="349"/>
      <c r="B137" s="361" t="s">
        <v>641</v>
      </c>
      <c r="C137" s="351"/>
      <c r="D137" s="351"/>
      <c r="E137" s="351">
        <f>ROUNDUP(E135/0.2,0)</f>
        <v>37</v>
      </c>
      <c r="F137" s="351">
        <f>(F134+G134-0.05)*2+0.1</f>
        <v>2</v>
      </c>
      <c r="G137" s="351"/>
      <c r="H137" s="351">
        <f>PI()*(10)^2/4*7.85/1000</f>
        <v>0.61653755826699697</v>
      </c>
      <c r="I137" s="348">
        <f t="shared" si="40"/>
        <v>45.623779311757772</v>
      </c>
      <c r="J137" s="92"/>
      <c r="K137" s="92"/>
      <c r="L137" s="352"/>
      <c r="M137" s="352"/>
      <c r="N137" s="352"/>
      <c r="O137" s="353"/>
    </row>
    <row r="138" spans="1:15" s="521" customFormat="1" ht="15" hidden="1" outlineLevel="1">
      <c r="A138" s="349"/>
      <c r="B138" s="350" t="str">
        <f>B61</f>
        <v>D0.A (200*600)</v>
      </c>
      <c r="C138" s="351"/>
      <c r="D138" s="351"/>
      <c r="E138" s="351">
        <f>E61</f>
        <v>18</v>
      </c>
      <c r="F138" s="351">
        <f>F61</f>
        <v>0.2</v>
      </c>
      <c r="G138" s="351">
        <f>G61</f>
        <v>0.6</v>
      </c>
      <c r="H138" s="351">
        <v>0</v>
      </c>
      <c r="I138" s="348">
        <f t="shared" si="37"/>
        <v>0</v>
      </c>
      <c r="J138" s="92"/>
      <c r="K138" s="92"/>
      <c r="L138" s="352"/>
      <c r="M138" s="352"/>
      <c r="N138" s="352"/>
      <c r="O138" s="353"/>
    </row>
    <row r="139" spans="1:15" s="521" customFormat="1" ht="15" hidden="1" outlineLevel="1">
      <c r="A139" s="349"/>
      <c r="B139" s="361" t="s">
        <v>878</v>
      </c>
      <c r="C139" s="351"/>
      <c r="D139" s="351"/>
      <c r="E139" s="351">
        <f>E138</f>
        <v>18</v>
      </c>
      <c r="F139" s="351">
        <v>7</v>
      </c>
      <c r="G139" s="351"/>
      <c r="H139" s="351">
        <f>PI()*(16)^2/4*7.85/1000</f>
        <v>1.5783361491635119</v>
      </c>
      <c r="I139" s="348">
        <f t="shared" si="37"/>
        <v>198.87035479460252</v>
      </c>
      <c r="J139" s="92"/>
      <c r="K139" s="92"/>
      <c r="L139" s="352"/>
      <c r="M139" s="352"/>
      <c r="N139" s="352"/>
      <c r="O139" s="353"/>
    </row>
    <row r="140" spans="1:15" s="521" customFormat="1" ht="15" hidden="1" outlineLevel="1">
      <c r="A140" s="349"/>
      <c r="B140" s="361" t="s">
        <v>879</v>
      </c>
      <c r="C140" s="351"/>
      <c r="D140" s="351"/>
      <c r="E140" s="351">
        <f>ROUNDUP(E139/0.2,0)</f>
        <v>90</v>
      </c>
      <c r="F140" s="351">
        <f>(F138+G138-0.05)*2+0.1</f>
        <v>1.6</v>
      </c>
      <c r="G140" s="351"/>
      <c r="H140" s="351">
        <f>PI()*(6)^2/4*7.85/1000</f>
        <v>0.22195352097611887</v>
      </c>
      <c r="I140" s="348">
        <f t="shared" si="37"/>
        <v>31.961307020561115</v>
      </c>
      <c r="J140" s="92"/>
      <c r="K140" s="92"/>
      <c r="L140" s="352"/>
      <c r="M140" s="352"/>
      <c r="N140" s="352"/>
      <c r="O140" s="353"/>
    </row>
    <row r="141" spans="1:15" s="521" customFormat="1" ht="15" hidden="1" outlineLevel="1">
      <c r="A141" s="349"/>
      <c r="B141" s="350" t="str">
        <f>B62</f>
        <v>D0.B (200*500)</v>
      </c>
      <c r="C141" s="351"/>
      <c r="D141" s="351"/>
      <c r="E141" s="351">
        <f>E62</f>
        <v>30</v>
      </c>
      <c r="F141" s="351">
        <f>F62</f>
        <v>0.2</v>
      </c>
      <c r="G141" s="351">
        <f>G62</f>
        <v>0.5</v>
      </c>
      <c r="H141" s="351">
        <v>0</v>
      </c>
      <c r="I141" s="348">
        <f t="shared" si="37"/>
        <v>0</v>
      </c>
      <c r="J141" s="92"/>
      <c r="K141" s="92"/>
      <c r="L141" s="352"/>
      <c r="M141" s="352"/>
      <c r="N141" s="352"/>
      <c r="O141" s="353"/>
    </row>
    <row r="142" spans="1:15" s="521" customFormat="1" ht="15" hidden="1" outlineLevel="1">
      <c r="A142" s="349"/>
      <c r="B142" s="361" t="s">
        <v>873</v>
      </c>
      <c r="C142" s="351"/>
      <c r="D142" s="351"/>
      <c r="E142" s="351">
        <f>E141</f>
        <v>30</v>
      </c>
      <c r="F142" s="351">
        <v>4</v>
      </c>
      <c r="G142" s="351"/>
      <c r="H142" s="351">
        <f>PI()*(16)^2/4*7.85/1000</f>
        <v>1.5783361491635119</v>
      </c>
      <c r="I142" s="348">
        <f t="shared" ref="I142:I143" si="41">PRODUCT(D142:H142)</f>
        <v>189.40033789962143</v>
      </c>
      <c r="J142" s="92"/>
      <c r="K142" s="92"/>
      <c r="L142" s="352"/>
      <c r="M142" s="352"/>
      <c r="N142" s="352"/>
      <c r="O142" s="353"/>
    </row>
    <row r="143" spans="1:15" s="521" customFormat="1" ht="15" hidden="1" outlineLevel="1">
      <c r="A143" s="349"/>
      <c r="B143" s="361" t="s">
        <v>639</v>
      </c>
      <c r="C143" s="351"/>
      <c r="D143" s="351"/>
      <c r="E143" s="351">
        <f>ROUNDUP(E142/0.15,0)</f>
        <v>200</v>
      </c>
      <c r="F143" s="351">
        <f>(F141+G141-0.05)*2+0.1</f>
        <v>1.4</v>
      </c>
      <c r="G143" s="351"/>
      <c r="H143" s="351">
        <f>PI()*(6)^2/4*7.85/1000</f>
        <v>0.22195352097611887</v>
      </c>
      <c r="I143" s="348">
        <f t="shared" si="41"/>
        <v>62.146985873313284</v>
      </c>
      <c r="J143" s="92"/>
      <c r="K143" s="92"/>
      <c r="L143" s="352"/>
      <c r="M143" s="352"/>
      <c r="N143" s="352"/>
      <c r="O143" s="353"/>
    </row>
    <row r="144" spans="1:15" s="521" customFormat="1" ht="15" hidden="1" outlineLevel="1">
      <c r="A144" s="349"/>
      <c r="B144" s="350" t="str">
        <f>B63</f>
        <v>D0.5 (200*600)</v>
      </c>
      <c r="C144" s="351"/>
      <c r="D144" s="351"/>
      <c r="E144" s="351">
        <f>E63</f>
        <v>14.6</v>
      </c>
      <c r="F144" s="351">
        <f>F63</f>
        <v>0.2</v>
      </c>
      <c r="G144" s="351">
        <f>G63</f>
        <v>0.6</v>
      </c>
      <c r="H144" s="351">
        <v>0</v>
      </c>
      <c r="I144" s="348">
        <f t="shared" si="37"/>
        <v>0</v>
      </c>
      <c r="J144" s="92"/>
      <c r="K144" s="92"/>
      <c r="L144" s="352"/>
      <c r="M144" s="352"/>
      <c r="N144" s="352"/>
      <c r="O144" s="353"/>
    </row>
    <row r="145" spans="1:15" s="521" customFormat="1" ht="15" hidden="1" outlineLevel="1">
      <c r="A145" s="349"/>
      <c r="B145" s="361" t="s">
        <v>880</v>
      </c>
      <c r="C145" s="351"/>
      <c r="D145" s="351"/>
      <c r="E145" s="351">
        <f>E144</f>
        <v>14.6</v>
      </c>
      <c r="F145" s="351">
        <v>9</v>
      </c>
      <c r="G145" s="351"/>
      <c r="H145" s="351">
        <f>PI()*(16)^2/4*7.85/1000</f>
        <v>1.5783361491635119</v>
      </c>
      <c r="I145" s="348">
        <f t="shared" ref="I145:I146" si="42">PRODUCT(D145:H145)</f>
        <v>207.39337000008547</v>
      </c>
      <c r="J145" s="92"/>
      <c r="K145" s="92"/>
      <c r="L145" s="352"/>
      <c r="M145" s="352"/>
      <c r="N145" s="352"/>
      <c r="O145" s="353"/>
    </row>
    <row r="146" spans="1:15" s="521" customFormat="1" ht="15" hidden="1" outlineLevel="1">
      <c r="A146" s="349"/>
      <c r="B146" s="361" t="s">
        <v>881</v>
      </c>
      <c r="C146" s="351"/>
      <c r="D146" s="351"/>
      <c r="E146" s="351">
        <f>ROUNDUP(E145/0.2,0)</f>
        <v>73</v>
      </c>
      <c r="F146" s="351">
        <f>(F144+G144-0.05)*2+0.1</f>
        <v>1.6</v>
      </c>
      <c r="G146" s="351"/>
      <c r="H146" s="351">
        <f>PI()*(8)^2/4*7.85/1000</f>
        <v>0.39458403729087799</v>
      </c>
      <c r="I146" s="348">
        <f t="shared" si="42"/>
        <v>46.087415555574552</v>
      </c>
      <c r="J146" s="92"/>
      <c r="K146" s="92"/>
      <c r="L146" s="352"/>
      <c r="M146" s="352"/>
      <c r="N146" s="352"/>
      <c r="O146" s="353"/>
    </row>
    <row r="147" spans="1:15" s="521" customFormat="1" ht="15" hidden="1" outlineLevel="1">
      <c r="A147" s="349"/>
      <c r="B147" s="350" t="str">
        <f>B64</f>
        <v>D0.5A (200*600)</v>
      </c>
      <c r="C147" s="351"/>
      <c r="D147" s="351"/>
      <c r="E147" s="351">
        <f>E64</f>
        <v>14.6</v>
      </c>
      <c r="F147" s="351">
        <f>F64</f>
        <v>0.2</v>
      </c>
      <c r="G147" s="351">
        <f>G64</f>
        <v>0.6</v>
      </c>
      <c r="H147" s="351">
        <v>0</v>
      </c>
      <c r="I147" s="348">
        <f t="shared" si="37"/>
        <v>0</v>
      </c>
      <c r="J147" s="92"/>
      <c r="K147" s="92"/>
      <c r="L147" s="352"/>
      <c r="M147" s="352"/>
      <c r="N147" s="352"/>
      <c r="O147" s="353"/>
    </row>
    <row r="148" spans="1:15" s="521" customFormat="1" ht="15" hidden="1" outlineLevel="1">
      <c r="A148" s="349"/>
      <c r="B148" s="361" t="s">
        <v>880</v>
      </c>
      <c r="C148" s="351"/>
      <c r="D148" s="351"/>
      <c r="E148" s="351">
        <f>E147</f>
        <v>14.6</v>
      </c>
      <c r="F148" s="351">
        <v>9</v>
      </c>
      <c r="G148" s="351"/>
      <c r="H148" s="351">
        <f>PI()*(16)^2/4*7.85/1000</f>
        <v>1.5783361491635119</v>
      </c>
      <c r="I148" s="348">
        <f t="shared" si="37"/>
        <v>207.39337000008547</v>
      </c>
      <c r="J148" s="92"/>
      <c r="K148" s="92"/>
      <c r="L148" s="352"/>
      <c r="M148" s="352"/>
      <c r="N148" s="352"/>
      <c r="O148" s="353"/>
    </row>
    <row r="149" spans="1:15" s="521" customFormat="1" ht="15" hidden="1" outlineLevel="1">
      <c r="A149" s="349"/>
      <c r="B149" s="361" t="s">
        <v>881</v>
      </c>
      <c r="C149" s="351"/>
      <c r="D149" s="351"/>
      <c r="E149" s="351">
        <f>ROUNDUP(E148/0.2,0)</f>
        <v>73</v>
      </c>
      <c r="F149" s="351">
        <f>(F147+G147-0.05)*2+0.1</f>
        <v>1.6</v>
      </c>
      <c r="G149" s="351"/>
      <c r="H149" s="351">
        <f>PI()*(8)^2/4*7.85/1000</f>
        <v>0.39458403729087799</v>
      </c>
      <c r="I149" s="348">
        <f t="shared" si="37"/>
        <v>46.087415555574552</v>
      </c>
      <c r="J149" s="92"/>
      <c r="K149" s="92"/>
      <c r="L149" s="352"/>
      <c r="M149" s="352"/>
      <c r="N149" s="352"/>
      <c r="O149" s="353"/>
    </row>
    <row r="150" spans="1:15" s="521" customFormat="1" ht="15" hidden="1" outlineLevel="1">
      <c r="A150" s="349"/>
      <c r="B150" s="350" t="str">
        <f>B65</f>
        <v>D0.6 (200*500)</v>
      </c>
      <c r="C150" s="351"/>
      <c r="D150" s="351"/>
      <c r="E150" s="351">
        <f>E65</f>
        <v>22.05</v>
      </c>
      <c r="F150" s="351">
        <f>F65</f>
        <v>0.2</v>
      </c>
      <c r="G150" s="351">
        <f>G65</f>
        <v>0.5</v>
      </c>
      <c r="H150" s="351">
        <v>0</v>
      </c>
      <c r="I150" s="348">
        <f t="shared" si="37"/>
        <v>0</v>
      </c>
      <c r="J150" s="92"/>
      <c r="K150" s="92"/>
      <c r="L150" s="352"/>
      <c r="M150" s="352"/>
      <c r="N150" s="352"/>
      <c r="O150" s="353"/>
    </row>
    <row r="151" spans="1:15" s="521" customFormat="1" ht="15" hidden="1" outlineLevel="1">
      <c r="A151" s="349"/>
      <c r="B151" s="361" t="s">
        <v>873</v>
      </c>
      <c r="C151" s="351"/>
      <c r="D151" s="351"/>
      <c r="E151" s="351">
        <f>E150</f>
        <v>22.05</v>
      </c>
      <c r="F151" s="351">
        <v>4</v>
      </c>
      <c r="G151" s="351"/>
      <c r="H151" s="351">
        <f>PI()*(16)^2/4*7.85/1000</f>
        <v>1.5783361491635119</v>
      </c>
      <c r="I151" s="348">
        <f t="shared" si="37"/>
        <v>139.20924835622176</v>
      </c>
      <c r="J151" s="92"/>
      <c r="K151" s="92"/>
      <c r="L151" s="352"/>
      <c r="M151" s="352"/>
      <c r="N151" s="352"/>
      <c r="O151" s="353"/>
    </row>
    <row r="152" spans="1:15" s="521" customFormat="1" ht="15" hidden="1" outlineLevel="1">
      <c r="A152" s="349"/>
      <c r="B152" s="361" t="s">
        <v>639</v>
      </c>
      <c r="C152" s="351"/>
      <c r="D152" s="351"/>
      <c r="E152" s="351">
        <f>ROUNDUP(E151/0.15,0)</f>
        <v>147</v>
      </c>
      <c r="F152" s="351">
        <f>(F150+G150-0.05)*2+0.1</f>
        <v>1.4</v>
      </c>
      <c r="G152" s="351"/>
      <c r="H152" s="351">
        <f>PI()*(6)^2/4*7.85/1000</f>
        <v>0.22195352097611887</v>
      </c>
      <c r="I152" s="348">
        <f t="shared" si="37"/>
        <v>45.678034616885256</v>
      </c>
      <c r="J152" s="92"/>
      <c r="K152" s="92"/>
      <c r="L152" s="352"/>
      <c r="M152" s="352"/>
      <c r="N152" s="352"/>
      <c r="O152" s="353"/>
    </row>
    <row r="153" spans="1:15" s="521" customFormat="1" ht="15" hidden="1" outlineLevel="1">
      <c r="A153" s="349"/>
      <c r="B153" s="350"/>
      <c r="C153" s="351"/>
      <c r="D153" s="351"/>
      <c r="E153" s="351"/>
      <c r="F153" s="351"/>
      <c r="G153" s="351"/>
      <c r="H153" s="351"/>
      <c r="I153" s="348"/>
      <c r="J153" s="92"/>
      <c r="K153" s="92"/>
      <c r="L153" s="352"/>
      <c r="M153" s="352"/>
      <c r="N153" s="352"/>
      <c r="O153" s="353"/>
    </row>
    <row r="154" spans="1:15" s="821" customFormat="1" ht="15" collapsed="1">
      <c r="A154" s="16">
        <f>MAX($A$6:$A123)+1</f>
        <v>22</v>
      </c>
      <c r="B154" s="2" t="s">
        <v>95</v>
      </c>
      <c r="C154" s="3" t="s">
        <v>97</v>
      </c>
      <c r="D154" s="3"/>
      <c r="E154" s="3"/>
      <c r="F154" s="3"/>
      <c r="G154" s="3"/>
      <c r="H154" s="3"/>
      <c r="I154" s="101">
        <f>SUBTOTAL(9,I155:I203)/1000</f>
        <v>24.119224871693461</v>
      </c>
      <c r="J154" s="92"/>
      <c r="K154" s="92"/>
      <c r="L154" s="92">
        <f t="shared" si="31"/>
        <v>0</v>
      </c>
      <c r="M154" s="92">
        <f t="shared" si="32"/>
        <v>0</v>
      </c>
      <c r="N154" s="92">
        <f t="shared" si="33"/>
        <v>0</v>
      </c>
      <c r="O154" s="118"/>
    </row>
    <row r="155" spans="1:15" s="821" customFormat="1" ht="15" hidden="1" outlineLevel="1">
      <c r="A155" s="16"/>
      <c r="B155" s="100" t="str">
        <f>B74</f>
        <v>Dầm sàn cote +3800</v>
      </c>
      <c r="C155" s="18"/>
      <c r="D155" s="18"/>
      <c r="E155" s="18"/>
      <c r="F155" s="18"/>
      <c r="G155" s="18"/>
      <c r="H155" s="18"/>
      <c r="I155" s="101"/>
      <c r="J155" s="92"/>
      <c r="K155" s="92"/>
      <c r="L155" s="92"/>
      <c r="M155" s="92"/>
      <c r="N155" s="92"/>
      <c r="O155" s="118"/>
    </row>
    <row r="156" spans="1:15" s="521" customFormat="1" ht="15" hidden="1" outlineLevel="1">
      <c r="A156" s="349"/>
      <c r="B156" s="350" t="str">
        <f>B75</f>
        <v>D0.A (200*600)</v>
      </c>
      <c r="C156" s="351"/>
      <c r="D156" s="351"/>
      <c r="E156" s="351">
        <f>E75</f>
        <v>18</v>
      </c>
      <c r="F156" s="351">
        <f t="shared" ref="F156:G156" si="43">F75</f>
        <v>0.2</v>
      </c>
      <c r="G156" s="351">
        <f t="shared" si="43"/>
        <v>0.6</v>
      </c>
      <c r="H156" s="351">
        <v>0</v>
      </c>
      <c r="I156" s="348">
        <f t="shared" ref="I156:I193" si="44">PRODUCT(D156:H156)</f>
        <v>0</v>
      </c>
      <c r="J156" s="92"/>
      <c r="K156" s="92"/>
      <c r="L156" s="352"/>
      <c r="M156" s="352"/>
      <c r="N156" s="352"/>
      <c r="O156" s="353"/>
    </row>
    <row r="157" spans="1:15" s="521" customFormat="1" ht="15" hidden="1" outlineLevel="1">
      <c r="A157" s="349"/>
      <c r="B157" s="361" t="s">
        <v>878</v>
      </c>
      <c r="C157" s="351"/>
      <c r="D157" s="351"/>
      <c r="E157" s="351">
        <f>E156</f>
        <v>18</v>
      </c>
      <c r="F157" s="351">
        <v>7</v>
      </c>
      <c r="G157" s="351"/>
      <c r="H157" s="351">
        <f>PI()*(16)^2/4*7.85/1000</f>
        <v>1.5783361491635119</v>
      </c>
      <c r="I157" s="348">
        <f t="shared" si="44"/>
        <v>198.87035479460252</v>
      </c>
      <c r="J157" s="92"/>
      <c r="K157" s="92"/>
      <c r="L157" s="352"/>
      <c r="M157" s="352"/>
      <c r="N157" s="352"/>
      <c r="O157" s="353"/>
    </row>
    <row r="158" spans="1:15" s="521" customFormat="1" ht="15" hidden="1" outlineLevel="1">
      <c r="A158" s="349"/>
      <c r="B158" s="361" t="s">
        <v>879</v>
      </c>
      <c r="C158" s="351"/>
      <c r="D158" s="351"/>
      <c r="E158" s="351">
        <f>ROUNDUP(E157/0.2,0)</f>
        <v>90</v>
      </c>
      <c r="F158" s="351">
        <f>(F156+G156-0.05)*2+0.1</f>
        <v>1.6</v>
      </c>
      <c r="G158" s="351"/>
      <c r="H158" s="351">
        <f>PI()*(6)^2/4*7.85/1000</f>
        <v>0.22195352097611887</v>
      </c>
      <c r="I158" s="348">
        <f t="shared" si="44"/>
        <v>31.961307020561115</v>
      </c>
      <c r="J158" s="92"/>
      <c r="K158" s="92"/>
      <c r="L158" s="352"/>
      <c r="M158" s="352"/>
      <c r="N158" s="352"/>
      <c r="O158" s="353"/>
    </row>
    <row r="159" spans="1:15" s="521" customFormat="1" ht="15" hidden="1" outlineLevel="1">
      <c r="A159" s="349"/>
      <c r="B159" s="350" t="str">
        <f>B76</f>
        <v>D0.C (200*500)</v>
      </c>
      <c r="C159" s="351"/>
      <c r="D159" s="351"/>
      <c r="E159" s="351">
        <f>E76</f>
        <v>6</v>
      </c>
      <c r="F159" s="351">
        <f>F76</f>
        <v>0.2</v>
      </c>
      <c r="G159" s="351">
        <f>G76</f>
        <v>0.5</v>
      </c>
      <c r="H159" s="351">
        <v>0</v>
      </c>
      <c r="I159" s="348">
        <f t="shared" si="44"/>
        <v>0</v>
      </c>
      <c r="J159" s="92"/>
      <c r="K159" s="92"/>
      <c r="L159" s="352"/>
      <c r="M159" s="352"/>
      <c r="N159" s="352"/>
      <c r="O159" s="353"/>
    </row>
    <row r="160" spans="1:15" s="521" customFormat="1" ht="15" hidden="1" outlineLevel="1">
      <c r="A160" s="349"/>
      <c r="B160" s="361" t="s">
        <v>882</v>
      </c>
      <c r="C160" s="351"/>
      <c r="D160" s="351"/>
      <c r="E160" s="351">
        <f>E159</f>
        <v>6</v>
      </c>
      <c r="F160" s="351">
        <v>5</v>
      </c>
      <c r="G160" s="351"/>
      <c r="H160" s="351">
        <f>PI()*(16)^2/4*7.85/1000</f>
        <v>1.5783361491635119</v>
      </c>
      <c r="I160" s="348">
        <f t="shared" ref="I160:I161" si="45">PRODUCT(D160:H160)</f>
        <v>47.350084474905358</v>
      </c>
      <c r="J160" s="92"/>
      <c r="K160" s="92"/>
      <c r="L160" s="352"/>
      <c r="M160" s="352"/>
      <c r="N160" s="352"/>
      <c r="O160" s="353"/>
    </row>
    <row r="161" spans="1:15" s="521" customFormat="1" ht="15" hidden="1" outlineLevel="1">
      <c r="A161" s="349"/>
      <c r="B161" s="361" t="s">
        <v>879</v>
      </c>
      <c r="C161" s="351"/>
      <c r="D161" s="351"/>
      <c r="E161" s="351">
        <f>ROUNDUP(E160/0.2,0)</f>
        <v>30</v>
      </c>
      <c r="F161" s="351">
        <f>(F159+G159-0.05)*2+0.1</f>
        <v>1.4</v>
      </c>
      <c r="G161" s="351"/>
      <c r="H161" s="351">
        <f>PI()*(6)^2/4*7.85/1000</f>
        <v>0.22195352097611887</v>
      </c>
      <c r="I161" s="348">
        <f t="shared" si="45"/>
        <v>9.3220478809969922</v>
      </c>
      <c r="J161" s="92"/>
      <c r="K161" s="92"/>
      <c r="L161" s="352"/>
      <c r="M161" s="352"/>
      <c r="N161" s="352"/>
      <c r="O161" s="353"/>
    </row>
    <row r="162" spans="1:15" s="521" customFormat="1" ht="15" hidden="1" outlineLevel="1">
      <c r="A162" s="349"/>
      <c r="B162" s="350" t="str">
        <f>B77</f>
        <v>D0.5 (200*600)</v>
      </c>
      <c r="C162" s="351"/>
      <c r="D162" s="351"/>
      <c r="E162" s="351">
        <f>E77</f>
        <v>14.6</v>
      </c>
      <c r="F162" s="351">
        <f>F77</f>
        <v>0.2</v>
      </c>
      <c r="G162" s="351">
        <f>G77</f>
        <v>0.6</v>
      </c>
      <c r="H162" s="351">
        <v>0</v>
      </c>
      <c r="I162" s="348">
        <f t="shared" si="44"/>
        <v>0</v>
      </c>
      <c r="J162" s="92"/>
      <c r="K162" s="92"/>
      <c r="L162" s="352"/>
      <c r="M162" s="352"/>
      <c r="N162" s="352"/>
      <c r="O162" s="353"/>
    </row>
    <row r="163" spans="1:15" s="521" customFormat="1" ht="15" hidden="1" outlineLevel="1">
      <c r="A163" s="349"/>
      <c r="B163" s="361" t="s">
        <v>880</v>
      </c>
      <c r="C163" s="351"/>
      <c r="D163" s="351"/>
      <c r="E163" s="351">
        <f>E162</f>
        <v>14.6</v>
      </c>
      <c r="F163" s="351">
        <v>9</v>
      </c>
      <c r="G163" s="351"/>
      <c r="H163" s="351">
        <f>PI()*(16)^2/4*7.85/1000</f>
        <v>1.5783361491635119</v>
      </c>
      <c r="I163" s="348">
        <f t="shared" si="44"/>
        <v>207.39337000008547</v>
      </c>
      <c r="J163" s="92"/>
      <c r="K163" s="92"/>
      <c r="L163" s="352"/>
      <c r="M163" s="352"/>
      <c r="N163" s="352"/>
      <c r="O163" s="353"/>
    </row>
    <row r="164" spans="1:15" s="521" customFormat="1" ht="15" hidden="1" outlineLevel="1">
      <c r="A164" s="349"/>
      <c r="B164" s="361" t="s">
        <v>881</v>
      </c>
      <c r="C164" s="351"/>
      <c r="D164" s="351"/>
      <c r="E164" s="351">
        <f>ROUNDUP(E163/0.2,0)</f>
        <v>73</v>
      </c>
      <c r="F164" s="351">
        <f>(F162+G162-0.05)*2+0.1</f>
        <v>1.6</v>
      </c>
      <c r="G164" s="351"/>
      <c r="H164" s="351">
        <f>PI()*(8)^2/4*7.85/1000</f>
        <v>0.39458403729087799</v>
      </c>
      <c r="I164" s="348">
        <f t="shared" si="44"/>
        <v>46.087415555574552</v>
      </c>
      <c r="J164" s="92"/>
      <c r="K164" s="92"/>
      <c r="L164" s="352"/>
      <c r="M164" s="352"/>
      <c r="N164" s="352"/>
      <c r="O164" s="353"/>
    </row>
    <row r="165" spans="1:15" s="521" customFormat="1" ht="15" hidden="1" outlineLevel="1">
      <c r="A165" s="349"/>
      <c r="B165" s="350" t="str">
        <f>B78</f>
        <v>D0.5B (200*600)</v>
      </c>
      <c r="C165" s="351"/>
      <c r="D165" s="351"/>
      <c r="E165" s="351">
        <f>E78</f>
        <v>29.2</v>
      </c>
      <c r="F165" s="351">
        <f>F78</f>
        <v>0.2</v>
      </c>
      <c r="G165" s="351">
        <f>G78</f>
        <v>0.6</v>
      </c>
      <c r="H165" s="351">
        <v>0</v>
      </c>
      <c r="I165" s="348">
        <f t="shared" si="44"/>
        <v>0</v>
      </c>
      <c r="J165" s="92"/>
      <c r="K165" s="92"/>
      <c r="L165" s="352"/>
      <c r="M165" s="352"/>
      <c r="N165" s="352"/>
      <c r="O165" s="353"/>
    </row>
    <row r="166" spans="1:15" s="521" customFormat="1" ht="15" hidden="1" outlineLevel="1">
      <c r="A166" s="349"/>
      <c r="B166" s="361" t="s">
        <v>880</v>
      </c>
      <c r="C166" s="351"/>
      <c r="D166" s="351"/>
      <c r="E166" s="351">
        <f>E165</f>
        <v>29.2</v>
      </c>
      <c r="F166" s="351">
        <v>9</v>
      </c>
      <c r="G166" s="351"/>
      <c r="H166" s="351">
        <f>PI()*(16)^2/4*7.85/1000</f>
        <v>1.5783361491635119</v>
      </c>
      <c r="I166" s="348">
        <f t="shared" ref="I166:I167" si="46">PRODUCT(D166:H166)</f>
        <v>414.78674000017094</v>
      </c>
      <c r="J166" s="92"/>
      <c r="K166" s="92"/>
      <c r="L166" s="352"/>
      <c r="M166" s="352"/>
      <c r="N166" s="352"/>
      <c r="O166" s="353"/>
    </row>
    <row r="167" spans="1:15" s="521" customFormat="1" ht="15" hidden="1" outlineLevel="1">
      <c r="A167" s="349"/>
      <c r="B167" s="361" t="s">
        <v>881</v>
      </c>
      <c r="C167" s="351"/>
      <c r="D167" s="351"/>
      <c r="E167" s="351">
        <f>ROUNDUP(E166/0.2,0)</f>
        <v>146</v>
      </c>
      <c r="F167" s="351">
        <f>(F165+G165-0.05)*2+0.1</f>
        <v>1.6</v>
      </c>
      <c r="G167" s="351"/>
      <c r="H167" s="351">
        <f>PI()*(8)^2/4*7.85/1000</f>
        <v>0.39458403729087799</v>
      </c>
      <c r="I167" s="348">
        <f t="shared" si="46"/>
        <v>92.174831111149103</v>
      </c>
      <c r="J167" s="92"/>
      <c r="K167" s="92"/>
      <c r="L167" s="352"/>
      <c r="M167" s="352"/>
      <c r="N167" s="352"/>
      <c r="O167" s="353"/>
    </row>
    <row r="168" spans="1:15" s="821" customFormat="1" ht="15" hidden="1" outlineLevel="1">
      <c r="A168" s="16"/>
      <c r="B168" s="100" t="str">
        <f>B79</f>
        <v>Dầm sàn cote +8000</v>
      </c>
      <c r="C168" s="18"/>
      <c r="D168" s="18"/>
      <c r="E168" s="351"/>
      <c r="F168" s="351"/>
      <c r="G168" s="351"/>
      <c r="H168" s="351"/>
      <c r="I168" s="348"/>
      <c r="J168" s="92"/>
      <c r="K168" s="92"/>
      <c r="L168" s="92"/>
      <c r="M168" s="92"/>
      <c r="N168" s="92"/>
      <c r="O168" s="118"/>
    </row>
    <row r="169" spans="1:15" s="521" customFormat="1" ht="15" hidden="1" outlineLevel="1">
      <c r="A169" s="349"/>
      <c r="B169" s="350" t="str">
        <f>B80</f>
        <v>D1.P1 (200*750)</v>
      </c>
      <c r="C169" s="351"/>
      <c r="D169" s="351"/>
      <c r="E169" s="351">
        <f>E80</f>
        <v>71.400000000000006</v>
      </c>
      <c r="F169" s="351">
        <f>F80</f>
        <v>0.2</v>
      </c>
      <c r="G169" s="351">
        <f>G80</f>
        <v>0.75</v>
      </c>
      <c r="H169" s="351">
        <v>0</v>
      </c>
      <c r="I169" s="348">
        <f t="shared" si="44"/>
        <v>0</v>
      </c>
      <c r="J169" s="92"/>
      <c r="K169" s="92"/>
      <c r="L169" s="352"/>
      <c r="M169" s="352"/>
      <c r="N169" s="352"/>
      <c r="O169" s="353"/>
    </row>
    <row r="170" spans="1:15" s="521" customFormat="1" ht="15" hidden="1" outlineLevel="1">
      <c r="A170" s="349"/>
      <c r="B170" s="361" t="s">
        <v>885</v>
      </c>
      <c r="C170" s="351"/>
      <c r="D170" s="351"/>
      <c r="E170" s="351">
        <f>E169</f>
        <v>71.400000000000006</v>
      </c>
      <c r="F170" s="351">
        <v>8</v>
      </c>
      <c r="G170" s="351"/>
      <c r="H170" s="351">
        <f>PI()*(20)^2/4*7.85/1000</f>
        <v>2.4661502330679879</v>
      </c>
      <c r="I170" s="348">
        <f t="shared" si="44"/>
        <v>1408.6650131284348</v>
      </c>
      <c r="J170" s="92"/>
      <c r="K170" s="92"/>
      <c r="L170" s="352"/>
      <c r="M170" s="352"/>
      <c r="N170" s="352"/>
      <c r="O170" s="353"/>
    </row>
    <row r="171" spans="1:15" s="521" customFormat="1" ht="15" hidden="1" outlineLevel="1">
      <c r="A171" s="349"/>
      <c r="B171" s="361" t="s">
        <v>884</v>
      </c>
      <c r="C171" s="351"/>
      <c r="D171" s="351"/>
      <c r="E171" s="351">
        <f>E170</f>
        <v>71.400000000000006</v>
      </c>
      <c r="F171" s="351">
        <v>2</v>
      </c>
      <c r="G171" s="351"/>
      <c r="H171" s="351">
        <f>PI()*(12)^2/4*7.85/1000</f>
        <v>0.88781408390447547</v>
      </c>
      <c r="I171" s="348">
        <f t="shared" si="44"/>
        <v>126.77985118155911</v>
      </c>
      <c r="J171" s="92"/>
      <c r="K171" s="92"/>
      <c r="L171" s="352"/>
      <c r="M171" s="352"/>
      <c r="N171" s="352"/>
      <c r="O171" s="353"/>
    </row>
    <row r="172" spans="1:15" s="521" customFormat="1" ht="15" hidden="1" outlineLevel="1">
      <c r="A172" s="349"/>
      <c r="B172" s="361" t="s">
        <v>641</v>
      </c>
      <c r="C172" s="351"/>
      <c r="D172" s="351"/>
      <c r="E172" s="351">
        <f>ROUNDUP(E170/0.2,0)</f>
        <v>357</v>
      </c>
      <c r="F172" s="351">
        <f>(F169+G169-0.05)*2+0.1</f>
        <v>1.9</v>
      </c>
      <c r="G172" s="351"/>
      <c r="H172" s="351">
        <f>PI()*(10)^2/4*7.85/1000</f>
        <v>0.61653755826699697</v>
      </c>
      <c r="I172" s="348">
        <f t="shared" si="44"/>
        <v>418.197425772504</v>
      </c>
      <c r="J172" s="92"/>
      <c r="K172" s="92"/>
      <c r="L172" s="352"/>
      <c r="M172" s="352"/>
      <c r="N172" s="352"/>
      <c r="O172" s="353"/>
    </row>
    <row r="173" spans="1:15" s="521" customFormat="1" ht="15" hidden="1" outlineLevel="1">
      <c r="A173" s="349"/>
      <c r="B173" s="350" t="str">
        <f>B81</f>
        <v>D1.P2 (200*750)</v>
      </c>
      <c r="C173" s="351"/>
      <c r="D173" s="351"/>
      <c r="E173" s="351">
        <f>E81</f>
        <v>43.9</v>
      </c>
      <c r="F173" s="351">
        <f>F81</f>
        <v>0.2</v>
      </c>
      <c r="G173" s="351">
        <f>G81</f>
        <v>0.75</v>
      </c>
      <c r="H173" s="351">
        <v>0</v>
      </c>
      <c r="I173" s="348">
        <f t="shared" si="44"/>
        <v>0</v>
      </c>
      <c r="J173" s="92"/>
      <c r="K173" s="92"/>
      <c r="L173" s="352"/>
      <c r="M173" s="352"/>
      <c r="N173" s="352"/>
      <c r="O173" s="353"/>
    </row>
    <row r="174" spans="1:15" s="521" customFormat="1" ht="15" hidden="1" outlineLevel="1">
      <c r="A174" s="349"/>
      <c r="B174" s="361" t="s">
        <v>883</v>
      </c>
      <c r="C174" s="351"/>
      <c r="D174" s="351"/>
      <c r="E174" s="351">
        <f>E173</f>
        <v>43.9</v>
      </c>
      <c r="F174" s="351">
        <v>10</v>
      </c>
      <c r="G174" s="351"/>
      <c r="H174" s="351">
        <f>PI()*(20)^2/4*7.85/1000</f>
        <v>2.4661502330679879</v>
      </c>
      <c r="I174" s="348">
        <f t="shared" ref="I174:I176" si="47">PRODUCT(D174:H174)</f>
        <v>1082.6399523168466</v>
      </c>
      <c r="J174" s="92"/>
      <c r="K174" s="92"/>
      <c r="L174" s="352"/>
      <c r="M174" s="352"/>
      <c r="N174" s="352"/>
      <c r="O174" s="353"/>
    </row>
    <row r="175" spans="1:15" s="521" customFormat="1" ht="15" hidden="1" outlineLevel="1">
      <c r="A175" s="349"/>
      <c r="B175" s="361" t="s">
        <v>884</v>
      </c>
      <c r="C175" s="351"/>
      <c r="D175" s="351"/>
      <c r="E175" s="351">
        <f>E174</f>
        <v>43.9</v>
      </c>
      <c r="F175" s="351">
        <v>2</v>
      </c>
      <c r="G175" s="351"/>
      <c r="H175" s="351">
        <f>PI()*(12)^2/4*7.85/1000</f>
        <v>0.88781408390447547</v>
      </c>
      <c r="I175" s="348">
        <f t="shared" si="47"/>
        <v>77.950076566812939</v>
      </c>
      <c r="J175" s="92"/>
      <c r="K175" s="92"/>
      <c r="L175" s="352"/>
      <c r="M175" s="352"/>
      <c r="N175" s="352"/>
      <c r="O175" s="353"/>
    </row>
    <row r="176" spans="1:15" s="521" customFormat="1" ht="15" hidden="1" outlineLevel="1">
      <c r="A176" s="349"/>
      <c r="B176" s="361" t="s">
        <v>641</v>
      </c>
      <c r="C176" s="351"/>
      <c r="D176" s="351"/>
      <c r="E176" s="351">
        <f>ROUNDUP(E174/0.2,0)</f>
        <v>220</v>
      </c>
      <c r="F176" s="351">
        <f>(F173+G173-0.05)*2+0.1</f>
        <v>1.9</v>
      </c>
      <c r="G176" s="351"/>
      <c r="H176" s="351">
        <f>PI()*(10)^2/4*7.85/1000</f>
        <v>0.61653755826699697</v>
      </c>
      <c r="I176" s="348">
        <f t="shared" si="47"/>
        <v>257.71269935560474</v>
      </c>
      <c r="J176" s="92"/>
      <c r="K176" s="92"/>
      <c r="L176" s="352"/>
      <c r="M176" s="352"/>
      <c r="N176" s="352"/>
      <c r="O176" s="353"/>
    </row>
    <row r="177" spans="1:15" s="521" customFormat="1" ht="15" hidden="1" outlineLevel="1">
      <c r="A177" s="349"/>
      <c r="B177" s="350" t="str">
        <f>B82</f>
        <v>D1.4 (200*750)</v>
      </c>
      <c r="C177" s="351"/>
      <c r="D177" s="351"/>
      <c r="E177" s="351">
        <f>E82</f>
        <v>43.9</v>
      </c>
      <c r="F177" s="351">
        <f>F82</f>
        <v>0.2</v>
      </c>
      <c r="G177" s="351">
        <f>G82</f>
        <v>0.75</v>
      </c>
      <c r="H177" s="351">
        <v>0</v>
      </c>
      <c r="I177" s="348">
        <f t="shared" si="44"/>
        <v>0</v>
      </c>
      <c r="J177" s="92"/>
      <c r="K177" s="92"/>
      <c r="L177" s="352"/>
      <c r="M177" s="352"/>
      <c r="N177" s="352"/>
      <c r="O177" s="353"/>
    </row>
    <row r="178" spans="1:15" s="521" customFormat="1" ht="15" hidden="1" outlineLevel="1">
      <c r="A178" s="349"/>
      <c r="B178" s="361" t="s">
        <v>886</v>
      </c>
      <c r="C178" s="351"/>
      <c r="D178" s="351"/>
      <c r="E178" s="351">
        <f>E177</f>
        <v>43.9</v>
      </c>
      <c r="F178" s="351">
        <v>9</v>
      </c>
      <c r="G178" s="351"/>
      <c r="H178" s="351">
        <f>PI()*(20)^2/4*7.85/1000</f>
        <v>2.4661502330679879</v>
      </c>
      <c r="I178" s="348">
        <f t="shared" si="44"/>
        <v>974.37595708516187</v>
      </c>
      <c r="J178" s="92"/>
      <c r="K178" s="92"/>
      <c r="L178" s="352"/>
      <c r="M178" s="352"/>
      <c r="N178" s="352"/>
      <c r="O178" s="353"/>
    </row>
    <row r="179" spans="1:15" s="521" customFormat="1" ht="15" hidden="1" outlineLevel="1">
      <c r="A179" s="349"/>
      <c r="B179" s="361" t="s">
        <v>884</v>
      </c>
      <c r="C179" s="351"/>
      <c r="D179" s="351"/>
      <c r="E179" s="351">
        <f>E178</f>
        <v>43.9</v>
      </c>
      <c r="F179" s="351">
        <v>2</v>
      </c>
      <c r="G179" s="351"/>
      <c r="H179" s="351">
        <f>PI()*(12)^2/4*7.85/1000</f>
        <v>0.88781408390447547</v>
      </c>
      <c r="I179" s="348">
        <f t="shared" si="44"/>
        <v>77.950076566812939</v>
      </c>
      <c r="J179" s="92"/>
      <c r="K179" s="92"/>
      <c r="L179" s="352"/>
      <c r="M179" s="352"/>
      <c r="N179" s="352"/>
      <c r="O179" s="353"/>
    </row>
    <row r="180" spans="1:15" s="521" customFormat="1" ht="15" hidden="1" outlineLevel="1">
      <c r="A180" s="349"/>
      <c r="B180" s="361" t="s">
        <v>641</v>
      </c>
      <c r="C180" s="351"/>
      <c r="D180" s="351"/>
      <c r="E180" s="351">
        <f>ROUNDUP(E178/0.2,0)</f>
        <v>220</v>
      </c>
      <c r="F180" s="351">
        <f>(F177+G177-0.05)*2+0.1</f>
        <v>1.9</v>
      </c>
      <c r="G180" s="351"/>
      <c r="H180" s="351">
        <f>PI()*(10)^2/4*7.85/1000</f>
        <v>0.61653755826699697</v>
      </c>
      <c r="I180" s="348">
        <f t="shared" si="44"/>
        <v>257.71269935560474</v>
      </c>
      <c r="J180" s="92"/>
      <c r="K180" s="92"/>
      <c r="L180" s="352"/>
      <c r="M180" s="352"/>
      <c r="N180" s="352"/>
      <c r="O180" s="353"/>
    </row>
    <row r="181" spans="1:15" s="521" customFormat="1" ht="15" hidden="1" outlineLevel="1">
      <c r="A181" s="349"/>
      <c r="B181" s="350" t="str">
        <f>B83</f>
        <v>D1.5 (200*750)</v>
      </c>
      <c r="C181" s="351"/>
      <c r="D181" s="351"/>
      <c r="E181" s="351">
        <f>E83</f>
        <v>43.9</v>
      </c>
      <c r="F181" s="351">
        <f>F83</f>
        <v>0.2</v>
      </c>
      <c r="G181" s="351">
        <f>G83</f>
        <v>0.75</v>
      </c>
      <c r="H181" s="351">
        <v>0</v>
      </c>
      <c r="I181" s="348">
        <f t="shared" si="44"/>
        <v>0</v>
      </c>
      <c r="J181" s="92"/>
      <c r="K181" s="92"/>
      <c r="L181" s="352"/>
      <c r="M181" s="352"/>
      <c r="N181" s="352"/>
      <c r="O181" s="353"/>
    </row>
    <row r="182" spans="1:15" s="521" customFormat="1" ht="15" hidden="1" outlineLevel="1">
      <c r="A182" s="349"/>
      <c r="B182" s="361" t="s">
        <v>887</v>
      </c>
      <c r="C182" s="351"/>
      <c r="D182" s="351"/>
      <c r="E182" s="351">
        <f>E181</f>
        <v>43.9</v>
      </c>
      <c r="F182" s="351">
        <v>9</v>
      </c>
      <c r="G182" s="351"/>
      <c r="H182" s="351">
        <f>PI()*(25)^2/4*7.85/1000</f>
        <v>3.8533597391687304</v>
      </c>
      <c r="I182" s="348">
        <f t="shared" ref="I182:I184" si="48">PRODUCT(D182:H182)</f>
        <v>1522.4624329455653</v>
      </c>
      <c r="J182" s="92"/>
      <c r="K182" s="92"/>
      <c r="L182" s="352"/>
      <c r="M182" s="352"/>
      <c r="N182" s="352"/>
      <c r="O182" s="353"/>
    </row>
    <row r="183" spans="1:15" s="521" customFormat="1" ht="15" hidden="1" outlineLevel="1">
      <c r="A183" s="349"/>
      <c r="B183" s="361" t="s">
        <v>884</v>
      </c>
      <c r="C183" s="351"/>
      <c r="D183" s="351"/>
      <c r="E183" s="351">
        <f>E182</f>
        <v>43.9</v>
      </c>
      <c r="F183" s="351">
        <v>2</v>
      </c>
      <c r="G183" s="351"/>
      <c r="H183" s="351">
        <f>PI()*(12)^2/4*7.85/1000</f>
        <v>0.88781408390447547</v>
      </c>
      <c r="I183" s="348">
        <f t="shared" si="48"/>
        <v>77.950076566812939</v>
      </c>
      <c r="J183" s="92"/>
      <c r="K183" s="92"/>
      <c r="L183" s="352"/>
      <c r="M183" s="352"/>
      <c r="N183" s="352"/>
      <c r="O183" s="353"/>
    </row>
    <row r="184" spans="1:15" s="521" customFormat="1" ht="15" hidden="1" outlineLevel="1">
      <c r="A184" s="349"/>
      <c r="B184" s="361" t="s">
        <v>641</v>
      </c>
      <c r="C184" s="351"/>
      <c r="D184" s="351"/>
      <c r="E184" s="351">
        <f>ROUNDUP(E182/0.2,0)</f>
        <v>220</v>
      </c>
      <c r="F184" s="351">
        <f>(F181+G181-0.05)*2+0.1</f>
        <v>1.9</v>
      </c>
      <c r="G184" s="351"/>
      <c r="H184" s="351">
        <f>PI()*(10)^2/4*7.85/1000</f>
        <v>0.61653755826699697</v>
      </c>
      <c r="I184" s="348">
        <f t="shared" si="48"/>
        <v>257.71269935560474</v>
      </c>
      <c r="J184" s="92"/>
      <c r="K184" s="92"/>
      <c r="L184" s="352"/>
      <c r="M184" s="352"/>
      <c r="N184" s="352"/>
      <c r="O184" s="353"/>
    </row>
    <row r="185" spans="1:15" s="521" customFormat="1" ht="15" hidden="1" outlineLevel="1">
      <c r="A185" s="349"/>
      <c r="B185" s="350" t="str">
        <f>B84</f>
        <v>D1.A (400*900)</v>
      </c>
      <c r="C185" s="351"/>
      <c r="D185" s="351"/>
      <c r="E185" s="351">
        <f>E84</f>
        <v>23.8</v>
      </c>
      <c r="F185" s="351">
        <f>F84</f>
        <v>0.4</v>
      </c>
      <c r="G185" s="351">
        <f>G84</f>
        <v>0.9</v>
      </c>
      <c r="H185" s="351">
        <v>0</v>
      </c>
      <c r="I185" s="348">
        <f t="shared" si="44"/>
        <v>0</v>
      </c>
      <c r="J185" s="92"/>
      <c r="K185" s="92"/>
      <c r="L185" s="352"/>
      <c r="M185" s="352"/>
      <c r="N185" s="352"/>
      <c r="O185" s="353"/>
    </row>
    <row r="186" spans="1:15" s="521" customFormat="1" ht="15" hidden="1" outlineLevel="1">
      <c r="A186" s="349"/>
      <c r="B186" s="361" t="s">
        <v>888</v>
      </c>
      <c r="C186" s="351"/>
      <c r="D186" s="351"/>
      <c r="E186" s="351">
        <f>E185</f>
        <v>23.8</v>
      </c>
      <c r="F186" s="351">
        <v>16</v>
      </c>
      <c r="G186" s="351"/>
      <c r="H186" s="351">
        <f>PI()*(25)^2/4*7.85/1000</f>
        <v>3.8533597391687304</v>
      </c>
      <c r="I186" s="348">
        <f t="shared" si="44"/>
        <v>1467.3593886754527</v>
      </c>
      <c r="J186" s="92"/>
      <c r="K186" s="92"/>
      <c r="L186" s="352"/>
      <c r="M186" s="352"/>
      <c r="N186" s="352"/>
      <c r="O186" s="353"/>
    </row>
    <row r="187" spans="1:15" s="521" customFormat="1" ht="15" hidden="1" outlineLevel="1">
      <c r="A187" s="349"/>
      <c r="B187" s="361" t="s">
        <v>884</v>
      </c>
      <c r="C187" s="351"/>
      <c r="D187" s="351"/>
      <c r="E187" s="351">
        <f>E186</f>
        <v>23.8</v>
      </c>
      <c r="F187" s="351">
        <v>2</v>
      </c>
      <c r="G187" s="351"/>
      <c r="H187" s="351">
        <f>PI()*(12)^2/4*7.85/1000</f>
        <v>0.88781408390447547</v>
      </c>
      <c r="I187" s="348">
        <f t="shared" si="44"/>
        <v>42.259950393853032</v>
      </c>
      <c r="J187" s="92"/>
      <c r="K187" s="92"/>
      <c r="L187" s="352"/>
      <c r="M187" s="352"/>
      <c r="N187" s="352"/>
      <c r="O187" s="353"/>
    </row>
    <row r="188" spans="1:15" s="521" customFormat="1" ht="15" hidden="1" outlineLevel="1">
      <c r="A188" s="349"/>
      <c r="B188" s="361" t="s">
        <v>641</v>
      </c>
      <c r="C188" s="351"/>
      <c r="D188" s="351"/>
      <c r="E188" s="351">
        <f>ROUNDUP(E186/0.2,0)</f>
        <v>119</v>
      </c>
      <c r="F188" s="351">
        <f>(F185+G185-0.05)*2+0.1</f>
        <v>2.6</v>
      </c>
      <c r="G188" s="351"/>
      <c r="H188" s="351">
        <f>PI()*(10)^2/4*7.85/1000</f>
        <v>0.61653755826699697</v>
      </c>
      <c r="I188" s="348">
        <f t="shared" si="44"/>
        <v>190.75672052780888</v>
      </c>
      <c r="J188" s="92"/>
      <c r="K188" s="92"/>
      <c r="L188" s="352"/>
      <c r="M188" s="352"/>
      <c r="N188" s="352"/>
      <c r="O188" s="353"/>
    </row>
    <row r="189" spans="1:15" s="521" customFormat="1" ht="15" hidden="1" outlineLevel="1">
      <c r="A189" s="349"/>
      <c r="B189" s="350" t="str">
        <f>B85</f>
        <v>D1.B (400*1000)</v>
      </c>
      <c r="C189" s="351"/>
      <c r="D189" s="351"/>
      <c r="E189" s="351">
        <f>E85</f>
        <v>47.6</v>
      </c>
      <c r="F189" s="351">
        <f>F85</f>
        <v>0.4</v>
      </c>
      <c r="G189" s="351">
        <f>G85</f>
        <v>1</v>
      </c>
      <c r="H189" s="351">
        <v>0</v>
      </c>
      <c r="I189" s="348">
        <f t="shared" si="44"/>
        <v>0</v>
      </c>
      <c r="J189" s="92"/>
      <c r="K189" s="92"/>
      <c r="L189" s="352"/>
      <c r="M189" s="352"/>
      <c r="N189" s="352"/>
      <c r="O189" s="353"/>
    </row>
    <row r="190" spans="1:15" s="521" customFormat="1" ht="15" hidden="1" outlineLevel="1">
      <c r="A190" s="349"/>
      <c r="B190" s="361" t="s">
        <v>889</v>
      </c>
      <c r="C190" s="351"/>
      <c r="D190" s="351"/>
      <c r="E190" s="351">
        <f>E189</f>
        <v>47.6</v>
      </c>
      <c r="F190" s="351">
        <v>16</v>
      </c>
      <c r="G190" s="351"/>
      <c r="H190" s="351">
        <f>PI()*(32)^2/4*7.85/1000</f>
        <v>6.3133445966540478</v>
      </c>
      <c r="I190" s="348">
        <f t="shared" ref="I190:I192" si="49">PRODUCT(D190:H190)</f>
        <v>4808.2432448117233</v>
      </c>
      <c r="J190" s="92"/>
      <c r="K190" s="92"/>
      <c r="L190" s="352"/>
      <c r="M190" s="352"/>
      <c r="N190" s="352"/>
      <c r="O190" s="353"/>
    </row>
    <row r="191" spans="1:15" s="521" customFormat="1" ht="15" hidden="1" outlineLevel="1">
      <c r="A191" s="349"/>
      <c r="B191" s="361" t="s">
        <v>884</v>
      </c>
      <c r="C191" s="351"/>
      <c r="D191" s="351"/>
      <c r="E191" s="351">
        <f>E190</f>
        <v>47.6</v>
      </c>
      <c r="F191" s="351">
        <v>2</v>
      </c>
      <c r="G191" s="351"/>
      <c r="H191" s="351">
        <f>PI()*(12)^2/4*7.85/1000</f>
        <v>0.88781408390447547</v>
      </c>
      <c r="I191" s="348">
        <f t="shared" si="49"/>
        <v>84.519900787706064</v>
      </c>
      <c r="J191" s="92"/>
      <c r="K191" s="92"/>
      <c r="L191" s="352"/>
      <c r="M191" s="352"/>
      <c r="N191" s="352"/>
      <c r="O191" s="353"/>
    </row>
    <row r="192" spans="1:15" s="521" customFormat="1" ht="15" hidden="1" outlineLevel="1">
      <c r="A192" s="349"/>
      <c r="B192" s="361" t="s">
        <v>641</v>
      </c>
      <c r="C192" s="351"/>
      <c r="D192" s="351"/>
      <c r="E192" s="351">
        <f>ROUNDUP(E190/0.2,0)</f>
        <v>238</v>
      </c>
      <c r="F192" s="351">
        <f>(F189+G189-0.05)*2+0.1</f>
        <v>2.8</v>
      </c>
      <c r="G192" s="351"/>
      <c r="H192" s="351">
        <f>PI()*(10)^2/4*7.85/1000</f>
        <v>0.61653755826699697</v>
      </c>
      <c r="I192" s="348">
        <f t="shared" si="49"/>
        <v>410.86062882912677</v>
      </c>
      <c r="J192" s="92"/>
      <c r="K192" s="92"/>
      <c r="L192" s="352"/>
      <c r="M192" s="352"/>
      <c r="N192" s="352"/>
      <c r="O192" s="353"/>
    </row>
    <row r="193" spans="1:15" s="521" customFormat="1" ht="15" hidden="1" outlineLevel="1">
      <c r="A193" s="349"/>
      <c r="B193" s="350" t="str">
        <f>B86</f>
        <v>D1.D (400*750)</v>
      </c>
      <c r="C193" s="351"/>
      <c r="D193" s="351"/>
      <c r="E193" s="351">
        <f>E86</f>
        <v>23.8</v>
      </c>
      <c r="F193" s="351">
        <f>F86</f>
        <v>0.4</v>
      </c>
      <c r="G193" s="351">
        <f>G86</f>
        <v>0.75</v>
      </c>
      <c r="H193" s="351">
        <v>0</v>
      </c>
      <c r="I193" s="348">
        <f t="shared" si="44"/>
        <v>0</v>
      </c>
      <c r="J193" s="92"/>
      <c r="K193" s="92"/>
      <c r="L193" s="352"/>
      <c r="M193" s="352"/>
      <c r="N193" s="352"/>
      <c r="O193" s="353"/>
    </row>
    <row r="194" spans="1:15" s="521" customFormat="1" ht="15" hidden="1" outlineLevel="1">
      <c r="A194" s="349"/>
      <c r="B194" s="361" t="s">
        <v>886</v>
      </c>
      <c r="C194" s="351"/>
      <c r="D194" s="351"/>
      <c r="E194" s="351">
        <f>E193</f>
        <v>23.8</v>
      </c>
      <c r="F194" s="351">
        <v>9</v>
      </c>
      <c r="G194" s="351"/>
      <c r="H194" s="351">
        <f>PI()*(20)^2/4*7.85/1000</f>
        <v>2.4661502330679879</v>
      </c>
      <c r="I194" s="348">
        <f t="shared" ref="I194:I198" si="50">PRODUCT(D194:H194)</f>
        <v>528.24937992316302</v>
      </c>
      <c r="J194" s="92"/>
      <c r="K194" s="92"/>
      <c r="L194" s="352"/>
      <c r="M194" s="352"/>
      <c r="N194" s="352"/>
      <c r="O194" s="353"/>
    </row>
    <row r="195" spans="1:15" s="521" customFormat="1" ht="15" hidden="1" outlineLevel="1">
      <c r="A195" s="349"/>
      <c r="B195" s="361" t="s">
        <v>884</v>
      </c>
      <c r="C195" s="351"/>
      <c r="D195" s="351"/>
      <c r="E195" s="351">
        <f>E194</f>
        <v>23.8</v>
      </c>
      <c r="F195" s="351">
        <v>2</v>
      </c>
      <c r="G195" s="351"/>
      <c r="H195" s="351">
        <f>PI()*(12)^2/4*7.85/1000</f>
        <v>0.88781408390447547</v>
      </c>
      <c r="I195" s="348">
        <f t="shared" si="50"/>
        <v>42.259950393853032</v>
      </c>
      <c r="J195" s="92"/>
      <c r="K195" s="92"/>
      <c r="L195" s="352"/>
      <c r="M195" s="352"/>
      <c r="N195" s="352"/>
      <c r="O195" s="353"/>
    </row>
    <row r="196" spans="1:15" s="521" customFormat="1" ht="15" hidden="1" outlineLevel="1">
      <c r="A196" s="349"/>
      <c r="B196" s="361" t="s">
        <v>641</v>
      </c>
      <c r="C196" s="351"/>
      <c r="D196" s="351"/>
      <c r="E196" s="351">
        <f>ROUNDUP(E194/0.2,0)</f>
        <v>119</v>
      </c>
      <c r="F196" s="351">
        <f>(F193+G193-0.05)*2+0.1</f>
        <v>2.2999999999999998</v>
      </c>
      <c r="G196" s="351"/>
      <c r="H196" s="351">
        <f>PI()*(10)^2/4*7.85/1000</f>
        <v>0.61653755826699697</v>
      </c>
      <c r="I196" s="348">
        <f t="shared" si="50"/>
        <v>168.74632969767706</v>
      </c>
      <c r="J196" s="92"/>
      <c r="K196" s="92"/>
      <c r="L196" s="352"/>
      <c r="M196" s="352"/>
      <c r="N196" s="352"/>
      <c r="O196" s="353"/>
    </row>
    <row r="197" spans="1:15" s="521" customFormat="1" ht="15" hidden="1" outlineLevel="1">
      <c r="A197" s="349"/>
      <c r="B197" s="350" t="str">
        <f>B87</f>
        <v>Sàn cote +8000</v>
      </c>
      <c r="C197" s="351"/>
      <c r="D197" s="351"/>
      <c r="E197" s="351">
        <f>E87</f>
        <v>23.8</v>
      </c>
      <c r="F197" s="351">
        <f>F87</f>
        <v>21.95</v>
      </c>
      <c r="G197" s="351"/>
      <c r="H197" s="351">
        <v>0</v>
      </c>
      <c r="I197" s="348">
        <f t="shared" si="50"/>
        <v>0</v>
      </c>
      <c r="J197" s="92"/>
      <c r="K197" s="92"/>
      <c r="L197" s="352"/>
      <c r="M197" s="352"/>
      <c r="N197" s="352"/>
      <c r="O197" s="353"/>
    </row>
    <row r="198" spans="1:15" s="521" customFormat="1" ht="15" hidden="1" outlineLevel="1">
      <c r="A198" s="349"/>
      <c r="B198" s="361" t="s">
        <v>890</v>
      </c>
      <c r="C198" s="351"/>
      <c r="D198" s="351"/>
      <c r="E198" s="351">
        <f>E197</f>
        <v>23.8</v>
      </c>
      <c r="F198" s="351">
        <f>43+46+43</f>
        <v>132</v>
      </c>
      <c r="G198" s="351"/>
      <c r="H198" s="351">
        <f>PI()*(12)^2/4*7.85/1000</f>
        <v>0.88781408390447547</v>
      </c>
      <c r="I198" s="348">
        <f t="shared" si="50"/>
        <v>2789.1567259942999</v>
      </c>
      <c r="J198" s="92"/>
      <c r="K198" s="92"/>
      <c r="L198" s="352"/>
      <c r="M198" s="352"/>
      <c r="N198" s="352"/>
      <c r="O198" s="353"/>
    </row>
    <row r="199" spans="1:15" s="521" customFormat="1" ht="15" hidden="1" outlineLevel="1">
      <c r="A199" s="349"/>
      <c r="B199" s="361" t="s">
        <v>890</v>
      </c>
      <c r="C199" s="351"/>
      <c r="D199" s="351"/>
      <c r="E199" s="351">
        <f>F197</f>
        <v>21.95</v>
      </c>
      <c r="F199" s="351">
        <f>26+25+25</f>
        <v>76</v>
      </c>
      <c r="G199" s="351"/>
      <c r="H199" s="351">
        <f>PI()*(12)^2/4*7.85/1000</f>
        <v>0.88781408390447547</v>
      </c>
      <c r="I199" s="348">
        <f t="shared" ref="I199" si="51">PRODUCT(D199:H199)</f>
        <v>1481.0514547694461</v>
      </c>
      <c r="J199" s="92"/>
      <c r="K199" s="92"/>
      <c r="L199" s="352"/>
      <c r="M199" s="352"/>
      <c r="N199" s="352"/>
      <c r="O199" s="353"/>
    </row>
    <row r="200" spans="1:15" s="521" customFormat="1" ht="15" hidden="1" outlineLevel="1">
      <c r="A200" s="349"/>
      <c r="B200" s="361" t="s">
        <v>891</v>
      </c>
      <c r="C200" s="351"/>
      <c r="D200" s="351"/>
      <c r="E200" s="351">
        <f>E199</f>
        <v>21.95</v>
      </c>
      <c r="F200" s="351">
        <f>39+38</f>
        <v>77</v>
      </c>
      <c r="G200" s="351"/>
      <c r="H200" s="351">
        <f>PI()*(12)^2/4*7.85/1000</f>
        <v>0.88781408390447547</v>
      </c>
      <c r="I200" s="348">
        <f t="shared" ref="I200" si="52">PRODUCT(D200:H200)</f>
        <v>1500.538973911149</v>
      </c>
      <c r="J200" s="92"/>
      <c r="K200" s="92"/>
      <c r="L200" s="352"/>
      <c r="M200" s="352"/>
      <c r="N200" s="352"/>
      <c r="O200" s="353"/>
    </row>
    <row r="201" spans="1:15" s="521" customFormat="1" ht="15" hidden="1" outlineLevel="1">
      <c r="A201" s="349"/>
      <c r="B201" s="361" t="s">
        <v>892</v>
      </c>
      <c r="C201" s="351"/>
      <c r="D201" s="351"/>
      <c r="E201" s="351">
        <v>1.2</v>
      </c>
      <c r="F201" s="351">
        <f>+F198*2+F199*2</f>
        <v>416</v>
      </c>
      <c r="G201" s="351"/>
      <c r="H201" s="351">
        <f>PI()*(14)^2/4*7.85/1000</f>
        <v>1.2084136142033137</v>
      </c>
      <c r="I201" s="348">
        <f t="shared" ref="I201" si="53">PRODUCT(D201:H201)</f>
        <v>603.24007621029421</v>
      </c>
      <c r="J201" s="92"/>
      <c r="K201" s="92"/>
      <c r="L201" s="352"/>
      <c r="M201" s="352"/>
      <c r="N201" s="352"/>
      <c r="O201" s="353"/>
    </row>
    <row r="202" spans="1:15" s="521" customFormat="1" ht="15" hidden="1" outlineLevel="1">
      <c r="A202" s="349"/>
      <c r="B202" s="361" t="s">
        <v>892</v>
      </c>
      <c r="C202" s="351"/>
      <c r="D202" s="351"/>
      <c r="E202" s="351">
        <v>2.2000000000000002</v>
      </c>
      <c r="F202" s="351">
        <f>F198*4+F199*5</f>
        <v>908</v>
      </c>
      <c r="G202" s="351"/>
      <c r="H202" s="351">
        <f>PI()*(14)^2/4*7.85/1000</f>
        <v>1.2084136142033137</v>
      </c>
      <c r="I202" s="348">
        <f t="shared" ref="I202" si="54">PRODUCT(D202:H202)</f>
        <v>2413.9270357325395</v>
      </c>
      <c r="J202" s="92"/>
      <c r="K202" s="92"/>
      <c r="L202" s="352"/>
      <c r="M202" s="352"/>
      <c r="N202" s="352"/>
      <c r="O202" s="353"/>
    </row>
    <row r="203" spans="1:15" s="521" customFormat="1" ht="15" hidden="1" outlineLevel="1">
      <c r="A203" s="349"/>
      <c r="B203" s="350"/>
      <c r="C203" s="351"/>
      <c r="D203" s="351"/>
      <c r="E203" s="351"/>
      <c r="F203" s="351"/>
      <c r="G203" s="351"/>
      <c r="H203" s="351"/>
      <c r="I203" s="348"/>
      <c r="J203" s="92"/>
      <c r="K203" s="92"/>
      <c r="L203" s="352"/>
      <c r="M203" s="352"/>
      <c r="N203" s="352"/>
      <c r="O203" s="353"/>
    </row>
    <row r="204" spans="1:15" s="821" customFormat="1" ht="30">
      <c r="A204" s="16">
        <f>MAX($A$6:$A154)+1</f>
        <v>23</v>
      </c>
      <c r="B204" s="2" t="s">
        <v>193</v>
      </c>
      <c r="C204" s="3" t="s">
        <v>97</v>
      </c>
      <c r="D204" s="3"/>
      <c r="E204" s="3"/>
      <c r="F204" s="3"/>
      <c r="G204" s="3"/>
      <c r="H204" s="3"/>
      <c r="I204" s="101">
        <v>0.45</v>
      </c>
      <c r="J204" s="92"/>
      <c r="K204" s="92"/>
      <c r="L204" s="92">
        <f t="shared" si="31"/>
        <v>0</v>
      </c>
      <c r="M204" s="92">
        <f t="shared" si="32"/>
        <v>0</v>
      </c>
      <c r="N204" s="92">
        <f t="shared" si="33"/>
        <v>0</v>
      </c>
      <c r="O204" s="118"/>
    </row>
    <row r="205" spans="1:15" s="821" customFormat="1" ht="30" collapsed="1">
      <c r="A205" s="16">
        <f>MAX($A$6:$A204)+1</f>
        <v>24</v>
      </c>
      <c r="B205" s="93" t="s">
        <v>186</v>
      </c>
      <c r="C205" s="3" t="s">
        <v>97</v>
      </c>
      <c r="D205" s="3"/>
      <c r="E205" s="3"/>
      <c r="F205" s="3"/>
      <c r="G205" s="3"/>
      <c r="H205" s="3"/>
      <c r="I205" s="101">
        <f>SUBTOTAL(9,I206:I207)/1000</f>
        <v>3.7416036752070214</v>
      </c>
      <c r="J205" s="92"/>
      <c r="K205" s="92"/>
      <c r="L205" s="92">
        <f t="shared" si="31"/>
        <v>0</v>
      </c>
      <c r="M205" s="92">
        <f t="shared" si="32"/>
        <v>0</v>
      </c>
      <c r="N205" s="92">
        <f t="shared" si="33"/>
        <v>0</v>
      </c>
      <c r="O205" s="118"/>
    </row>
    <row r="206" spans="1:15" s="521" customFormat="1" ht="15" hidden="1" outlineLevel="1">
      <c r="A206" s="349"/>
      <c r="B206" s="361"/>
      <c r="C206" s="351"/>
      <c r="D206" s="351">
        <v>2</v>
      </c>
      <c r="E206" s="351">
        <f>8.8*3+6*2</f>
        <v>38.400000000000006</v>
      </c>
      <c r="F206" s="351">
        <f>ROUNDUP(7.3*3/0.2,0)</f>
        <v>110</v>
      </c>
      <c r="G206" s="351"/>
      <c r="H206" s="351">
        <f>PI()*(6)^2/4*7.85/1000</f>
        <v>0.22195352097611887</v>
      </c>
      <c r="I206" s="348">
        <f t="shared" ref="I206" si="55">PRODUCT(D206:H206)</f>
        <v>1875.0633452062525</v>
      </c>
      <c r="J206" s="92"/>
      <c r="K206" s="92"/>
      <c r="L206" s="352"/>
      <c r="M206" s="352"/>
      <c r="N206" s="352"/>
      <c r="O206" s="353"/>
    </row>
    <row r="207" spans="1:15" s="521" customFormat="1" ht="15" hidden="1" outlineLevel="1">
      <c r="A207" s="349"/>
      <c r="B207" s="361"/>
      <c r="C207" s="351"/>
      <c r="D207" s="351">
        <v>2</v>
      </c>
      <c r="E207" s="351">
        <f>7.3*3</f>
        <v>21.9</v>
      </c>
      <c r="F207" s="351">
        <f>ROUNDUP((8.8*3+6*2)/0.2,0)</f>
        <v>192</v>
      </c>
      <c r="G207" s="351"/>
      <c r="H207" s="351">
        <f>PI()*(6)^2/4*7.85/1000</f>
        <v>0.22195352097611887</v>
      </c>
      <c r="I207" s="348">
        <f t="shared" ref="I207" si="56">PRODUCT(D207:H207)</f>
        <v>1866.540330000769</v>
      </c>
      <c r="J207" s="92"/>
      <c r="K207" s="92"/>
      <c r="L207" s="352"/>
      <c r="M207" s="352"/>
      <c r="N207" s="352"/>
      <c r="O207" s="353"/>
    </row>
    <row r="208" spans="1:15" s="821" customFormat="1" ht="30" collapsed="1">
      <c r="A208" s="16">
        <f>MAX($A$6:$A205)+1</f>
        <v>25</v>
      </c>
      <c r="B208" s="93" t="s">
        <v>187</v>
      </c>
      <c r="C208" s="3" t="s">
        <v>97</v>
      </c>
      <c r="D208" s="3"/>
      <c r="E208" s="3"/>
      <c r="F208" s="3"/>
      <c r="G208" s="3"/>
      <c r="H208" s="3"/>
      <c r="I208" s="101">
        <f>SUBTOTAL(9,I209:I210)/1000</f>
        <v>3.1937878593346976</v>
      </c>
      <c r="J208" s="92"/>
      <c r="K208" s="92"/>
      <c r="L208" s="92">
        <f t="shared" si="31"/>
        <v>0</v>
      </c>
      <c r="M208" s="92">
        <f t="shared" si="32"/>
        <v>0</v>
      </c>
      <c r="N208" s="92">
        <f t="shared" si="33"/>
        <v>0</v>
      </c>
      <c r="O208" s="118"/>
    </row>
    <row r="209" spans="1:15" s="521" customFormat="1" ht="15" hidden="1" outlineLevel="1">
      <c r="A209" s="349"/>
      <c r="B209" s="361"/>
      <c r="C209" s="351"/>
      <c r="D209" s="351">
        <v>2</v>
      </c>
      <c r="E209" s="351">
        <v>11.8</v>
      </c>
      <c r="F209" s="351">
        <f>ROUNDUP(7.3*3/0.2,0)</f>
        <v>110</v>
      </c>
      <c r="G209" s="351"/>
      <c r="H209" s="351">
        <f>PI()*(10)^2/4*7.85/1000</f>
        <v>0.61653755826699697</v>
      </c>
      <c r="I209" s="348">
        <f t="shared" ref="I209:I210" si="57">PRODUCT(D209:H209)</f>
        <v>1600.531501261124</v>
      </c>
      <c r="J209" s="352"/>
      <c r="K209" s="352"/>
      <c r="L209" s="352"/>
      <c r="M209" s="352"/>
      <c r="N209" s="352"/>
      <c r="O209" s="353"/>
    </row>
    <row r="210" spans="1:15" s="521" customFormat="1" ht="15" hidden="1" outlineLevel="1">
      <c r="A210" s="349"/>
      <c r="B210" s="361"/>
      <c r="C210" s="351"/>
      <c r="D210" s="351">
        <v>2</v>
      </c>
      <c r="E210" s="351">
        <f>7.3*3</f>
        <v>21.9</v>
      </c>
      <c r="F210" s="351">
        <f>ROUNDUP(11.8/0.2,0)</f>
        <v>59</v>
      </c>
      <c r="G210" s="351"/>
      <c r="H210" s="351">
        <f>PI()*(10)^2/4*7.85/1000</f>
        <v>0.61653755826699697</v>
      </c>
      <c r="I210" s="348">
        <f t="shared" si="57"/>
        <v>1593.2563580735734</v>
      </c>
      <c r="J210" s="352"/>
      <c r="K210" s="352"/>
      <c r="L210" s="352"/>
      <c r="M210" s="352"/>
      <c r="N210" s="352"/>
      <c r="O210" s="353"/>
    </row>
    <row r="211" spans="1:15" s="821" customFormat="1" ht="15">
      <c r="A211" s="122"/>
      <c r="B211" s="103"/>
      <c r="C211" s="106"/>
      <c r="D211" s="106"/>
      <c r="E211" s="106"/>
      <c r="F211" s="106"/>
      <c r="G211" s="106"/>
      <c r="H211" s="106"/>
      <c r="I211" s="357"/>
      <c r="J211" s="92"/>
      <c r="K211" s="92"/>
      <c r="L211" s="92"/>
      <c r="M211" s="92"/>
      <c r="N211" s="92"/>
      <c r="O211" s="118"/>
    </row>
    <row r="212" spans="1:15" s="821" customFormat="1" ht="15">
      <c r="A212" s="120"/>
      <c r="B212" s="95" t="s">
        <v>21</v>
      </c>
      <c r="C212" s="94"/>
      <c r="D212" s="94"/>
      <c r="E212" s="94"/>
      <c r="F212" s="94"/>
      <c r="G212" s="94"/>
      <c r="H212" s="94"/>
      <c r="I212" s="355"/>
      <c r="J212" s="97"/>
      <c r="K212" s="97"/>
      <c r="L212" s="98">
        <f>+SUBTOTAL(9,L213:L257)</f>
        <v>0</v>
      </c>
      <c r="M212" s="98">
        <f>+SUBTOTAL(9,M213:M257)</f>
        <v>0</v>
      </c>
      <c r="N212" s="98">
        <f>+SUBTOTAL(9,N213:N257)</f>
        <v>0</v>
      </c>
      <c r="O212" s="121"/>
    </row>
    <row r="213" spans="1:15" s="821" customFormat="1" ht="15" collapsed="1">
      <c r="A213" s="16">
        <f>MAX($A$6:$A212)+1</f>
        <v>26</v>
      </c>
      <c r="B213" s="93" t="s">
        <v>103</v>
      </c>
      <c r="C213" s="3" t="s">
        <v>3</v>
      </c>
      <c r="D213" s="3"/>
      <c r="E213" s="3"/>
      <c r="F213" s="3"/>
      <c r="G213" s="3"/>
      <c r="H213" s="3"/>
      <c r="I213" s="101">
        <f>SUBTOTAL(9,I214:I217)</f>
        <v>1.7786899999999999</v>
      </c>
      <c r="J213" s="92"/>
      <c r="K213" s="92"/>
      <c r="L213" s="92">
        <f t="shared" ref="L213:L257" si="58">I213*J213</f>
        <v>0</v>
      </c>
      <c r="M213" s="92">
        <f t="shared" ref="M213:M257" si="59">+I213*K213</f>
        <v>0</v>
      </c>
      <c r="N213" s="92">
        <f t="shared" ref="N213:N257" si="60">+SUM(L213:M213)</f>
        <v>0</v>
      </c>
      <c r="O213" s="118"/>
    </row>
    <row r="214" spans="1:15" s="521" customFormat="1" ht="15" hidden="1" outlineLevel="1">
      <c r="A214" s="349"/>
      <c r="B214" s="361" t="str">
        <f>B41</f>
        <v>PC1-30</v>
      </c>
      <c r="C214" s="351"/>
      <c r="D214" s="351">
        <f>D41</f>
        <v>11</v>
      </c>
      <c r="E214" s="351">
        <f t="shared" ref="E214:G214" si="61">E41</f>
        <v>1</v>
      </c>
      <c r="F214" s="351">
        <f t="shared" si="61"/>
        <v>1</v>
      </c>
      <c r="G214" s="361">
        <f t="shared" si="61"/>
        <v>0.05</v>
      </c>
      <c r="H214" s="351"/>
      <c r="I214" s="348">
        <f>PRODUCT(D214:H214)</f>
        <v>0.55000000000000004</v>
      </c>
      <c r="J214" s="92"/>
      <c r="K214" s="92"/>
      <c r="L214" s="352"/>
      <c r="M214" s="352"/>
      <c r="N214" s="352"/>
      <c r="O214" s="353"/>
    </row>
    <row r="215" spans="1:15" s="521" customFormat="1" ht="15" hidden="1" outlineLevel="1">
      <c r="A215" s="349"/>
      <c r="B215" s="361" t="str">
        <f>B42</f>
        <v>PC2-30</v>
      </c>
      <c r="C215" s="351"/>
      <c r="D215" s="351">
        <f>D42</f>
        <v>11</v>
      </c>
      <c r="E215" s="351">
        <f t="shared" ref="E215:G216" si="62">E42</f>
        <v>1</v>
      </c>
      <c r="F215" s="351">
        <f t="shared" si="62"/>
        <v>1.9</v>
      </c>
      <c r="G215" s="361">
        <f t="shared" si="62"/>
        <v>0.05</v>
      </c>
      <c r="H215" s="351"/>
      <c r="I215" s="348">
        <f t="shared" ref="I215:I216" si="63">PRODUCT(D215:H215)</f>
        <v>1.0449999999999999</v>
      </c>
      <c r="J215" s="92"/>
      <c r="K215" s="92"/>
      <c r="L215" s="352"/>
      <c r="M215" s="352"/>
      <c r="N215" s="352"/>
      <c r="O215" s="353"/>
    </row>
    <row r="216" spans="1:15" s="521" customFormat="1" ht="15" hidden="1" outlineLevel="1">
      <c r="A216" s="349"/>
      <c r="B216" s="361" t="str">
        <f>B43</f>
        <v>PC3-30</v>
      </c>
      <c r="C216" s="351"/>
      <c r="D216" s="351">
        <f>D43</f>
        <v>3</v>
      </c>
      <c r="E216" s="351">
        <f t="shared" si="62"/>
        <v>1.56</v>
      </c>
      <c r="F216" s="351">
        <f t="shared" si="62"/>
        <v>0.78499999999999992</v>
      </c>
      <c r="G216" s="361">
        <f t="shared" si="62"/>
        <v>0.05</v>
      </c>
      <c r="H216" s="351"/>
      <c r="I216" s="348">
        <f t="shared" si="63"/>
        <v>0.18368999999999999</v>
      </c>
      <c r="J216" s="92"/>
      <c r="K216" s="92"/>
      <c r="L216" s="352"/>
      <c r="M216" s="352"/>
      <c r="N216" s="352"/>
      <c r="O216" s="353"/>
    </row>
    <row r="217" spans="1:15" s="521" customFormat="1" ht="15" hidden="1" outlineLevel="1">
      <c r="A217" s="349"/>
      <c r="B217" s="361"/>
      <c r="C217" s="351"/>
      <c r="D217" s="351"/>
      <c r="E217" s="351"/>
      <c r="F217" s="351"/>
      <c r="G217" s="3"/>
      <c r="H217" s="351"/>
      <c r="I217" s="348"/>
      <c r="J217" s="92"/>
      <c r="K217" s="92"/>
      <c r="L217" s="352"/>
      <c r="M217" s="352"/>
      <c r="N217" s="352"/>
      <c r="O217" s="353"/>
    </row>
    <row r="218" spans="1:15" s="821" customFormat="1" ht="15" collapsed="1">
      <c r="A218" s="16">
        <f>MAX($A$6:$A213)+1</f>
        <v>27</v>
      </c>
      <c r="B218" s="2" t="s">
        <v>104</v>
      </c>
      <c r="C218" s="3" t="s">
        <v>3</v>
      </c>
      <c r="D218" s="3"/>
      <c r="E218" s="3"/>
      <c r="F218" s="3"/>
      <c r="G218" s="3"/>
      <c r="H218" s="3"/>
      <c r="I218" s="101">
        <f>SUBTOTAL(9,I219:I222)</f>
        <v>19.509440000000001</v>
      </c>
      <c r="J218" s="92"/>
      <c r="K218" s="92"/>
      <c r="L218" s="92">
        <f t="shared" si="58"/>
        <v>0</v>
      </c>
      <c r="M218" s="92">
        <f t="shared" si="59"/>
        <v>0</v>
      </c>
      <c r="N218" s="92">
        <f t="shared" si="60"/>
        <v>0</v>
      </c>
      <c r="O218" s="118"/>
    </row>
    <row r="219" spans="1:15" s="521" customFormat="1" ht="15" hidden="1" outlineLevel="1">
      <c r="A219" s="349"/>
      <c r="B219" s="361" t="str">
        <f>B46</f>
        <v>PC1-30</v>
      </c>
      <c r="C219" s="351"/>
      <c r="D219" s="351">
        <f>D46</f>
        <v>11</v>
      </c>
      <c r="E219" s="351">
        <f t="shared" ref="E219:G219" si="64">E46</f>
        <v>0.8</v>
      </c>
      <c r="F219" s="351">
        <f t="shared" si="64"/>
        <v>0.8</v>
      </c>
      <c r="G219" s="361">
        <f t="shared" si="64"/>
        <v>0.8</v>
      </c>
      <c r="H219" s="351"/>
      <c r="I219" s="348">
        <f>PRODUCT(D219:H219)</f>
        <v>5.6320000000000014</v>
      </c>
      <c r="J219" s="92"/>
      <c r="K219" s="92"/>
      <c r="L219" s="352"/>
      <c r="M219" s="352"/>
      <c r="N219" s="352"/>
      <c r="O219" s="353"/>
    </row>
    <row r="220" spans="1:15" s="521" customFormat="1" ht="15" hidden="1" outlineLevel="1">
      <c r="A220" s="349"/>
      <c r="B220" s="361" t="str">
        <f>B47</f>
        <v>PC2-30</v>
      </c>
      <c r="C220" s="351"/>
      <c r="D220" s="351">
        <f>D47</f>
        <v>11</v>
      </c>
      <c r="E220" s="351">
        <f t="shared" ref="E220:G221" si="65">E47</f>
        <v>0.8</v>
      </c>
      <c r="F220" s="351">
        <f t="shared" si="65"/>
        <v>1.7</v>
      </c>
      <c r="G220" s="361">
        <f t="shared" si="65"/>
        <v>0.8</v>
      </c>
      <c r="H220" s="351"/>
      <c r="I220" s="348">
        <f t="shared" ref="I220:I221" si="66">PRODUCT(D220:H220)</f>
        <v>11.968000000000002</v>
      </c>
      <c r="J220" s="92"/>
      <c r="K220" s="92"/>
      <c r="L220" s="352"/>
      <c r="M220" s="352"/>
      <c r="N220" s="352"/>
      <c r="O220" s="353"/>
    </row>
    <row r="221" spans="1:15" s="521" customFormat="1" ht="15" hidden="1" outlineLevel="1">
      <c r="A221" s="349"/>
      <c r="B221" s="361" t="str">
        <f>B48</f>
        <v>PC3-30</v>
      </c>
      <c r="C221" s="351"/>
      <c r="D221" s="351">
        <f>D48</f>
        <v>3</v>
      </c>
      <c r="E221" s="351">
        <f t="shared" si="65"/>
        <v>1.36</v>
      </c>
      <c r="F221" s="351">
        <f t="shared" si="65"/>
        <v>0.58499999999999996</v>
      </c>
      <c r="G221" s="361">
        <f t="shared" si="65"/>
        <v>0.8</v>
      </c>
      <c r="H221" s="351"/>
      <c r="I221" s="348">
        <f t="shared" si="66"/>
        <v>1.90944</v>
      </c>
      <c r="J221" s="92"/>
      <c r="K221" s="92"/>
      <c r="L221" s="352"/>
      <c r="M221" s="352"/>
      <c r="N221" s="352"/>
      <c r="O221" s="353"/>
    </row>
    <row r="222" spans="1:15" s="521" customFormat="1" ht="15" hidden="1" outlineLevel="1">
      <c r="A222" s="349"/>
      <c r="B222" s="361"/>
      <c r="C222" s="351"/>
      <c r="D222" s="351"/>
      <c r="E222" s="351"/>
      <c r="F222" s="351"/>
      <c r="G222" s="361"/>
      <c r="H222" s="351"/>
      <c r="I222" s="348"/>
      <c r="J222" s="92"/>
      <c r="K222" s="92"/>
      <c r="L222" s="352"/>
      <c r="M222" s="352"/>
      <c r="N222" s="352"/>
      <c r="O222" s="353"/>
    </row>
    <row r="223" spans="1:15" s="821" customFormat="1" ht="15" collapsed="1">
      <c r="A223" s="16">
        <f>MAX($A$6:$A218)+1</f>
        <v>28</v>
      </c>
      <c r="B223" s="93" t="s">
        <v>106</v>
      </c>
      <c r="C223" s="3" t="s">
        <v>3</v>
      </c>
      <c r="D223" s="3"/>
      <c r="E223" s="3"/>
      <c r="F223" s="3"/>
      <c r="G223" s="3"/>
      <c r="H223" s="3"/>
      <c r="I223" s="101">
        <f>SUBTOTAL(9,I224:I228)</f>
        <v>28.928000000000004</v>
      </c>
      <c r="J223" s="92"/>
      <c r="K223" s="92"/>
      <c r="L223" s="92">
        <f t="shared" si="58"/>
        <v>0</v>
      </c>
      <c r="M223" s="92">
        <f t="shared" si="59"/>
        <v>0</v>
      </c>
      <c r="N223" s="92">
        <f t="shared" si="60"/>
        <v>0</v>
      </c>
      <c r="O223" s="118"/>
    </row>
    <row r="224" spans="1:15" s="521" customFormat="1" ht="15" hidden="1" outlineLevel="1">
      <c r="A224" s="349"/>
      <c r="B224" s="361" t="str">
        <f>B51</f>
        <v>CB1 (300*500)</v>
      </c>
      <c r="C224" s="351"/>
      <c r="D224" s="351">
        <f>D51</f>
        <v>5</v>
      </c>
      <c r="E224" s="351">
        <f t="shared" ref="E224:G224" si="67">E51</f>
        <v>0.3</v>
      </c>
      <c r="F224" s="351">
        <f t="shared" si="67"/>
        <v>0.5</v>
      </c>
      <c r="G224" s="361">
        <f t="shared" si="67"/>
        <v>0.8</v>
      </c>
      <c r="H224" s="351"/>
      <c r="I224" s="348">
        <f>PRODUCT(D224:H224)</f>
        <v>0.60000000000000009</v>
      </c>
      <c r="J224" s="92"/>
      <c r="K224" s="92"/>
      <c r="L224" s="352"/>
      <c r="M224" s="352"/>
      <c r="N224" s="352"/>
      <c r="O224" s="353"/>
    </row>
    <row r="225" spans="1:15" s="521" customFormat="1" ht="15" hidden="1" outlineLevel="1">
      <c r="A225" s="349"/>
      <c r="B225" s="361" t="str">
        <f>B52</f>
        <v>CB2 (300*500)</v>
      </c>
      <c r="C225" s="351"/>
      <c r="D225" s="351">
        <f t="shared" ref="D225" si="68">D52</f>
        <v>3</v>
      </c>
      <c r="E225" s="351">
        <f t="shared" ref="E225:G225" si="69">E52</f>
        <v>0.3</v>
      </c>
      <c r="F225" s="351">
        <f t="shared" si="69"/>
        <v>0.5</v>
      </c>
      <c r="G225" s="361">
        <f t="shared" si="69"/>
        <v>0.8</v>
      </c>
      <c r="H225" s="351"/>
      <c r="I225" s="348">
        <f t="shared" ref="I225:I227" si="70">PRODUCT(D225:H225)</f>
        <v>0.36</v>
      </c>
      <c r="J225" s="92"/>
      <c r="K225" s="92"/>
      <c r="L225" s="352"/>
      <c r="M225" s="352"/>
      <c r="N225" s="352"/>
      <c r="O225" s="353"/>
    </row>
    <row r="226" spans="1:15" s="521" customFormat="1" ht="15" hidden="1" outlineLevel="1">
      <c r="A226" s="349"/>
      <c r="B226" s="361" t="str">
        <f>B53</f>
        <v>C1 (400*800)</v>
      </c>
      <c r="C226" s="351"/>
      <c r="D226" s="351">
        <f t="shared" ref="D226" si="71">D53</f>
        <v>6</v>
      </c>
      <c r="E226" s="351">
        <f t="shared" ref="E226:F226" si="72">E53</f>
        <v>0.4</v>
      </c>
      <c r="F226" s="351">
        <f t="shared" si="72"/>
        <v>0.8</v>
      </c>
      <c r="G226" s="361">
        <v>7.6</v>
      </c>
      <c r="H226" s="351"/>
      <c r="I226" s="348">
        <f t="shared" si="70"/>
        <v>14.592000000000002</v>
      </c>
      <c r="J226" s="92"/>
      <c r="K226" s="92"/>
      <c r="L226" s="352"/>
      <c r="M226" s="352"/>
      <c r="N226" s="352"/>
      <c r="O226" s="353"/>
    </row>
    <row r="227" spans="1:15" s="521" customFormat="1" ht="15" hidden="1" outlineLevel="1">
      <c r="A227" s="349"/>
      <c r="B227" s="361" t="str">
        <f>B54</f>
        <v>C3 (400*400)</v>
      </c>
      <c r="C227" s="351"/>
      <c r="D227" s="351">
        <f t="shared" ref="D227" si="73">D54</f>
        <v>11</v>
      </c>
      <c r="E227" s="351">
        <f t="shared" ref="E227:F227" si="74">E54</f>
        <v>0.4</v>
      </c>
      <c r="F227" s="351">
        <f t="shared" si="74"/>
        <v>0.4</v>
      </c>
      <c r="G227" s="361">
        <v>7.6</v>
      </c>
      <c r="H227" s="351"/>
      <c r="I227" s="348">
        <f t="shared" si="70"/>
        <v>13.376000000000001</v>
      </c>
      <c r="J227" s="92"/>
      <c r="K227" s="92"/>
      <c r="L227" s="352"/>
      <c r="M227" s="352"/>
      <c r="N227" s="352"/>
      <c r="O227" s="353"/>
    </row>
    <row r="228" spans="1:15" s="521" customFormat="1" ht="15" hidden="1" outlineLevel="1">
      <c r="A228" s="349"/>
      <c r="B228" s="361"/>
      <c r="C228" s="351"/>
      <c r="D228" s="351"/>
      <c r="E228" s="351"/>
      <c r="F228" s="351"/>
      <c r="G228" s="361"/>
      <c r="H228" s="351"/>
      <c r="I228" s="348"/>
      <c r="J228" s="92"/>
      <c r="K228" s="92"/>
      <c r="L228" s="352"/>
      <c r="M228" s="352"/>
      <c r="N228" s="352"/>
      <c r="O228" s="353"/>
    </row>
    <row r="229" spans="1:15" s="821" customFormat="1" ht="15" collapsed="1">
      <c r="A229" s="16">
        <f>MAX($A$6:$A223)+1</f>
        <v>29</v>
      </c>
      <c r="B229" s="2" t="s">
        <v>105</v>
      </c>
      <c r="C229" s="3" t="s">
        <v>3</v>
      </c>
      <c r="D229" s="3"/>
      <c r="E229" s="3"/>
      <c r="F229" s="3"/>
      <c r="G229" s="3"/>
      <c r="H229" s="3"/>
      <c r="I229" s="101">
        <f>SUBTOTAL(9,I230:I239)</f>
        <v>28.079000000000001</v>
      </c>
      <c r="J229" s="92"/>
      <c r="K229" s="92"/>
      <c r="L229" s="92">
        <f t="shared" si="58"/>
        <v>0</v>
      </c>
      <c r="M229" s="92">
        <f t="shared" si="59"/>
        <v>0</v>
      </c>
      <c r="N229" s="92">
        <f t="shared" si="60"/>
        <v>0</v>
      </c>
      <c r="O229" s="118"/>
    </row>
    <row r="230" spans="1:15" s="521" customFormat="1" ht="15" hidden="1" outlineLevel="1">
      <c r="A230" s="349"/>
      <c r="B230" s="361" t="str">
        <f t="shared" ref="B230:B238" si="75">B57</f>
        <v>DG (200*500)</v>
      </c>
      <c r="C230" s="351"/>
      <c r="D230" s="351"/>
      <c r="E230" s="351">
        <f t="shared" ref="E230:G230" si="76">E57</f>
        <v>101.1</v>
      </c>
      <c r="F230" s="351">
        <f t="shared" si="76"/>
        <v>0.2</v>
      </c>
      <c r="G230" s="361">
        <f t="shared" si="76"/>
        <v>0.5</v>
      </c>
      <c r="H230" s="351"/>
      <c r="I230" s="348">
        <f t="shared" ref="I230:I238" si="77">PRODUCT(D230:H230)</f>
        <v>10.11</v>
      </c>
      <c r="J230" s="92"/>
      <c r="K230" s="92"/>
      <c r="L230" s="352"/>
      <c r="M230" s="352"/>
      <c r="N230" s="352"/>
      <c r="O230" s="353"/>
    </row>
    <row r="231" spans="1:15" s="521" customFormat="1" ht="15" hidden="1" outlineLevel="1">
      <c r="A231" s="349"/>
      <c r="B231" s="361" t="str">
        <f t="shared" si="75"/>
        <v>CG (200*200)</v>
      </c>
      <c r="C231" s="351"/>
      <c r="D231" s="351"/>
      <c r="E231" s="351">
        <f t="shared" ref="E231:G238" si="78">E58</f>
        <v>47.000000000000007</v>
      </c>
      <c r="F231" s="351">
        <f t="shared" si="78"/>
        <v>0.2</v>
      </c>
      <c r="G231" s="361">
        <f t="shared" si="78"/>
        <v>0.2</v>
      </c>
      <c r="H231" s="351"/>
      <c r="I231" s="348">
        <f t="shared" si="77"/>
        <v>1.8800000000000006</v>
      </c>
      <c r="J231" s="92"/>
      <c r="K231" s="92"/>
      <c r="L231" s="352"/>
      <c r="M231" s="352"/>
      <c r="N231" s="352"/>
      <c r="O231" s="353"/>
    </row>
    <row r="232" spans="1:15" s="521" customFormat="1" ht="15" hidden="1" outlineLevel="1">
      <c r="A232" s="349"/>
      <c r="B232" s="361" t="str">
        <f t="shared" si="75"/>
        <v>DM4 (400*600)</v>
      </c>
      <c r="C232" s="351"/>
      <c r="D232" s="351"/>
      <c r="E232" s="351">
        <f t="shared" si="78"/>
        <v>14.5</v>
      </c>
      <c r="F232" s="351">
        <f t="shared" si="78"/>
        <v>0.4</v>
      </c>
      <c r="G232" s="361">
        <f t="shared" si="78"/>
        <v>0.6</v>
      </c>
      <c r="H232" s="351"/>
      <c r="I232" s="348">
        <f t="shared" si="77"/>
        <v>3.4800000000000004</v>
      </c>
      <c r="J232" s="92"/>
      <c r="K232" s="92"/>
      <c r="L232" s="352"/>
      <c r="M232" s="352"/>
      <c r="N232" s="352"/>
      <c r="O232" s="353"/>
    </row>
    <row r="233" spans="1:15" s="521" customFormat="1" ht="15" hidden="1" outlineLevel="1">
      <c r="A233" s="349"/>
      <c r="B233" s="361" t="str">
        <f t="shared" si="75"/>
        <v>DM5 (400*600)</v>
      </c>
      <c r="C233" s="351"/>
      <c r="D233" s="351"/>
      <c r="E233" s="351">
        <f t="shared" si="78"/>
        <v>7.25</v>
      </c>
      <c r="F233" s="351">
        <f t="shared" si="78"/>
        <v>0.4</v>
      </c>
      <c r="G233" s="361">
        <f t="shared" si="78"/>
        <v>0.6</v>
      </c>
      <c r="H233" s="351"/>
      <c r="I233" s="348">
        <f t="shared" si="77"/>
        <v>1.7400000000000002</v>
      </c>
      <c r="J233" s="92"/>
      <c r="K233" s="92"/>
      <c r="L233" s="352"/>
      <c r="M233" s="352"/>
      <c r="N233" s="352"/>
      <c r="O233" s="353"/>
    </row>
    <row r="234" spans="1:15" s="521" customFormat="1" ht="15" hidden="1" outlineLevel="1">
      <c r="A234" s="349"/>
      <c r="B234" s="361" t="str">
        <f t="shared" si="75"/>
        <v>D0.A (200*600)</v>
      </c>
      <c r="C234" s="351"/>
      <c r="D234" s="351"/>
      <c r="E234" s="351">
        <f t="shared" si="78"/>
        <v>18</v>
      </c>
      <c r="F234" s="351">
        <f t="shared" si="78"/>
        <v>0.2</v>
      </c>
      <c r="G234" s="361">
        <f t="shared" si="78"/>
        <v>0.6</v>
      </c>
      <c r="H234" s="351"/>
      <c r="I234" s="348">
        <f t="shared" si="77"/>
        <v>2.16</v>
      </c>
      <c r="J234" s="92"/>
      <c r="K234" s="92"/>
      <c r="L234" s="352"/>
      <c r="M234" s="352"/>
      <c r="N234" s="352"/>
      <c r="O234" s="353"/>
    </row>
    <row r="235" spans="1:15" s="521" customFormat="1" ht="15" hidden="1" outlineLevel="1">
      <c r="A235" s="349"/>
      <c r="B235" s="361" t="str">
        <f t="shared" si="75"/>
        <v>D0.B (200*500)</v>
      </c>
      <c r="C235" s="351"/>
      <c r="D235" s="351"/>
      <c r="E235" s="351">
        <f t="shared" si="78"/>
        <v>30</v>
      </c>
      <c r="F235" s="351">
        <f t="shared" si="78"/>
        <v>0.2</v>
      </c>
      <c r="G235" s="361">
        <f t="shared" si="78"/>
        <v>0.5</v>
      </c>
      <c r="H235" s="351"/>
      <c r="I235" s="348">
        <f t="shared" si="77"/>
        <v>3</v>
      </c>
      <c r="J235" s="92"/>
      <c r="K235" s="92"/>
      <c r="L235" s="352"/>
      <c r="M235" s="352"/>
      <c r="N235" s="352"/>
      <c r="O235" s="353"/>
    </row>
    <row r="236" spans="1:15" s="521" customFormat="1" ht="15" hidden="1" outlineLevel="1">
      <c r="A236" s="349"/>
      <c r="B236" s="361" t="str">
        <f t="shared" si="75"/>
        <v>D0.5 (200*600)</v>
      </c>
      <c r="C236" s="351"/>
      <c r="D236" s="351"/>
      <c r="E236" s="351">
        <f t="shared" si="78"/>
        <v>14.6</v>
      </c>
      <c r="F236" s="351">
        <f t="shared" si="78"/>
        <v>0.2</v>
      </c>
      <c r="G236" s="361">
        <f t="shared" si="78"/>
        <v>0.6</v>
      </c>
      <c r="H236" s="351"/>
      <c r="I236" s="348">
        <f t="shared" si="77"/>
        <v>1.752</v>
      </c>
      <c r="J236" s="92"/>
      <c r="K236" s="92"/>
      <c r="L236" s="352"/>
      <c r="M236" s="352"/>
      <c r="N236" s="352"/>
      <c r="O236" s="353"/>
    </row>
    <row r="237" spans="1:15" s="521" customFormat="1" ht="15" hidden="1" outlineLevel="1">
      <c r="A237" s="349"/>
      <c r="B237" s="361" t="str">
        <f t="shared" si="75"/>
        <v>D0.5A (200*600)</v>
      </c>
      <c r="C237" s="351"/>
      <c r="D237" s="351"/>
      <c r="E237" s="351">
        <f t="shared" si="78"/>
        <v>14.6</v>
      </c>
      <c r="F237" s="351">
        <f t="shared" si="78"/>
        <v>0.2</v>
      </c>
      <c r="G237" s="361">
        <f t="shared" si="78"/>
        <v>0.6</v>
      </c>
      <c r="H237" s="351"/>
      <c r="I237" s="348">
        <f t="shared" si="77"/>
        <v>1.752</v>
      </c>
      <c r="J237" s="92"/>
      <c r="K237" s="92"/>
      <c r="L237" s="352"/>
      <c r="M237" s="352"/>
      <c r="N237" s="352"/>
      <c r="O237" s="353"/>
    </row>
    <row r="238" spans="1:15" s="521" customFormat="1" ht="15" hidden="1" outlineLevel="1">
      <c r="A238" s="349"/>
      <c r="B238" s="361" t="str">
        <f t="shared" si="75"/>
        <v>D0.6 (200*500)</v>
      </c>
      <c r="C238" s="351"/>
      <c r="D238" s="351"/>
      <c r="E238" s="351">
        <f t="shared" si="78"/>
        <v>22.05</v>
      </c>
      <c r="F238" s="351">
        <f t="shared" si="78"/>
        <v>0.2</v>
      </c>
      <c r="G238" s="361">
        <f t="shared" si="78"/>
        <v>0.5</v>
      </c>
      <c r="H238" s="351"/>
      <c r="I238" s="348">
        <f t="shared" si="77"/>
        <v>2.2050000000000001</v>
      </c>
      <c r="J238" s="92"/>
      <c r="K238" s="92"/>
      <c r="L238" s="352"/>
      <c r="M238" s="352"/>
      <c r="N238" s="352"/>
      <c r="O238" s="353"/>
    </row>
    <row r="239" spans="1:15" s="521" customFormat="1" ht="15" hidden="1" outlineLevel="1">
      <c r="A239" s="349"/>
      <c r="B239" s="361"/>
      <c r="C239" s="351"/>
      <c r="D239" s="351"/>
      <c r="E239" s="351"/>
      <c r="F239" s="351"/>
      <c r="G239" s="361"/>
      <c r="H239" s="351"/>
      <c r="I239" s="348"/>
      <c r="J239" s="92"/>
      <c r="K239" s="92"/>
      <c r="L239" s="352"/>
      <c r="M239" s="352"/>
      <c r="N239" s="352"/>
      <c r="O239" s="353"/>
    </row>
    <row r="240" spans="1:15" s="821" customFormat="1" ht="15" collapsed="1">
      <c r="A240" s="16">
        <f>MAX($A$6:$A229)+1</f>
        <v>30</v>
      </c>
      <c r="B240" s="100" t="s">
        <v>107</v>
      </c>
      <c r="C240" s="3" t="s">
        <v>3</v>
      </c>
      <c r="D240" s="3"/>
      <c r="E240" s="3"/>
      <c r="F240" s="3"/>
      <c r="G240" s="3"/>
      <c r="H240" s="3"/>
      <c r="I240" s="101">
        <f>SUBTOTAL(9,I241:I255)</f>
        <v>151.59050000000002</v>
      </c>
      <c r="J240" s="92"/>
      <c r="K240" s="92"/>
      <c r="L240" s="92">
        <f t="shared" si="58"/>
        <v>0</v>
      </c>
      <c r="M240" s="92">
        <f t="shared" si="59"/>
        <v>0</v>
      </c>
      <c r="N240" s="92">
        <f t="shared" si="60"/>
        <v>0</v>
      </c>
      <c r="O240" s="118"/>
    </row>
    <row r="241" spans="1:15" s="521" customFormat="1" ht="15" hidden="1" outlineLevel="1">
      <c r="A241" s="349"/>
      <c r="B241" s="350" t="str">
        <f t="shared" ref="B241:B254" si="79">B74</f>
        <v>Dầm sàn cote +3800</v>
      </c>
      <c r="C241" s="351"/>
      <c r="D241" s="351"/>
      <c r="E241" s="351"/>
      <c r="F241" s="351"/>
      <c r="G241" s="361"/>
      <c r="H241" s="351"/>
      <c r="I241" s="348"/>
      <c r="J241" s="92"/>
      <c r="K241" s="92"/>
      <c r="L241" s="352"/>
      <c r="M241" s="352"/>
      <c r="N241" s="352"/>
      <c r="O241" s="353"/>
    </row>
    <row r="242" spans="1:15" s="521" customFormat="1" ht="15" hidden="1" outlineLevel="1">
      <c r="A242" s="349"/>
      <c r="B242" s="361" t="str">
        <f t="shared" si="79"/>
        <v>D0.A (200*600)</v>
      </c>
      <c r="C242" s="351"/>
      <c r="D242" s="351"/>
      <c r="E242" s="351">
        <f t="shared" ref="E242:G242" si="80">E75</f>
        <v>18</v>
      </c>
      <c r="F242" s="351">
        <f t="shared" si="80"/>
        <v>0.2</v>
      </c>
      <c r="G242" s="361">
        <f t="shared" si="80"/>
        <v>0.6</v>
      </c>
      <c r="H242" s="351"/>
      <c r="I242" s="348">
        <f t="shared" ref="I242:I254" si="81">PRODUCT(D242:H242)</f>
        <v>2.16</v>
      </c>
      <c r="J242" s="92"/>
      <c r="K242" s="92"/>
      <c r="L242" s="352"/>
      <c r="M242" s="352"/>
      <c r="N242" s="352"/>
      <c r="O242" s="353"/>
    </row>
    <row r="243" spans="1:15" s="521" customFormat="1" ht="15" hidden="1" outlineLevel="1">
      <c r="A243" s="349"/>
      <c r="B243" s="361" t="str">
        <f t="shared" si="79"/>
        <v>D0.C (200*500)</v>
      </c>
      <c r="C243" s="351"/>
      <c r="D243" s="351"/>
      <c r="E243" s="351">
        <f t="shared" ref="E243:G243" si="82">E76</f>
        <v>6</v>
      </c>
      <c r="F243" s="351">
        <f t="shared" si="82"/>
        <v>0.2</v>
      </c>
      <c r="G243" s="361">
        <f t="shared" si="82"/>
        <v>0.5</v>
      </c>
      <c r="H243" s="351"/>
      <c r="I243" s="348">
        <f t="shared" si="81"/>
        <v>0.60000000000000009</v>
      </c>
      <c r="J243" s="92"/>
      <c r="K243" s="92"/>
      <c r="L243" s="352"/>
      <c r="M243" s="352"/>
      <c r="N243" s="352"/>
      <c r="O243" s="353"/>
    </row>
    <row r="244" spans="1:15" s="521" customFormat="1" ht="15" hidden="1" outlineLevel="1">
      <c r="A244" s="349"/>
      <c r="B244" s="361" t="str">
        <f t="shared" si="79"/>
        <v>D0.5 (200*600)</v>
      </c>
      <c r="C244" s="351"/>
      <c r="D244" s="351"/>
      <c r="E244" s="351">
        <f t="shared" ref="E244:G244" si="83">E77</f>
        <v>14.6</v>
      </c>
      <c r="F244" s="351">
        <f t="shared" si="83"/>
        <v>0.2</v>
      </c>
      <c r="G244" s="361">
        <f t="shared" si="83"/>
        <v>0.6</v>
      </c>
      <c r="H244" s="351"/>
      <c r="I244" s="348">
        <f t="shared" si="81"/>
        <v>1.752</v>
      </c>
      <c r="J244" s="92"/>
      <c r="K244" s="92"/>
      <c r="L244" s="352"/>
      <c r="M244" s="352"/>
      <c r="N244" s="352"/>
      <c r="O244" s="353"/>
    </row>
    <row r="245" spans="1:15" s="521" customFormat="1" ht="15" hidden="1" outlineLevel="1">
      <c r="A245" s="349"/>
      <c r="B245" s="361" t="str">
        <f t="shared" si="79"/>
        <v>D0.5B (200*600)</v>
      </c>
      <c r="C245" s="351"/>
      <c r="D245" s="351"/>
      <c r="E245" s="351">
        <f t="shared" ref="E245:G245" si="84">E78</f>
        <v>29.2</v>
      </c>
      <c r="F245" s="351">
        <f t="shared" si="84"/>
        <v>0.2</v>
      </c>
      <c r="G245" s="361">
        <f t="shared" si="84"/>
        <v>0.6</v>
      </c>
      <c r="H245" s="351"/>
      <c r="I245" s="348">
        <f t="shared" si="81"/>
        <v>3.504</v>
      </c>
      <c r="J245" s="92"/>
      <c r="K245" s="92"/>
      <c r="L245" s="352"/>
      <c r="M245" s="352"/>
      <c r="N245" s="352"/>
      <c r="O245" s="353"/>
    </row>
    <row r="246" spans="1:15" s="521" customFormat="1" ht="15" hidden="1" outlineLevel="1">
      <c r="A246" s="349"/>
      <c r="B246" s="350" t="str">
        <f t="shared" si="79"/>
        <v>Dầm sàn cote +8000</v>
      </c>
      <c r="C246" s="351"/>
      <c r="D246" s="351"/>
      <c r="E246" s="351"/>
      <c r="F246" s="351"/>
      <c r="G246" s="361"/>
      <c r="H246" s="351"/>
      <c r="I246" s="348">
        <f t="shared" si="81"/>
        <v>0</v>
      </c>
      <c r="J246" s="92"/>
      <c r="K246" s="92"/>
      <c r="L246" s="352"/>
      <c r="M246" s="352"/>
      <c r="N246" s="352"/>
      <c r="O246" s="353"/>
    </row>
    <row r="247" spans="1:15" s="521" customFormat="1" ht="15" hidden="1" outlineLevel="1">
      <c r="A247" s="349"/>
      <c r="B247" s="361" t="str">
        <f t="shared" si="79"/>
        <v>D1.P1 (200*750)</v>
      </c>
      <c r="C247" s="351"/>
      <c r="D247" s="351"/>
      <c r="E247" s="351">
        <f t="shared" ref="E247:G247" si="85">E80</f>
        <v>71.400000000000006</v>
      </c>
      <c r="F247" s="351">
        <f t="shared" si="85"/>
        <v>0.2</v>
      </c>
      <c r="G247" s="361">
        <f t="shared" si="85"/>
        <v>0.75</v>
      </c>
      <c r="H247" s="351"/>
      <c r="I247" s="348">
        <f t="shared" si="81"/>
        <v>10.71</v>
      </c>
      <c r="J247" s="92"/>
      <c r="K247" s="92"/>
      <c r="L247" s="352"/>
      <c r="M247" s="352"/>
      <c r="N247" s="352"/>
      <c r="O247" s="353"/>
    </row>
    <row r="248" spans="1:15" s="521" customFormat="1" ht="15" hidden="1" outlineLevel="1">
      <c r="A248" s="349"/>
      <c r="B248" s="361" t="str">
        <f t="shared" si="79"/>
        <v>D1.P2 (200*750)</v>
      </c>
      <c r="C248" s="351"/>
      <c r="D248" s="351"/>
      <c r="E248" s="351">
        <f t="shared" ref="E248:G248" si="86">E81</f>
        <v>43.9</v>
      </c>
      <c r="F248" s="351">
        <f t="shared" si="86"/>
        <v>0.2</v>
      </c>
      <c r="G248" s="361">
        <f t="shared" si="86"/>
        <v>0.75</v>
      </c>
      <c r="H248" s="351"/>
      <c r="I248" s="348">
        <f t="shared" si="81"/>
        <v>6.5849999999999991</v>
      </c>
      <c r="J248" s="92"/>
      <c r="K248" s="92"/>
      <c r="L248" s="352"/>
      <c r="M248" s="352"/>
      <c r="N248" s="352"/>
      <c r="O248" s="353"/>
    </row>
    <row r="249" spans="1:15" s="521" customFormat="1" ht="15" hidden="1" outlineLevel="1">
      <c r="A249" s="349"/>
      <c r="B249" s="361" t="str">
        <f t="shared" si="79"/>
        <v>D1.4 (200*750)</v>
      </c>
      <c r="C249" s="351"/>
      <c r="D249" s="351"/>
      <c r="E249" s="351">
        <f t="shared" ref="E249:G249" si="87">E82</f>
        <v>43.9</v>
      </c>
      <c r="F249" s="351">
        <f t="shared" si="87"/>
        <v>0.2</v>
      </c>
      <c r="G249" s="361">
        <f t="shared" si="87"/>
        <v>0.75</v>
      </c>
      <c r="H249" s="351"/>
      <c r="I249" s="348">
        <f t="shared" si="81"/>
        <v>6.5849999999999991</v>
      </c>
      <c r="J249" s="92"/>
      <c r="K249" s="92"/>
      <c r="L249" s="352"/>
      <c r="M249" s="352"/>
      <c r="N249" s="352"/>
      <c r="O249" s="353"/>
    </row>
    <row r="250" spans="1:15" s="521" customFormat="1" ht="15" hidden="1" outlineLevel="1">
      <c r="A250" s="349"/>
      <c r="B250" s="361" t="str">
        <f t="shared" si="79"/>
        <v>D1.5 (200*750)</v>
      </c>
      <c r="C250" s="351"/>
      <c r="D250" s="351"/>
      <c r="E250" s="351">
        <f t="shared" ref="E250:G250" si="88">E83</f>
        <v>43.9</v>
      </c>
      <c r="F250" s="351">
        <f t="shared" si="88"/>
        <v>0.2</v>
      </c>
      <c r="G250" s="361">
        <f t="shared" si="88"/>
        <v>0.75</v>
      </c>
      <c r="H250" s="351"/>
      <c r="I250" s="348">
        <f t="shared" si="81"/>
        <v>6.5849999999999991</v>
      </c>
      <c r="J250" s="92"/>
      <c r="K250" s="92"/>
      <c r="L250" s="352"/>
      <c r="M250" s="352"/>
      <c r="N250" s="352"/>
      <c r="O250" s="353"/>
    </row>
    <row r="251" spans="1:15" s="521" customFormat="1" ht="15" hidden="1" outlineLevel="1">
      <c r="A251" s="349"/>
      <c r="B251" s="361" t="str">
        <f t="shared" si="79"/>
        <v>D1.A (400*900)</v>
      </c>
      <c r="C251" s="351"/>
      <c r="D251" s="351"/>
      <c r="E251" s="351">
        <f t="shared" ref="E251:G251" si="89">E84</f>
        <v>23.8</v>
      </c>
      <c r="F251" s="351">
        <f t="shared" si="89"/>
        <v>0.4</v>
      </c>
      <c r="G251" s="361">
        <f t="shared" si="89"/>
        <v>0.9</v>
      </c>
      <c r="H251" s="351"/>
      <c r="I251" s="348">
        <f t="shared" si="81"/>
        <v>8.5680000000000014</v>
      </c>
      <c r="J251" s="92"/>
      <c r="K251" s="92"/>
      <c r="L251" s="352"/>
      <c r="M251" s="352"/>
      <c r="N251" s="352"/>
      <c r="O251" s="353"/>
    </row>
    <row r="252" spans="1:15" s="521" customFormat="1" ht="15" hidden="1" outlineLevel="1">
      <c r="A252" s="349"/>
      <c r="B252" s="361" t="str">
        <f t="shared" si="79"/>
        <v>D1.B (400*1000)</v>
      </c>
      <c r="C252" s="351"/>
      <c r="D252" s="351"/>
      <c r="E252" s="351">
        <f t="shared" ref="E252:G252" si="90">E85</f>
        <v>47.6</v>
      </c>
      <c r="F252" s="351">
        <f t="shared" si="90"/>
        <v>0.4</v>
      </c>
      <c r="G252" s="361">
        <f t="shared" si="90"/>
        <v>1</v>
      </c>
      <c r="H252" s="351"/>
      <c r="I252" s="348">
        <f t="shared" si="81"/>
        <v>19.040000000000003</v>
      </c>
      <c r="J252" s="92"/>
      <c r="K252" s="92"/>
      <c r="L252" s="352"/>
      <c r="M252" s="352"/>
      <c r="N252" s="352"/>
      <c r="O252" s="353"/>
    </row>
    <row r="253" spans="1:15" s="521" customFormat="1" ht="15" hidden="1" outlineLevel="1">
      <c r="A253" s="349"/>
      <c r="B253" s="361" t="str">
        <f t="shared" si="79"/>
        <v>D1.D (400*750)</v>
      </c>
      <c r="C253" s="351"/>
      <c r="D253" s="351"/>
      <c r="E253" s="351">
        <f t="shared" ref="E253:G253" si="91">E86</f>
        <v>23.8</v>
      </c>
      <c r="F253" s="351">
        <f t="shared" si="91"/>
        <v>0.4</v>
      </c>
      <c r="G253" s="361">
        <f t="shared" si="91"/>
        <v>0.75</v>
      </c>
      <c r="H253" s="351"/>
      <c r="I253" s="348">
        <f t="shared" si="81"/>
        <v>7.1400000000000006</v>
      </c>
      <c r="J253" s="92"/>
      <c r="K253" s="92"/>
      <c r="L253" s="352"/>
      <c r="M253" s="352"/>
      <c r="N253" s="352"/>
      <c r="O253" s="353"/>
    </row>
    <row r="254" spans="1:15" s="521" customFormat="1" ht="15" hidden="1" outlineLevel="1">
      <c r="A254" s="349"/>
      <c r="B254" s="350" t="str">
        <f t="shared" si="79"/>
        <v>Sàn cote +8000</v>
      </c>
      <c r="C254" s="351"/>
      <c r="D254" s="351"/>
      <c r="E254" s="351">
        <f t="shared" ref="E254:G254" si="92">E87</f>
        <v>23.8</v>
      </c>
      <c r="F254" s="351">
        <f t="shared" si="92"/>
        <v>21.95</v>
      </c>
      <c r="G254" s="361">
        <f t="shared" si="92"/>
        <v>0.15</v>
      </c>
      <c r="H254" s="351"/>
      <c r="I254" s="348">
        <f t="shared" si="81"/>
        <v>78.361499999999992</v>
      </c>
      <c r="J254" s="92"/>
      <c r="K254" s="92"/>
      <c r="L254" s="352"/>
      <c r="M254" s="352"/>
      <c r="N254" s="352"/>
      <c r="O254" s="353"/>
    </row>
    <row r="255" spans="1:15" s="521" customFormat="1" ht="15" hidden="1" outlineLevel="1">
      <c r="A255" s="349"/>
      <c r="B255" s="361"/>
      <c r="C255" s="351"/>
      <c r="D255" s="351"/>
      <c r="E255" s="351"/>
      <c r="F255" s="351"/>
      <c r="G255" s="361"/>
      <c r="H255" s="351"/>
      <c r="I255" s="348"/>
      <c r="J255" s="92"/>
      <c r="K255" s="92"/>
      <c r="L255" s="352"/>
      <c r="M255" s="352"/>
      <c r="N255" s="352"/>
      <c r="O255" s="353"/>
    </row>
    <row r="256" spans="1:15" s="821" customFormat="1" ht="30">
      <c r="A256" s="16">
        <f>MAX($A$6:$A240)+1</f>
        <v>31</v>
      </c>
      <c r="B256" s="103" t="s">
        <v>192</v>
      </c>
      <c r="C256" s="3" t="s">
        <v>3</v>
      </c>
      <c r="D256" s="3"/>
      <c r="E256" s="3"/>
      <c r="F256" s="3"/>
      <c r="G256" s="3"/>
      <c r="H256" s="3"/>
      <c r="I256" s="101">
        <f>0.18*0.15*120</f>
        <v>3.2399999999999998</v>
      </c>
      <c r="J256" s="92"/>
      <c r="K256" s="92"/>
      <c r="L256" s="92">
        <f t="shared" si="58"/>
        <v>0</v>
      </c>
      <c r="M256" s="92">
        <f t="shared" si="59"/>
        <v>0</v>
      </c>
      <c r="N256" s="92">
        <f t="shared" si="60"/>
        <v>0</v>
      </c>
      <c r="O256" s="118"/>
    </row>
    <row r="257" spans="1:15" s="821" customFormat="1" ht="15">
      <c r="A257" s="16">
        <f>MAX($A$6:$A256)+1</f>
        <v>32</v>
      </c>
      <c r="B257" s="107" t="s">
        <v>188</v>
      </c>
      <c r="C257" s="3" t="s">
        <v>3</v>
      </c>
      <c r="D257" s="3"/>
      <c r="E257" s="3"/>
      <c r="F257" s="3"/>
      <c r="G257" s="3"/>
      <c r="H257" s="3"/>
      <c r="I257" s="357">
        <f>+(8.8*3+11.8+6*2)*7.3*3*0.2</f>
        <v>219.87600000000003</v>
      </c>
      <c r="J257" s="92"/>
      <c r="K257" s="92"/>
      <c r="L257" s="92">
        <f t="shared" si="58"/>
        <v>0</v>
      </c>
      <c r="M257" s="92">
        <f t="shared" si="59"/>
        <v>0</v>
      </c>
      <c r="N257" s="92">
        <f t="shared" si="60"/>
        <v>0</v>
      </c>
      <c r="O257" s="118"/>
    </row>
    <row r="258" spans="1:15" s="821" customFormat="1" ht="15">
      <c r="A258" s="123"/>
      <c r="B258" s="107"/>
      <c r="C258" s="105"/>
      <c r="D258" s="105"/>
      <c r="E258" s="105"/>
      <c r="F258" s="105"/>
      <c r="G258" s="105"/>
      <c r="H258" s="105"/>
      <c r="I258" s="357"/>
      <c r="J258" s="92"/>
      <c r="K258" s="92"/>
      <c r="L258" s="92"/>
      <c r="M258" s="92"/>
      <c r="N258" s="92"/>
      <c r="O258" s="118"/>
    </row>
    <row r="259" spans="1:15" s="821" customFormat="1" ht="15">
      <c r="A259" s="120"/>
      <c r="B259" s="95" t="s">
        <v>20</v>
      </c>
      <c r="C259" s="94"/>
      <c r="D259" s="94"/>
      <c r="E259" s="94"/>
      <c r="F259" s="94"/>
      <c r="G259" s="94"/>
      <c r="H259" s="94"/>
      <c r="I259" s="355"/>
      <c r="J259" s="97"/>
      <c r="K259" s="97"/>
      <c r="L259" s="98">
        <f>+SUBTOTAL(9,L260:L284)</f>
        <v>0</v>
      </c>
      <c r="M259" s="98">
        <f>+SUBTOTAL(9,M260:M284)</f>
        <v>0</v>
      </c>
      <c r="N259" s="98">
        <f>+SUBTOTAL(9,N260:N284)</f>
        <v>0</v>
      </c>
      <c r="O259" s="121"/>
    </row>
    <row r="260" spans="1:15" s="821" customFormat="1" ht="30" collapsed="1">
      <c r="A260" s="16">
        <f>MAX($A$6:$A259)+1</f>
        <v>33</v>
      </c>
      <c r="B260" s="100" t="s">
        <v>19</v>
      </c>
      <c r="C260" s="99" t="s">
        <v>4</v>
      </c>
      <c r="D260" s="99"/>
      <c r="E260" s="99"/>
      <c r="F260" s="99"/>
      <c r="G260" s="99"/>
      <c r="H260" s="99"/>
      <c r="I260" s="101">
        <f>SUBTOTAL(9,I261:I274)</f>
        <v>1282.3175000000001</v>
      </c>
      <c r="J260" s="92"/>
      <c r="K260" s="92"/>
      <c r="L260" s="92">
        <f>I260*J260</f>
        <v>0</v>
      </c>
      <c r="M260" s="92">
        <f>+I260*K260</f>
        <v>0</v>
      </c>
      <c r="N260" s="92">
        <f>+SUM(L260:M260)</f>
        <v>0</v>
      </c>
      <c r="O260" s="118"/>
    </row>
    <row r="261" spans="1:15" s="521" customFormat="1" ht="15" hidden="1" outlineLevel="1">
      <c r="A261" s="349"/>
      <c r="B261" s="350" t="s">
        <v>897</v>
      </c>
      <c r="C261" s="351"/>
      <c r="D261" s="351"/>
      <c r="E261" s="351">
        <f>7.3+7.15</f>
        <v>14.45</v>
      </c>
      <c r="F261" s="351"/>
      <c r="G261" s="361">
        <v>3.6</v>
      </c>
      <c r="H261" s="351"/>
      <c r="I261" s="348">
        <f t="shared" ref="I261" si="93">PRODUCT(D261:H261)</f>
        <v>52.019999999999996</v>
      </c>
      <c r="J261" s="92"/>
      <c r="K261" s="92"/>
      <c r="L261" s="352"/>
      <c r="M261" s="352"/>
      <c r="N261" s="352"/>
      <c r="O261" s="353"/>
    </row>
    <row r="262" spans="1:15" s="521" customFormat="1" ht="15" hidden="1" outlineLevel="1">
      <c r="A262" s="349"/>
      <c r="B262" s="350" t="s">
        <v>898</v>
      </c>
      <c r="C262" s="351"/>
      <c r="D262" s="351"/>
      <c r="E262" s="351">
        <f>6.2+4.1</f>
        <v>10.3</v>
      </c>
      <c r="F262" s="351"/>
      <c r="G262" s="361">
        <v>3.6</v>
      </c>
      <c r="H262" s="351"/>
      <c r="I262" s="348">
        <f t="shared" ref="I262:I264" si="94">PRODUCT(D262:H262)</f>
        <v>37.080000000000005</v>
      </c>
      <c r="J262" s="92"/>
      <c r="K262" s="92"/>
      <c r="L262" s="352"/>
      <c r="M262" s="352"/>
      <c r="N262" s="352"/>
      <c r="O262" s="353"/>
    </row>
    <row r="263" spans="1:15" s="521" customFormat="1" ht="15" hidden="1" outlineLevel="1">
      <c r="A263" s="349"/>
      <c r="B263" s="350" t="s">
        <v>899</v>
      </c>
      <c r="C263" s="351"/>
      <c r="D263" s="351">
        <v>2.5</v>
      </c>
      <c r="E263" s="351">
        <f>33.8</f>
        <v>33.799999999999997</v>
      </c>
      <c r="F263" s="351"/>
      <c r="G263" s="361">
        <f>8-0.75</f>
        <v>7.25</v>
      </c>
      <c r="H263" s="351"/>
      <c r="I263" s="348">
        <f t="shared" si="94"/>
        <v>612.625</v>
      </c>
      <c r="J263" s="92"/>
      <c r="K263" s="92"/>
      <c r="L263" s="352"/>
      <c r="M263" s="352"/>
      <c r="N263" s="352"/>
      <c r="O263" s="353"/>
    </row>
    <row r="264" spans="1:15" s="521" customFormat="1" ht="15" hidden="1" outlineLevel="1">
      <c r="A264" s="349"/>
      <c r="B264" s="350"/>
      <c r="C264" s="351"/>
      <c r="D264" s="351">
        <v>3</v>
      </c>
      <c r="E264" s="351">
        <v>7.3</v>
      </c>
      <c r="F264" s="351"/>
      <c r="G264" s="361">
        <f>8-0.75</f>
        <v>7.25</v>
      </c>
      <c r="H264" s="351"/>
      <c r="I264" s="348">
        <f t="shared" si="94"/>
        <v>158.77499999999998</v>
      </c>
      <c r="J264" s="92"/>
      <c r="K264" s="92"/>
      <c r="L264" s="352"/>
      <c r="M264" s="352"/>
      <c r="N264" s="352"/>
      <c r="O264" s="353"/>
    </row>
    <row r="265" spans="1:15" s="521" customFormat="1" ht="15" hidden="1" outlineLevel="1">
      <c r="A265" s="349"/>
      <c r="B265" s="350" t="s">
        <v>900</v>
      </c>
      <c r="C265" s="351"/>
      <c r="D265" s="351"/>
      <c r="E265" s="351">
        <v>7.4</v>
      </c>
      <c r="F265" s="351"/>
      <c r="G265" s="361">
        <f t="shared" ref="G265:G266" si="95">8-0.75</f>
        <v>7.25</v>
      </c>
      <c r="H265" s="351"/>
      <c r="I265" s="348">
        <f t="shared" ref="I265:I266" si="96">PRODUCT(D265:H265)</f>
        <v>53.650000000000006</v>
      </c>
      <c r="J265" s="92"/>
      <c r="K265" s="92"/>
      <c r="L265" s="352"/>
      <c r="M265" s="352"/>
      <c r="N265" s="352"/>
      <c r="O265" s="353"/>
    </row>
    <row r="266" spans="1:15" s="521" customFormat="1" ht="15" hidden="1" outlineLevel="1">
      <c r="A266" s="349"/>
      <c r="B266" s="350" t="s">
        <v>901</v>
      </c>
      <c r="C266" s="351"/>
      <c r="D266" s="351"/>
      <c r="E266" s="351">
        <f>12+7.25*3</f>
        <v>33.75</v>
      </c>
      <c r="F266" s="351"/>
      <c r="G266" s="361">
        <f t="shared" si="95"/>
        <v>7.25</v>
      </c>
      <c r="H266" s="351"/>
      <c r="I266" s="348">
        <f t="shared" si="96"/>
        <v>244.6875</v>
      </c>
      <c r="J266" s="92"/>
      <c r="K266" s="92"/>
      <c r="L266" s="352"/>
      <c r="M266" s="352"/>
      <c r="N266" s="352"/>
      <c r="O266" s="353"/>
    </row>
    <row r="267" spans="1:15" s="521" customFormat="1" ht="15" hidden="1" outlineLevel="1">
      <c r="A267" s="349"/>
      <c r="B267" s="350" t="s">
        <v>902</v>
      </c>
      <c r="C267" s="351"/>
      <c r="D267" s="351"/>
      <c r="E267" s="351">
        <f>11.8+7.3*3</f>
        <v>33.700000000000003</v>
      </c>
      <c r="F267" s="351"/>
      <c r="G267" s="361">
        <v>6</v>
      </c>
      <c r="H267" s="351"/>
      <c r="I267" s="348">
        <f t="shared" ref="I267:I273" si="97">PRODUCT(D267:H267)</f>
        <v>202.20000000000002</v>
      </c>
      <c r="J267" s="92"/>
      <c r="K267" s="92"/>
      <c r="L267" s="352"/>
      <c r="M267" s="352"/>
      <c r="N267" s="352"/>
      <c r="O267" s="353"/>
    </row>
    <row r="268" spans="1:15" s="779" customFormat="1" ht="15" hidden="1" outlineLevel="1">
      <c r="A268" s="426"/>
      <c r="B268" s="427" t="s">
        <v>903</v>
      </c>
      <c r="C268" s="428"/>
      <c r="D268" s="428"/>
      <c r="E268" s="428"/>
      <c r="F268" s="428"/>
      <c r="G268" s="429"/>
      <c r="H268" s="428"/>
      <c r="I268" s="348"/>
      <c r="J268" s="92"/>
      <c r="K268" s="92"/>
      <c r="L268" s="431"/>
      <c r="M268" s="431"/>
      <c r="N268" s="431"/>
      <c r="O268" s="432"/>
    </row>
    <row r="269" spans="1:15" s="779" customFormat="1" ht="15" hidden="1" outlineLevel="1">
      <c r="A269" s="426"/>
      <c r="B269" s="427" t="s">
        <v>904</v>
      </c>
      <c r="C269" s="428"/>
      <c r="D269" s="428">
        <v>3</v>
      </c>
      <c r="E269" s="428">
        <v>2</v>
      </c>
      <c r="F269" s="428"/>
      <c r="G269" s="429">
        <v>2.2000000000000002</v>
      </c>
      <c r="H269" s="428">
        <v>-1</v>
      </c>
      <c r="I269" s="430">
        <f t="shared" si="97"/>
        <v>-13.200000000000001</v>
      </c>
      <c r="J269" s="92"/>
      <c r="K269" s="92"/>
      <c r="L269" s="431"/>
      <c r="M269" s="431"/>
      <c r="N269" s="431"/>
      <c r="O269" s="432"/>
    </row>
    <row r="270" spans="1:15" s="779" customFormat="1" ht="15" hidden="1" outlineLevel="1">
      <c r="A270" s="426"/>
      <c r="B270" s="427" t="s">
        <v>905</v>
      </c>
      <c r="C270" s="428"/>
      <c r="D270" s="428">
        <v>4</v>
      </c>
      <c r="E270" s="428">
        <v>1.4</v>
      </c>
      <c r="F270" s="428"/>
      <c r="G270" s="429">
        <v>2.2000000000000002</v>
      </c>
      <c r="H270" s="428">
        <v>-1</v>
      </c>
      <c r="I270" s="430">
        <f t="shared" si="97"/>
        <v>-12.32</v>
      </c>
      <c r="J270" s="92"/>
      <c r="K270" s="92"/>
      <c r="L270" s="431"/>
      <c r="M270" s="431"/>
      <c r="N270" s="431"/>
      <c r="O270" s="432"/>
    </row>
    <row r="271" spans="1:15" s="779" customFormat="1" ht="15" hidden="1" outlineLevel="1">
      <c r="A271" s="426"/>
      <c r="B271" s="427" t="s">
        <v>906</v>
      </c>
      <c r="C271" s="428"/>
      <c r="D271" s="428">
        <v>1</v>
      </c>
      <c r="E271" s="428">
        <v>1</v>
      </c>
      <c r="F271" s="428"/>
      <c r="G271" s="429">
        <v>2.2000000000000002</v>
      </c>
      <c r="H271" s="428">
        <v>-1</v>
      </c>
      <c r="I271" s="430">
        <f t="shared" si="97"/>
        <v>-2.2000000000000002</v>
      </c>
      <c r="J271" s="92"/>
      <c r="K271" s="92"/>
      <c r="L271" s="431"/>
      <c r="M271" s="431"/>
      <c r="N271" s="431"/>
      <c r="O271" s="432"/>
    </row>
    <row r="272" spans="1:15" s="779" customFormat="1" ht="15" hidden="1" outlineLevel="1">
      <c r="A272" s="426"/>
      <c r="B272" s="427" t="s">
        <v>907</v>
      </c>
      <c r="C272" s="428"/>
      <c r="D272" s="428">
        <v>8</v>
      </c>
      <c r="E272" s="428">
        <v>3</v>
      </c>
      <c r="F272" s="428"/>
      <c r="G272" s="429">
        <v>1.8</v>
      </c>
      <c r="H272" s="428">
        <v>-1</v>
      </c>
      <c r="I272" s="430">
        <f t="shared" si="97"/>
        <v>-43.2</v>
      </c>
      <c r="J272" s="92"/>
      <c r="K272" s="92"/>
      <c r="L272" s="431"/>
      <c r="M272" s="431"/>
      <c r="N272" s="431"/>
      <c r="O272" s="432"/>
    </row>
    <row r="273" spans="1:15" s="779" customFormat="1" ht="15" hidden="1" outlineLevel="1">
      <c r="A273" s="426"/>
      <c r="B273" s="427" t="s">
        <v>908</v>
      </c>
      <c r="C273" s="428"/>
      <c r="D273" s="428">
        <v>2</v>
      </c>
      <c r="E273" s="428">
        <v>3</v>
      </c>
      <c r="F273" s="428"/>
      <c r="G273" s="429">
        <v>1.3</v>
      </c>
      <c r="H273" s="428">
        <v>-1</v>
      </c>
      <c r="I273" s="430">
        <f t="shared" si="97"/>
        <v>-7.8000000000000007</v>
      </c>
      <c r="J273" s="92"/>
      <c r="K273" s="92"/>
      <c r="L273" s="431"/>
      <c r="M273" s="431"/>
      <c r="N273" s="431"/>
      <c r="O273" s="432"/>
    </row>
    <row r="274" spans="1:15" s="521" customFormat="1" ht="15" hidden="1" outlineLevel="1">
      <c r="A274" s="349"/>
      <c r="B274" s="350"/>
      <c r="C274" s="351"/>
      <c r="D274" s="351"/>
      <c r="E274" s="351"/>
      <c r="F274" s="351"/>
      <c r="G274" s="361"/>
      <c r="H274" s="351"/>
      <c r="I274" s="348"/>
      <c r="J274" s="92"/>
      <c r="K274" s="92"/>
      <c r="L274" s="352"/>
      <c r="M274" s="352"/>
      <c r="N274" s="352"/>
      <c r="O274" s="353"/>
    </row>
    <row r="275" spans="1:15" s="821" customFormat="1" ht="30" collapsed="1">
      <c r="A275" s="16">
        <f>MAX($A$6:$A260)+1</f>
        <v>34</v>
      </c>
      <c r="B275" s="100" t="s">
        <v>217</v>
      </c>
      <c r="C275" s="99" t="s">
        <v>4</v>
      </c>
      <c r="D275" s="99"/>
      <c r="E275" s="99"/>
      <c r="F275" s="99"/>
      <c r="G275" s="99"/>
      <c r="H275" s="99"/>
      <c r="I275" s="101">
        <f>SUBTOTAL(9,I276:I279)</f>
        <v>141.66249999999999</v>
      </c>
      <c r="J275" s="92"/>
      <c r="K275" s="92"/>
      <c r="L275" s="92">
        <f t="shared" ref="L275:L284" si="98">I275*J275</f>
        <v>0</v>
      </c>
      <c r="M275" s="92">
        <f t="shared" ref="M275:M284" si="99">+I275*K275</f>
        <v>0</v>
      </c>
      <c r="N275" s="92">
        <f t="shared" ref="N275:N284" si="100">+SUM(L275:M275)</f>
        <v>0</v>
      </c>
      <c r="O275" s="118"/>
    </row>
    <row r="276" spans="1:15" s="521" customFormat="1" ht="15" hidden="1" outlineLevel="1">
      <c r="A276" s="349"/>
      <c r="B276" s="350" t="s">
        <v>897</v>
      </c>
      <c r="C276" s="351"/>
      <c r="D276" s="351"/>
      <c r="E276" s="351">
        <f>7.3+7.15</f>
        <v>14.45</v>
      </c>
      <c r="F276" s="351"/>
      <c r="G276" s="361">
        <v>3.6</v>
      </c>
      <c r="H276" s="351"/>
      <c r="I276" s="348">
        <f t="shared" ref="I276:I278" si="101">PRODUCT(D276:H276)</f>
        <v>52.019999999999996</v>
      </c>
      <c r="J276" s="92"/>
      <c r="K276" s="92"/>
      <c r="L276" s="352"/>
      <c r="M276" s="352"/>
      <c r="N276" s="352"/>
      <c r="O276" s="353"/>
    </row>
    <row r="277" spans="1:15" s="521" customFormat="1" ht="15" hidden="1" outlineLevel="1">
      <c r="A277" s="349"/>
      <c r="B277" s="350" t="s">
        <v>898</v>
      </c>
      <c r="C277" s="351"/>
      <c r="D277" s="351"/>
      <c r="E277" s="351">
        <f>6.2+4.1</f>
        <v>10.3</v>
      </c>
      <c r="F277" s="351"/>
      <c r="G277" s="361">
        <v>3.6</v>
      </c>
      <c r="H277" s="351"/>
      <c r="I277" s="348">
        <f t="shared" si="101"/>
        <v>37.080000000000005</v>
      </c>
      <c r="J277" s="92"/>
      <c r="K277" s="92"/>
      <c r="L277" s="352"/>
      <c r="M277" s="352"/>
      <c r="N277" s="352"/>
      <c r="O277" s="353"/>
    </row>
    <row r="278" spans="1:15" s="521" customFormat="1" ht="15" hidden="1" outlineLevel="1">
      <c r="A278" s="349"/>
      <c r="B278" s="350" t="s">
        <v>901</v>
      </c>
      <c r="C278" s="351"/>
      <c r="D278" s="351"/>
      <c r="E278" s="351">
        <v>7.25</v>
      </c>
      <c r="F278" s="351"/>
      <c r="G278" s="361">
        <f t="shared" ref="G278" si="102">8-0.75</f>
        <v>7.25</v>
      </c>
      <c r="H278" s="351"/>
      <c r="I278" s="348">
        <f t="shared" si="101"/>
        <v>52.5625</v>
      </c>
      <c r="J278" s="92"/>
      <c r="K278" s="92"/>
      <c r="L278" s="352"/>
      <c r="M278" s="352"/>
      <c r="N278" s="352"/>
      <c r="O278" s="353"/>
    </row>
    <row r="279" spans="1:15" s="521" customFormat="1" ht="15" hidden="1" outlineLevel="1">
      <c r="A279" s="349"/>
      <c r="B279" s="350"/>
      <c r="C279" s="351"/>
      <c r="D279" s="351"/>
      <c r="E279" s="351"/>
      <c r="F279" s="351"/>
      <c r="G279" s="361"/>
      <c r="H279" s="351"/>
      <c r="I279" s="348"/>
      <c r="J279" s="92"/>
      <c r="K279" s="92"/>
      <c r="L279" s="352"/>
      <c r="M279" s="352"/>
      <c r="N279" s="352"/>
      <c r="O279" s="353"/>
    </row>
    <row r="280" spans="1:15" s="821" customFormat="1" ht="30">
      <c r="A280" s="16">
        <f>MAX($A$6:$A275)+1</f>
        <v>35</v>
      </c>
      <c r="B280" s="100" t="s">
        <v>114</v>
      </c>
      <c r="C280" s="99" t="s">
        <v>4</v>
      </c>
      <c r="D280" s="99"/>
      <c r="E280" s="99"/>
      <c r="F280" s="99"/>
      <c r="G280" s="99"/>
      <c r="H280" s="99"/>
      <c r="I280" s="101">
        <f>(I260+I275)*2/3</f>
        <v>949.32</v>
      </c>
      <c r="J280" s="92"/>
      <c r="K280" s="92"/>
      <c r="L280" s="92">
        <f t="shared" si="98"/>
        <v>0</v>
      </c>
      <c r="M280" s="92">
        <f t="shared" si="99"/>
        <v>0</v>
      </c>
      <c r="N280" s="92">
        <f t="shared" si="100"/>
        <v>0</v>
      </c>
      <c r="O280" s="118"/>
    </row>
    <row r="281" spans="1:15" s="821" customFormat="1" ht="30">
      <c r="A281" s="16">
        <f>MAX($A$6:$A280)+1</f>
        <v>36</v>
      </c>
      <c r="B281" s="2" t="s">
        <v>115</v>
      </c>
      <c r="C281" s="99" t="s">
        <v>4</v>
      </c>
      <c r="D281" s="99"/>
      <c r="E281" s="99"/>
      <c r="F281" s="99"/>
      <c r="G281" s="99"/>
      <c r="H281" s="99"/>
      <c r="I281" s="101">
        <f>(I260+I275)*2/3*2</f>
        <v>1898.64</v>
      </c>
      <c r="J281" s="92"/>
      <c r="K281" s="92"/>
      <c r="L281" s="92">
        <f t="shared" si="98"/>
        <v>0</v>
      </c>
      <c r="M281" s="92">
        <f t="shared" si="99"/>
        <v>0</v>
      </c>
      <c r="N281" s="92">
        <f t="shared" si="100"/>
        <v>0</v>
      </c>
      <c r="O281" s="118"/>
    </row>
    <row r="282" spans="1:15" s="821" customFormat="1" ht="45">
      <c r="A282" s="16">
        <f>MAX($A$6:$A281)+1</f>
        <v>37</v>
      </c>
      <c r="B282" s="2" t="s">
        <v>189</v>
      </c>
      <c r="C282" s="99" t="s">
        <v>4</v>
      </c>
      <c r="D282" s="99"/>
      <c r="E282" s="99"/>
      <c r="F282" s="99"/>
      <c r="G282" s="99"/>
      <c r="H282" s="99"/>
      <c r="I282" s="101">
        <f>+(11.8+12)*7.3*3</f>
        <v>521.22</v>
      </c>
      <c r="J282" s="92"/>
      <c r="K282" s="92"/>
      <c r="L282" s="92">
        <f t="shared" si="98"/>
        <v>0</v>
      </c>
      <c r="M282" s="92">
        <f t="shared" si="99"/>
        <v>0</v>
      </c>
      <c r="N282" s="92">
        <f t="shared" si="100"/>
        <v>0</v>
      </c>
      <c r="O282" s="147" t="s">
        <v>124</v>
      </c>
    </row>
    <row r="283" spans="1:15" s="821" customFormat="1" ht="45">
      <c r="A283" s="16">
        <f>MAX($A$6:$A282)+1</f>
        <v>38</v>
      </c>
      <c r="B283" s="2" t="s">
        <v>116</v>
      </c>
      <c r="C283" s="99" t="s">
        <v>4</v>
      </c>
      <c r="D283" s="99"/>
      <c r="E283" s="99"/>
      <c r="F283" s="99"/>
      <c r="G283" s="99"/>
      <c r="H283" s="99"/>
      <c r="I283" s="101">
        <f>I282</f>
        <v>521.22</v>
      </c>
      <c r="J283" s="92"/>
      <c r="K283" s="92"/>
      <c r="L283" s="92">
        <f t="shared" si="98"/>
        <v>0</v>
      </c>
      <c r="M283" s="92">
        <f t="shared" si="99"/>
        <v>0</v>
      </c>
      <c r="N283" s="92">
        <f t="shared" si="100"/>
        <v>0</v>
      </c>
      <c r="O283" s="147" t="s">
        <v>123</v>
      </c>
    </row>
    <row r="284" spans="1:15" s="821" customFormat="1" ht="45" collapsed="1">
      <c r="A284" s="16">
        <f>MAX($A$6:$A283)+1</f>
        <v>39</v>
      </c>
      <c r="B284" s="100" t="s">
        <v>225</v>
      </c>
      <c r="C284" s="99" t="s">
        <v>6</v>
      </c>
      <c r="D284" s="99"/>
      <c r="E284" s="99"/>
      <c r="F284" s="99"/>
      <c r="G284" s="99"/>
      <c r="H284" s="99"/>
      <c r="I284" s="101">
        <f>SUBTOTAL(9,I285:I290)</f>
        <v>111.8</v>
      </c>
      <c r="J284" s="92"/>
      <c r="K284" s="92"/>
      <c r="L284" s="92">
        <f t="shared" si="98"/>
        <v>0</v>
      </c>
      <c r="M284" s="92">
        <f t="shared" si="99"/>
        <v>0</v>
      </c>
      <c r="N284" s="92">
        <f t="shared" si="100"/>
        <v>0</v>
      </c>
      <c r="O284" s="118"/>
    </row>
    <row r="285" spans="1:15" s="521" customFormat="1" ht="15" hidden="1" outlineLevel="1">
      <c r="A285" s="349"/>
      <c r="B285" s="350" t="str">
        <f>B269</f>
        <v>D1</v>
      </c>
      <c r="C285" s="351"/>
      <c r="D285" s="351">
        <f>D269</f>
        <v>3</v>
      </c>
      <c r="E285" s="351">
        <f t="shared" ref="E285:G285" si="103">E269</f>
        <v>2</v>
      </c>
      <c r="F285" s="351"/>
      <c r="G285" s="351">
        <f t="shared" si="103"/>
        <v>2.2000000000000002</v>
      </c>
      <c r="H285" s="351"/>
      <c r="I285" s="348">
        <f>D285*(E285+G285*2)</f>
        <v>19.200000000000003</v>
      </c>
      <c r="J285" s="352"/>
      <c r="K285" s="352"/>
      <c r="L285" s="352"/>
      <c r="M285" s="352"/>
      <c r="N285" s="352"/>
      <c r="O285" s="353"/>
    </row>
    <row r="286" spans="1:15" s="521" customFormat="1" ht="15" hidden="1" outlineLevel="1">
      <c r="A286" s="349"/>
      <c r="B286" s="350" t="str">
        <f t="shared" ref="B286:B289" si="104">B270</f>
        <v>D2</v>
      </c>
      <c r="C286" s="351"/>
      <c r="D286" s="351">
        <f t="shared" ref="D286:G289" si="105">D270</f>
        <v>4</v>
      </c>
      <c r="E286" s="351">
        <f t="shared" si="105"/>
        <v>1.4</v>
      </c>
      <c r="F286" s="351"/>
      <c r="G286" s="351">
        <f t="shared" si="105"/>
        <v>2.2000000000000002</v>
      </c>
      <c r="H286" s="351"/>
      <c r="I286" s="348">
        <f t="shared" ref="I286:I289" si="106">D286*(E286+G286*2)</f>
        <v>23.200000000000003</v>
      </c>
      <c r="J286" s="352"/>
      <c r="K286" s="352"/>
      <c r="L286" s="352"/>
      <c r="M286" s="352"/>
      <c r="N286" s="352"/>
      <c r="O286" s="353"/>
    </row>
    <row r="287" spans="1:15" s="521" customFormat="1" ht="15" hidden="1" outlineLevel="1">
      <c r="A287" s="349"/>
      <c r="B287" s="350" t="str">
        <f t="shared" si="104"/>
        <v>D3</v>
      </c>
      <c r="C287" s="351"/>
      <c r="D287" s="351">
        <f t="shared" si="105"/>
        <v>1</v>
      </c>
      <c r="E287" s="351">
        <f t="shared" si="105"/>
        <v>1</v>
      </c>
      <c r="F287" s="351"/>
      <c r="G287" s="351">
        <f t="shared" si="105"/>
        <v>2.2000000000000002</v>
      </c>
      <c r="H287" s="351"/>
      <c r="I287" s="348">
        <f t="shared" si="106"/>
        <v>5.4</v>
      </c>
      <c r="J287" s="352"/>
      <c r="K287" s="352"/>
      <c r="L287" s="352"/>
      <c r="M287" s="352"/>
      <c r="N287" s="352"/>
      <c r="O287" s="353"/>
    </row>
    <row r="288" spans="1:15" s="521" customFormat="1" ht="15" hidden="1" outlineLevel="1">
      <c r="A288" s="349"/>
      <c r="B288" s="350" t="str">
        <f t="shared" si="104"/>
        <v>S1</v>
      </c>
      <c r="C288" s="351"/>
      <c r="D288" s="351">
        <f t="shared" si="105"/>
        <v>8</v>
      </c>
      <c r="E288" s="351">
        <f t="shared" si="105"/>
        <v>3</v>
      </c>
      <c r="F288" s="351"/>
      <c r="G288" s="351">
        <f t="shared" si="105"/>
        <v>1.8</v>
      </c>
      <c r="H288" s="351"/>
      <c r="I288" s="348">
        <f t="shared" si="106"/>
        <v>52.8</v>
      </c>
      <c r="J288" s="352"/>
      <c r="K288" s="352"/>
      <c r="L288" s="352"/>
      <c r="M288" s="352"/>
      <c r="N288" s="352"/>
      <c r="O288" s="353"/>
    </row>
    <row r="289" spans="1:15" s="521" customFormat="1" ht="15" hidden="1" outlineLevel="1">
      <c r="A289" s="349"/>
      <c r="B289" s="350" t="str">
        <f t="shared" si="104"/>
        <v>S2</v>
      </c>
      <c r="C289" s="351"/>
      <c r="D289" s="351">
        <f t="shared" si="105"/>
        <v>2</v>
      </c>
      <c r="E289" s="351">
        <f t="shared" si="105"/>
        <v>3</v>
      </c>
      <c r="F289" s="351"/>
      <c r="G289" s="351">
        <f t="shared" si="105"/>
        <v>1.3</v>
      </c>
      <c r="H289" s="351"/>
      <c r="I289" s="348">
        <f t="shared" si="106"/>
        <v>11.2</v>
      </c>
      <c r="J289" s="352"/>
      <c r="K289" s="352"/>
      <c r="L289" s="352"/>
      <c r="M289" s="352"/>
      <c r="N289" s="352"/>
      <c r="O289" s="353"/>
    </row>
    <row r="290" spans="1:15" s="521" customFormat="1" ht="15" hidden="1" outlineLevel="1">
      <c r="A290" s="349"/>
      <c r="B290" s="350"/>
      <c r="C290" s="351"/>
      <c r="D290" s="351"/>
      <c r="E290" s="351"/>
      <c r="F290" s="351"/>
      <c r="G290" s="361"/>
      <c r="H290" s="351"/>
      <c r="I290" s="348"/>
      <c r="J290" s="352"/>
      <c r="K290" s="352"/>
      <c r="L290" s="352"/>
      <c r="M290" s="352"/>
      <c r="N290" s="352"/>
      <c r="O290" s="353"/>
    </row>
    <row r="291" spans="1:15" s="821" customFormat="1" ht="15">
      <c r="A291" s="123"/>
      <c r="B291" s="107"/>
      <c r="C291" s="105"/>
      <c r="D291" s="105"/>
      <c r="E291" s="105"/>
      <c r="F291" s="105"/>
      <c r="G291" s="105"/>
      <c r="H291" s="105"/>
      <c r="I291" s="357"/>
      <c r="J291" s="92"/>
      <c r="K291" s="92"/>
      <c r="L291" s="92"/>
      <c r="M291" s="92"/>
      <c r="N291" s="92"/>
      <c r="O291" s="118"/>
    </row>
    <row r="292" spans="1:15" s="821" customFormat="1" ht="15">
      <c r="A292" s="120"/>
      <c r="B292" s="95" t="s">
        <v>17</v>
      </c>
      <c r="C292" s="94"/>
      <c r="D292" s="94"/>
      <c r="E292" s="94"/>
      <c r="F292" s="94"/>
      <c r="G292" s="94"/>
      <c r="H292" s="94"/>
      <c r="I292" s="355"/>
      <c r="J292" s="97"/>
      <c r="K292" s="97"/>
      <c r="L292" s="98">
        <f>+SUBTOTAL(9,L293:L294)</f>
        <v>0</v>
      </c>
      <c r="M292" s="98">
        <f>+SUBTOTAL(9,M293:M294)</f>
        <v>0</v>
      </c>
      <c r="N292" s="98">
        <f>+SUBTOTAL(9,N293:N294)</f>
        <v>0</v>
      </c>
      <c r="O292" s="121"/>
    </row>
    <row r="293" spans="1:15" s="821" customFormat="1" ht="30">
      <c r="A293" s="16">
        <f>MAX($A$6:$A292)+1</f>
        <v>40</v>
      </c>
      <c r="B293" s="2" t="s">
        <v>118</v>
      </c>
      <c r="C293" s="99" t="s">
        <v>4</v>
      </c>
      <c r="D293" s="99"/>
      <c r="E293" s="99"/>
      <c r="F293" s="99"/>
      <c r="G293" s="99"/>
      <c r="H293" s="99"/>
      <c r="I293" s="101">
        <f>I280</f>
        <v>949.32</v>
      </c>
      <c r="J293" s="92"/>
      <c r="K293" s="92"/>
      <c r="L293" s="92">
        <f>I293*J293</f>
        <v>0</v>
      </c>
      <c r="M293" s="92">
        <f>+I293*K293</f>
        <v>0</v>
      </c>
      <c r="N293" s="92">
        <f>+SUM(L293:M293)</f>
        <v>0</v>
      </c>
      <c r="O293" s="118"/>
    </row>
    <row r="294" spans="1:15" s="821" customFormat="1" ht="30">
      <c r="A294" s="16">
        <f>MAX($A$6:$A293)+1</f>
        <v>41</v>
      </c>
      <c r="B294" s="2" t="s">
        <v>18</v>
      </c>
      <c r="C294" s="99" t="s">
        <v>4</v>
      </c>
      <c r="D294" s="99"/>
      <c r="E294" s="99"/>
      <c r="F294" s="99"/>
      <c r="G294" s="99"/>
      <c r="H294" s="99"/>
      <c r="I294" s="101">
        <f>I281</f>
        <v>1898.64</v>
      </c>
      <c r="J294" s="92"/>
      <c r="K294" s="92"/>
      <c r="L294" s="92">
        <f>I294*J294</f>
        <v>0</v>
      </c>
      <c r="M294" s="92">
        <f>+I294*K294</f>
        <v>0</v>
      </c>
      <c r="N294" s="92">
        <f>+SUM(L294:M294)</f>
        <v>0</v>
      </c>
      <c r="O294" s="118"/>
    </row>
    <row r="295" spans="1:15" s="821" customFormat="1" ht="15">
      <c r="A295" s="119"/>
      <c r="B295" s="103"/>
      <c r="C295" s="99"/>
      <c r="D295" s="99"/>
      <c r="E295" s="99"/>
      <c r="F295" s="99"/>
      <c r="G295" s="99"/>
      <c r="H295" s="99"/>
      <c r="I295" s="101"/>
      <c r="J295" s="92"/>
      <c r="K295" s="92"/>
      <c r="L295" s="92"/>
      <c r="M295" s="92"/>
      <c r="N295" s="92"/>
      <c r="O295" s="118"/>
    </row>
    <row r="296" spans="1:15" s="821" customFormat="1" ht="15">
      <c r="A296" s="120"/>
      <c r="B296" s="95" t="s">
        <v>119</v>
      </c>
      <c r="C296" s="94"/>
      <c r="D296" s="94"/>
      <c r="E296" s="94"/>
      <c r="F296" s="94"/>
      <c r="G296" s="94"/>
      <c r="H296" s="94"/>
      <c r="I296" s="355"/>
      <c r="J296" s="97"/>
      <c r="K296" s="97"/>
      <c r="L296" s="98">
        <f>+SUBTOTAL(9,L297:L303)</f>
        <v>0</v>
      </c>
      <c r="M296" s="98">
        <f>+SUBTOTAL(9,M297:M303)</f>
        <v>0</v>
      </c>
      <c r="N296" s="98">
        <f>+SUBTOTAL(9,N297:N303)</f>
        <v>0</v>
      </c>
      <c r="O296" s="121"/>
    </row>
    <row r="297" spans="1:15" s="821" customFormat="1" ht="15">
      <c r="A297" s="16">
        <f>MAX($A$6:$A296)+1</f>
        <v>42</v>
      </c>
      <c r="B297" s="93" t="s">
        <v>120</v>
      </c>
      <c r="C297" s="99" t="s">
        <v>4</v>
      </c>
      <c r="D297" s="99"/>
      <c r="E297" s="99"/>
      <c r="F297" s="99"/>
      <c r="G297" s="99"/>
      <c r="H297" s="99"/>
      <c r="I297" s="101">
        <f>I37</f>
        <v>1147.7700000000002</v>
      </c>
      <c r="J297" s="92"/>
      <c r="K297" s="92"/>
      <c r="L297" s="92">
        <f>I297*J297</f>
        <v>0</v>
      </c>
      <c r="M297" s="92">
        <f>+I297*K297</f>
        <v>0</v>
      </c>
      <c r="N297" s="92">
        <f>+SUM(L297:M297)</f>
        <v>0</v>
      </c>
      <c r="O297" s="118"/>
    </row>
    <row r="298" spans="1:15" s="821" customFormat="1" ht="15">
      <c r="A298" s="16">
        <f>MAX($A$6:$A297)+1</f>
        <v>43</v>
      </c>
      <c r="B298" s="2" t="s">
        <v>190</v>
      </c>
      <c r="C298" s="3" t="s">
        <v>3</v>
      </c>
      <c r="D298" s="3"/>
      <c r="E298" s="3"/>
      <c r="F298" s="3"/>
      <c r="G298" s="3"/>
      <c r="H298" s="3"/>
      <c r="I298" s="101">
        <f>I297*0.3</f>
        <v>344.33100000000007</v>
      </c>
      <c r="J298" s="92"/>
      <c r="K298" s="92"/>
      <c r="L298" s="92">
        <f t="shared" ref="L298:L303" si="107">I298*J298</f>
        <v>0</v>
      </c>
      <c r="M298" s="92">
        <f t="shared" ref="M298:M303" si="108">+I298*K298</f>
        <v>0</v>
      </c>
      <c r="N298" s="92">
        <f t="shared" ref="N298:N303" si="109">+SUM(L298:M298)</f>
        <v>0</v>
      </c>
      <c r="O298" s="118"/>
    </row>
    <row r="299" spans="1:15" s="821" customFormat="1" ht="15">
      <c r="A299" s="16">
        <f>MAX($A$6:$A298)+1</f>
        <v>44</v>
      </c>
      <c r="B299" s="2" t="s">
        <v>122</v>
      </c>
      <c r="C299" s="3" t="s">
        <v>4</v>
      </c>
      <c r="D299" s="3"/>
      <c r="E299" s="3"/>
      <c r="F299" s="3"/>
      <c r="G299" s="3"/>
      <c r="H299" s="3"/>
      <c r="I299" s="101">
        <f>I297</f>
        <v>1147.7700000000002</v>
      </c>
      <c r="J299" s="92"/>
      <c r="K299" s="92"/>
      <c r="L299" s="92">
        <f t="shared" si="107"/>
        <v>0</v>
      </c>
      <c r="M299" s="92">
        <f t="shared" si="108"/>
        <v>0</v>
      </c>
      <c r="N299" s="92">
        <f t="shared" si="109"/>
        <v>0</v>
      </c>
      <c r="O299" s="118"/>
    </row>
    <row r="300" spans="1:15" s="821" customFormat="1" ht="15">
      <c r="A300" s="16">
        <f>MAX($A$6:$A299)+1</f>
        <v>45</v>
      </c>
      <c r="B300" s="133" t="s">
        <v>126</v>
      </c>
      <c r="C300" s="134" t="s">
        <v>4</v>
      </c>
      <c r="D300" s="134"/>
      <c r="E300" s="134"/>
      <c r="F300" s="134"/>
      <c r="G300" s="134"/>
      <c r="H300" s="134"/>
      <c r="I300" s="357">
        <f>I297</f>
        <v>1147.7700000000002</v>
      </c>
      <c r="J300" s="92"/>
      <c r="K300" s="92"/>
      <c r="L300" s="92">
        <f t="shared" si="107"/>
        <v>0</v>
      </c>
      <c r="M300" s="92">
        <f t="shared" si="108"/>
        <v>0</v>
      </c>
      <c r="N300" s="92">
        <f t="shared" si="109"/>
        <v>0</v>
      </c>
      <c r="O300" s="118"/>
    </row>
    <row r="301" spans="1:15" s="821" customFormat="1" ht="30">
      <c r="A301" s="16">
        <f>MAX($A$6:$A300)+1</f>
        <v>46</v>
      </c>
      <c r="B301" s="133" t="s">
        <v>191</v>
      </c>
      <c r="C301" s="134" t="s">
        <v>0</v>
      </c>
      <c r="D301" s="134"/>
      <c r="E301" s="134"/>
      <c r="F301" s="134"/>
      <c r="G301" s="134"/>
      <c r="H301" s="134"/>
      <c r="I301" s="357">
        <f>11.8*2.5+7.39*2.5</f>
        <v>47.974999999999994</v>
      </c>
      <c r="J301" s="92"/>
      <c r="K301" s="92"/>
      <c r="L301" s="92">
        <f t="shared" si="107"/>
        <v>0</v>
      </c>
      <c r="M301" s="92">
        <f t="shared" si="108"/>
        <v>0</v>
      </c>
      <c r="N301" s="92">
        <f t="shared" si="109"/>
        <v>0</v>
      </c>
      <c r="O301" s="118"/>
    </row>
    <row r="302" spans="1:15" s="821" customFormat="1" ht="15">
      <c r="A302" s="16">
        <f>MAX($A$6:$A301)+1</f>
        <v>47</v>
      </c>
      <c r="B302" s="133" t="s">
        <v>131</v>
      </c>
      <c r="C302" s="134" t="s">
        <v>66</v>
      </c>
      <c r="D302" s="134"/>
      <c r="E302" s="134"/>
      <c r="F302" s="134"/>
      <c r="G302" s="134"/>
      <c r="H302" s="134"/>
      <c r="I302" s="357">
        <f>+(8.8*3+11.8+6*2)*2+7.3*3*3</f>
        <v>166.1</v>
      </c>
      <c r="J302" s="92"/>
      <c r="K302" s="92"/>
      <c r="L302" s="92">
        <f t="shared" si="107"/>
        <v>0</v>
      </c>
      <c r="M302" s="92">
        <f t="shared" si="108"/>
        <v>0</v>
      </c>
      <c r="N302" s="92">
        <f t="shared" si="109"/>
        <v>0</v>
      </c>
      <c r="O302" s="118"/>
    </row>
    <row r="303" spans="1:15" s="821" customFormat="1" ht="15">
      <c r="A303" s="16">
        <f>MAX($A$6:$A302)+1</f>
        <v>48</v>
      </c>
      <c r="B303" s="2" t="s">
        <v>16</v>
      </c>
      <c r="C303" s="3" t="s">
        <v>1</v>
      </c>
      <c r="D303" s="3"/>
      <c r="E303" s="3"/>
      <c r="F303" s="3"/>
      <c r="G303" s="3"/>
      <c r="H303" s="3"/>
      <c r="I303" s="357">
        <f>8*0.3*0.5*0.1*1.5</f>
        <v>0.18</v>
      </c>
      <c r="J303" s="92"/>
      <c r="K303" s="92"/>
      <c r="L303" s="92">
        <f t="shared" si="107"/>
        <v>0</v>
      </c>
      <c r="M303" s="92">
        <f t="shared" si="108"/>
        <v>0</v>
      </c>
      <c r="N303" s="92">
        <f t="shared" si="109"/>
        <v>0</v>
      </c>
      <c r="O303" s="118"/>
    </row>
    <row r="304" spans="1:15" s="821" customFormat="1" ht="15">
      <c r="A304" s="122"/>
      <c r="B304" s="103"/>
      <c r="C304" s="105"/>
      <c r="D304" s="105"/>
      <c r="E304" s="105"/>
      <c r="F304" s="105"/>
      <c r="G304" s="105"/>
      <c r="H304" s="105"/>
      <c r="I304" s="357"/>
      <c r="J304" s="92"/>
      <c r="K304" s="92"/>
      <c r="L304" s="92"/>
      <c r="M304" s="92"/>
      <c r="N304" s="92"/>
      <c r="O304" s="118"/>
    </row>
    <row r="305" spans="1:15" s="821" customFormat="1" ht="15">
      <c r="A305" s="120"/>
      <c r="B305" s="95" t="s">
        <v>15</v>
      </c>
      <c r="C305" s="94"/>
      <c r="D305" s="94"/>
      <c r="E305" s="94"/>
      <c r="F305" s="94"/>
      <c r="G305" s="94"/>
      <c r="H305" s="94"/>
      <c r="I305" s="355"/>
      <c r="J305" s="97"/>
      <c r="K305" s="97"/>
      <c r="L305" s="98">
        <f>+SUBTOTAL(9,L306:L316)</f>
        <v>0</v>
      </c>
      <c r="M305" s="98">
        <f>+SUBTOTAL(9,M306:M316)</f>
        <v>0</v>
      </c>
      <c r="N305" s="98">
        <f>+SUBTOTAL(9,N306:N316)</f>
        <v>0</v>
      </c>
      <c r="O305" s="121"/>
    </row>
    <row r="306" spans="1:15" s="821" customFormat="1" ht="45" collapsed="1">
      <c r="A306" s="16">
        <f>MAX($A$6:$A305)+1</f>
        <v>49</v>
      </c>
      <c r="B306" s="100" t="s">
        <v>139</v>
      </c>
      <c r="C306" s="99" t="s">
        <v>4</v>
      </c>
      <c r="D306" s="99"/>
      <c r="E306" s="99"/>
      <c r="F306" s="99"/>
      <c r="G306" s="99"/>
      <c r="H306" s="99"/>
      <c r="I306" s="101">
        <f>SUBTOTAL(9,I307:I308)</f>
        <v>2.2000000000000002</v>
      </c>
      <c r="J306" s="92"/>
      <c r="K306" s="92"/>
      <c r="L306" s="92">
        <f>I306*J306</f>
        <v>0</v>
      </c>
      <c r="M306" s="92">
        <f>+I306*K306</f>
        <v>0</v>
      </c>
      <c r="N306" s="92">
        <f>+SUM(L306:M306)</f>
        <v>0</v>
      </c>
      <c r="O306" s="118"/>
    </row>
    <row r="307" spans="1:15" s="521" customFormat="1" ht="15" hidden="1" outlineLevel="1">
      <c r="A307" s="349"/>
      <c r="B307" s="350" t="s">
        <v>906</v>
      </c>
      <c r="C307" s="351"/>
      <c r="D307" s="351">
        <v>1</v>
      </c>
      <c r="E307" s="351">
        <v>1</v>
      </c>
      <c r="F307" s="351"/>
      <c r="G307" s="361">
        <v>2.2000000000000002</v>
      </c>
      <c r="H307" s="351"/>
      <c r="I307" s="348">
        <f t="shared" ref="I307" si="110">PRODUCT(D307:H307)</f>
        <v>2.2000000000000002</v>
      </c>
      <c r="J307" s="92"/>
      <c r="K307" s="92"/>
      <c r="L307" s="352"/>
      <c r="M307" s="352"/>
      <c r="N307" s="352"/>
      <c r="O307" s="353"/>
    </row>
    <row r="308" spans="1:15" s="521" customFormat="1" ht="15" hidden="1" outlineLevel="1">
      <c r="A308" s="349"/>
      <c r="B308" s="350"/>
      <c r="C308" s="351"/>
      <c r="D308" s="351"/>
      <c r="E308" s="351"/>
      <c r="F308" s="351"/>
      <c r="G308" s="361"/>
      <c r="H308" s="351"/>
      <c r="I308" s="348"/>
      <c r="J308" s="92"/>
      <c r="K308" s="92"/>
      <c r="L308" s="352"/>
      <c r="M308" s="352"/>
      <c r="N308" s="352"/>
      <c r="O308" s="353"/>
    </row>
    <row r="309" spans="1:15" s="821" customFormat="1" ht="45" collapsed="1">
      <c r="A309" s="16">
        <f>MAX($A$6:$A306)+1</f>
        <v>50</v>
      </c>
      <c r="B309" s="100" t="s">
        <v>138</v>
      </c>
      <c r="C309" s="99" t="s">
        <v>4</v>
      </c>
      <c r="D309" s="99"/>
      <c r="E309" s="99"/>
      <c r="F309" s="99"/>
      <c r="G309" s="99"/>
      <c r="H309" s="99"/>
      <c r="I309" s="101">
        <f>SUBTOTAL(9,I310:I312)</f>
        <v>25.520000000000003</v>
      </c>
      <c r="J309" s="92"/>
      <c r="K309" s="92"/>
      <c r="L309" s="92">
        <f>I309*J309</f>
        <v>0</v>
      </c>
      <c r="M309" s="92">
        <f>+I309*K309</f>
        <v>0</v>
      </c>
      <c r="N309" s="92">
        <f>+SUM(L309:M309)</f>
        <v>0</v>
      </c>
      <c r="O309" s="118"/>
    </row>
    <row r="310" spans="1:15" s="521" customFormat="1" ht="15" hidden="1" outlineLevel="1">
      <c r="A310" s="349"/>
      <c r="B310" s="350" t="s">
        <v>904</v>
      </c>
      <c r="C310" s="351"/>
      <c r="D310" s="351">
        <v>3</v>
      </c>
      <c r="E310" s="351">
        <v>2</v>
      </c>
      <c r="F310" s="351"/>
      <c r="G310" s="361">
        <v>2.2000000000000002</v>
      </c>
      <c r="H310" s="351"/>
      <c r="I310" s="348">
        <f t="shared" ref="I310:I311" si="111">PRODUCT(D310:H310)</f>
        <v>13.200000000000001</v>
      </c>
      <c r="J310" s="92"/>
      <c r="K310" s="92"/>
      <c r="L310" s="352"/>
      <c r="M310" s="352"/>
      <c r="N310" s="352"/>
      <c r="O310" s="353"/>
    </row>
    <row r="311" spans="1:15" s="521" customFormat="1" ht="15" hidden="1" outlineLevel="1">
      <c r="A311" s="349"/>
      <c r="B311" s="350" t="s">
        <v>905</v>
      </c>
      <c r="C311" s="351"/>
      <c r="D311" s="351">
        <v>4</v>
      </c>
      <c r="E311" s="351">
        <v>1.4</v>
      </c>
      <c r="F311" s="351"/>
      <c r="G311" s="361">
        <v>2.2000000000000002</v>
      </c>
      <c r="H311" s="351"/>
      <c r="I311" s="348">
        <f t="shared" si="111"/>
        <v>12.32</v>
      </c>
      <c r="J311" s="92"/>
      <c r="K311" s="92"/>
      <c r="L311" s="352"/>
      <c r="M311" s="352"/>
      <c r="N311" s="352"/>
      <c r="O311" s="353"/>
    </row>
    <row r="312" spans="1:15" s="521" customFormat="1" ht="15" hidden="1" outlineLevel="1">
      <c r="A312" s="349"/>
      <c r="B312" s="350"/>
      <c r="C312" s="351"/>
      <c r="D312" s="351"/>
      <c r="E312" s="351"/>
      <c r="F312" s="351"/>
      <c r="G312" s="361"/>
      <c r="H312" s="351"/>
      <c r="I312" s="348"/>
      <c r="J312" s="92"/>
      <c r="K312" s="92"/>
      <c r="L312" s="352"/>
      <c r="M312" s="352"/>
      <c r="N312" s="352"/>
      <c r="O312" s="353"/>
    </row>
    <row r="313" spans="1:15" s="821" customFormat="1" ht="45" collapsed="1">
      <c r="A313" s="16">
        <f>MAX($A$6:$A309)+1</f>
        <v>51</v>
      </c>
      <c r="B313" s="100" t="s">
        <v>195</v>
      </c>
      <c r="C313" s="99" t="s">
        <v>4</v>
      </c>
      <c r="D313" s="99"/>
      <c r="E313" s="99"/>
      <c r="F313" s="99"/>
      <c r="G313" s="99"/>
      <c r="H313" s="99"/>
      <c r="I313" s="101">
        <f>SUBTOTAL(9,I314:I316)</f>
        <v>51</v>
      </c>
      <c r="J313" s="92"/>
      <c r="K313" s="92"/>
      <c r="L313" s="92">
        <f>I313*J313</f>
        <v>0</v>
      </c>
      <c r="M313" s="92">
        <f>+I313*K313</f>
        <v>0</v>
      </c>
      <c r="N313" s="92">
        <f>+SUM(L313:M313)</f>
        <v>0</v>
      </c>
      <c r="O313" s="118"/>
    </row>
    <row r="314" spans="1:15" s="521" customFormat="1" ht="15" hidden="1" outlineLevel="1">
      <c r="A314" s="349"/>
      <c r="B314" s="350" t="s">
        <v>907</v>
      </c>
      <c r="C314" s="351"/>
      <c r="D314" s="351">
        <v>8</v>
      </c>
      <c r="E314" s="351">
        <v>3</v>
      </c>
      <c r="F314" s="351"/>
      <c r="G314" s="361">
        <v>1.8</v>
      </c>
      <c r="H314" s="351"/>
      <c r="I314" s="348">
        <f t="shared" ref="I314:I315" si="112">PRODUCT(D314:H314)</f>
        <v>43.2</v>
      </c>
      <c r="J314" s="352"/>
      <c r="K314" s="352"/>
      <c r="L314" s="352"/>
      <c r="M314" s="352"/>
      <c r="N314" s="352"/>
      <c r="O314" s="353"/>
    </row>
    <row r="315" spans="1:15" s="521" customFormat="1" ht="15" hidden="1" outlineLevel="1">
      <c r="A315" s="349"/>
      <c r="B315" s="350" t="s">
        <v>908</v>
      </c>
      <c r="C315" s="351"/>
      <c r="D315" s="351">
        <v>2</v>
      </c>
      <c r="E315" s="351">
        <v>3</v>
      </c>
      <c r="F315" s="351"/>
      <c r="G315" s="361">
        <v>1.3</v>
      </c>
      <c r="H315" s="351"/>
      <c r="I315" s="348">
        <f t="shared" si="112"/>
        <v>7.8000000000000007</v>
      </c>
      <c r="J315" s="352"/>
      <c r="K315" s="352"/>
      <c r="L315" s="352"/>
      <c r="M315" s="352"/>
      <c r="N315" s="352"/>
      <c r="O315" s="353"/>
    </row>
    <row r="316" spans="1:15" s="521" customFormat="1" ht="15" hidden="1" outlineLevel="1">
      <c r="A316" s="349"/>
      <c r="B316" s="350"/>
      <c r="C316" s="351"/>
      <c r="D316" s="351"/>
      <c r="E316" s="351"/>
      <c r="F316" s="351"/>
      <c r="G316" s="361"/>
      <c r="H316" s="351"/>
      <c r="I316" s="348"/>
      <c r="J316" s="352"/>
      <c r="K316" s="352"/>
      <c r="L316" s="352"/>
      <c r="M316" s="352"/>
      <c r="N316" s="352"/>
      <c r="O316" s="353"/>
    </row>
    <row r="317" spans="1:15" s="821" customFormat="1" ht="15">
      <c r="A317" s="122"/>
      <c r="B317" s="103"/>
      <c r="C317" s="105"/>
      <c r="D317" s="105"/>
      <c r="E317" s="105"/>
      <c r="F317" s="105"/>
      <c r="G317" s="105"/>
      <c r="H317" s="105"/>
      <c r="I317" s="357"/>
      <c r="J317" s="92"/>
      <c r="K317" s="92"/>
      <c r="L317" s="92"/>
      <c r="M317" s="92"/>
      <c r="N317" s="92"/>
      <c r="O317" s="118"/>
    </row>
    <row r="318" spans="1:15" s="821" customFormat="1" ht="15">
      <c r="A318" s="120"/>
      <c r="B318" s="95" t="s">
        <v>12</v>
      </c>
      <c r="C318" s="94"/>
      <c r="D318" s="94"/>
      <c r="E318" s="94"/>
      <c r="F318" s="94"/>
      <c r="G318" s="94"/>
      <c r="H318" s="94"/>
      <c r="I318" s="355"/>
      <c r="J318" s="97"/>
      <c r="K318" s="97"/>
      <c r="L318" s="98">
        <f>+SUBTOTAL(9,L319:L348)</f>
        <v>0</v>
      </c>
      <c r="M318" s="98">
        <f>+SUBTOTAL(9,M319:M348)</f>
        <v>0</v>
      </c>
      <c r="N318" s="98">
        <f>+SUBTOTAL(9,N319:N348)</f>
        <v>0</v>
      </c>
      <c r="O318" s="121"/>
    </row>
    <row r="319" spans="1:15" s="821" customFormat="1" ht="30">
      <c r="A319" s="16">
        <f>MAX($A$6:$A318)+1</f>
        <v>52</v>
      </c>
      <c r="B319" s="109" t="s">
        <v>171</v>
      </c>
      <c r="C319" s="110" t="s">
        <v>5</v>
      </c>
      <c r="D319" s="110"/>
      <c r="E319" s="110"/>
      <c r="F319" s="110"/>
      <c r="G319" s="110"/>
      <c r="H319" s="110"/>
      <c r="I319" s="358">
        <v>13616</v>
      </c>
      <c r="J319" s="92"/>
      <c r="K319" s="92"/>
      <c r="L319" s="92">
        <f t="shared" ref="L319:L346" si="113">I319*J319</f>
        <v>0</v>
      </c>
      <c r="M319" s="92">
        <f t="shared" ref="M319:M346" si="114">+I319*K319</f>
        <v>0</v>
      </c>
      <c r="N319" s="92">
        <f t="shared" ref="N319:N346" si="115">+SUM(L319:M319)</f>
        <v>0</v>
      </c>
      <c r="O319" s="118"/>
    </row>
    <row r="320" spans="1:15" s="821" customFormat="1" ht="15">
      <c r="A320" s="16">
        <f>MAX($A$6:$A319)+1</f>
        <v>53</v>
      </c>
      <c r="B320" s="109" t="s">
        <v>172</v>
      </c>
      <c r="C320" s="110" t="s">
        <v>5</v>
      </c>
      <c r="D320" s="110"/>
      <c r="E320" s="110"/>
      <c r="F320" s="110"/>
      <c r="G320" s="110"/>
      <c r="H320" s="110"/>
      <c r="I320" s="358">
        <v>510</v>
      </c>
      <c r="J320" s="92"/>
      <c r="K320" s="92"/>
      <c r="L320" s="92">
        <f t="shared" si="113"/>
        <v>0</v>
      </c>
      <c r="M320" s="92">
        <f t="shared" si="114"/>
        <v>0</v>
      </c>
      <c r="N320" s="92">
        <f t="shared" si="115"/>
        <v>0</v>
      </c>
      <c r="O320" s="118"/>
    </row>
    <row r="321" spans="1:15" s="821" customFormat="1" ht="15">
      <c r="A321" s="16">
        <f>MAX($A$6:$A320)+1</f>
        <v>54</v>
      </c>
      <c r="B321" s="109" t="s">
        <v>196</v>
      </c>
      <c r="C321" s="110" t="s">
        <v>66</v>
      </c>
      <c r="D321" s="110"/>
      <c r="E321" s="110"/>
      <c r="F321" s="110"/>
      <c r="G321" s="110"/>
      <c r="H321" s="110"/>
      <c r="I321" s="358">
        <v>625</v>
      </c>
      <c r="J321" s="92"/>
      <c r="K321" s="92"/>
      <c r="L321" s="92">
        <f t="shared" si="113"/>
        <v>0</v>
      </c>
      <c r="M321" s="92">
        <f t="shared" si="114"/>
        <v>0</v>
      </c>
      <c r="N321" s="92">
        <f t="shared" si="115"/>
        <v>0</v>
      </c>
      <c r="O321" s="118"/>
    </row>
    <row r="322" spans="1:15" s="821" customFormat="1" ht="15">
      <c r="A322" s="16">
        <f>MAX($A$6:$A321)+1</f>
        <v>55</v>
      </c>
      <c r="B322" s="109" t="s">
        <v>197</v>
      </c>
      <c r="C322" s="110" t="s">
        <v>5</v>
      </c>
      <c r="D322" s="110"/>
      <c r="E322" s="110"/>
      <c r="F322" s="110"/>
      <c r="G322" s="110"/>
      <c r="H322" s="110"/>
      <c r="I322" s="358">
        <v>2556</v>
      </c>
      <c r="J322" s="92"/>
      <c r="K322" s="92"/>
      <c r="L322" s="92">
        <f t="shared" si="113"/>
        <v>0</v>
      </c>
      <c r="M322" s="92">
        <f t="shared" si="114"/>
        <v>0</v>
      </c>
      <c r="N322" s="92">
        <f t="shared" si="115"/>
        <v>0</v>
      </c>
      <c r="O322" s="118"/>
    </row>
    <row r="323" spans="1:15" s="821" customFormat="1" ht="15">
      <c r="A323" s="16">
        <f>MAX($A$6:$A322)+1</f>
        <v>56</v>
      </c>
      <c r="B323" s="109" t="s">
        <v>198</v>
      </c>
      <c r="C323" s="110" t="s">
        <v>66</v>
      </c>
      <c r="D323" s="110"/>
      <c r="E323" s="110"/>
      <c r="F323" s="110"/>
      <c r="G323" s="110"/>
      <c r="H323" s="110"/>
      <c r="I323" s="358">
        <v>1</v>
      </c>
      <c r="J323" s="92"/>
      <c r="K323" s="92"/>
      <c r="L323" s="92">
        <f t="shared" ref="L323:L324" si="116">I323*J323</f>
        <v>0</v>
      </c>
      <c r="M323" s="92">
        <f t="shared" ref="M323:M324" si="117">+I323*K323</f>
        <v>0</v>
      </c>
      <c r="N323" s="92">
        <f t="shared" ref="N323:N324" si="118">+SUM(L323:M323)</f>
        <v>0</v>
      </c>
      <c r="O323" s="118"/>
    </row>
    <row r="324" spans="1:15" s="821" customFormat="1" ht="15">
      <c r="A324" s="16">
        <f>MAX($A$6:$A323)+1</f>
        <v>57</v>
      </c>
      <c r="B324" s="109" t="s">
        <v>199</v>
      </c>
      <c r="C324" s="110" t="s">
        <v>5</v>
      </c>
      <c r="D324" s="110"/>
      <c r="E324" s="110"/>
      <c r="F324" s="110"/>
      <c r="G324" s="110"/>
      <c r="H324" s="110"/>
      <c r="I324" s="358"/>
      <c r="J324" s="92"/>
      <c r="K324" s="92"/>
      <c r="L324" s="92">
        <f t="shared" si="116"/>
        <v>0</v>
      </c>
      <c r="M324" s="92">
        <f t="shared" si="117"/>
        <v>0</v>
      </c>
      <c r="N324" s="92">
        <f t="shared" si="118"/>
        <v>0</v>
      </c>
      <c r="O324" s="118"/>
    </row>
    <row r="325" spans="1:15" s="821" customFormat="1" ht="15">
      <c r="A325" s="16">
        <f>MAX($A$6:$A324)+1</f>
        <v>58</v>
      </c>
      <c r="B325" s="109" t="s">
        <v>202</v>
      </c>
      <c r="C325" s="110" t="s">
        <v>5</v>
      </c>
      <c r="D325" s="110"/>
      <c r="E325" s="110"/>
      <c r="F325" s="110"/>
      <c r="G325" s="110"/>
      <c r="H325" s="110"/>
      <c r="I325" s="904">
        <v>9270</v>
      </c>
      <c r="J325" s="880"/>
      <c r="K325" s="880"/>
      <c r="L325" s="880">
        <f t="shared" si="113"/>
        <v>0</v>
      </c>
      <c r="M325" s="880">
        <f t="shared" si="114"/>
        <v>0</v>
      </c>
      <c r="N325" s="880">
        <f t="shared" si="115"/>
        <v>0</v>
      </c>
      <c r="O325" s="118"/>
    </row>
    <row r="326" spans="1:15" s="821" customFormat="1" ht="15">
      <c r="A326" s="16">
        <f>MAX($A$6:$A325)+1</f>
        <v>59</v>
      </c>
      <c r="B326" s="109" t="s">
        <v>200</v>
      </c>
      <c r="C326" s="110" t="s">
        <v>5</v>
      </c>
      <c r="D326" s="110"/>
      <c r="E326" s="110"/>
      <c r="F326" s="110"/>
      <c r="G326" s="110"/>
      <c r="H326" s="110"/>
      <c r="I326" s="905"/>
      <c r="J326" s="881"/>
      <c r="K326" s="881"/>
      <c r="L326" s="881">
        <f t="shared" si="113"/>
        <v>0</v>
      </c>
      <c r="M326" s="881">
        <f t="shared" si="114"/>
        <v>0</v>
      </c>
      <c r="N326" s="881">
        <f t="shared" si="115"/>
        <v>0</v>
      </c>
      <c r="O326" s="118"/>
    </row>
    <row r="327" spans="1:15" s="821" customFormat="1" ht="15">
      <c r="A327" s="16">
        <f>MAX($A$6:$A326)+1</f>
        <v>60</v>
      </c>
      <c r="B327" s="109" t="s">
        <v>201</v>
      </c>
      <c r="C327" s="110" t="s">
        <v>5</v>
      </c>
      <c r="D327" s="110"/>
      <c r="E327" s="110"/>
      <c r="F327" s="110"/>
      <c r="G327" s="110"/>
      <c r="H327" s="110"/>
      <c r="I327" s="906"/>
      <c r="J327" s="882"/>
      <c r="K327" s="882"/>
      <c r="L327" s="882">
        <f t="shared" si="113"/>
        <v>0</v>
      </c>
      <c r="M327" s="882">
        <f t="shared" si="114"/>
        <v>0</v>
      </c>
      <c r="N327" s="882">
        <f t="shared" si="115"/>
        <v>0</v>
      </c>
      <c r="O327" s="118"/>
    </row>
    <row r="328" spans="1:15" s="821" customFormat="1" ht="15">
      <c r="A328" s="16">
        <f>MAX($A$6:$A327)+1</f>
        <v>61</v>
      </c>
      <c r="B328" s="109" t="s">
        <v>11</v>
      </c>
      <c r="C328" s="110" t="s">
        <v>5</v>
      </c>
      <c r="D328" s="110"/>
      <c r="E328" s="110"/>
      <c r="F328" s="110"/>
      <c r="G328" s="110"/>
      <c r="H328" s="110"/>
      <c r="I328" s="358">
        <v>16682</v>
      </c>
      <c r="J328" s="92"/>
      <c r="K328" s="92"/>
      <c r="L328" s="92">
        <f t="shared" si="113"/>
        <v>0</v>
      </c>
      <c r="M328" s="92">
        <f t="shared" si="114"/>
        <v>0</v>
      </c>
      <c r="N328" s="92">
        <f t="shared" si="115"/>
        <v>0</v>
      </c>
      <c r="O328" s="118"/>
    </row>
    <row r="329" spans="1:15" s="821" customFormat="1" ht="15">
      <c r="A329" s="16">
        <f>MAX($A$6:$A328)+1</f>
        <v>62</v>
      </c>
      <c r="B329" s="109" t="s">
        <v>10</v>
      </c>
      <c r="C329" s="110" t="s">
        <v>5</v>
      </c>
      <c r="D329" s="110"/>
      <c r="E329" s="110"/>
      <c r="F329" s="110"/>
      <c r="G329" s="110"/>
      <c r="H329" s="110"/>
      <c r="I329" s="358">
        <v>593</v>
      </c>
      <c r="J329" s="92"/>
      <c r="K329" s="92"/>
      <c r="L329" s="92">
        <f t="shared" si="113"/>
        <v>0</v>
      </c>
      <c r="M329" s="92">
        <f t="shared" si="114"/>
        <v>0</v>
      </c>
      <c r="N329" s="92">
        <f t="shared" si="115"/>
        <v>0</v>
      </c>
      <c r="O329" s="118"/>
    </row>
    <row r="330" spans="1:15" s="821" customFormat="1" ht="15">
      <c r="A330" s="16">
        <f>MAX($A$6:$A329)+1</f>
        <v>63</v>
      </c>
      <c r="B330" s="109" t="s">
        <v>203</v>
      </c>
      <c r="C330" s="901" t="s">
        <v>74</v>
      </c>
      <c r="D330" s="110"/>
      <c r="E330" s="110"/>
      <c r="F330" s="110"/>
      <c r="G330" s="110"/>
      <c r="H330" s="110"/>
      <c r="I330" s="904">
        <v>1</v>
      </c>
      <c r="J330" s="880"/>
      <c r="K330" s="880"/>
      <c r="L330" s="880">
        <f t="shared" si="113"/>
        <v>0</v>
      </c>
      <c r="M330" s="880">
        <f t="shared" si="114"/>
        <v>0</v>
      </c>
      <c r="N330" s="880">
        <f t="shared" si="115"/>
        <v>0</v>
      </c>
      <c r="O330" s="874"/>
    </row>
    <row r="331" spans="1:15" s="821" customFormat="1" ht="15">
      <c r="A331" s="16">
        <f>MAX($A$6:$A330)+1</f>
        <v>64</v>
      </c>
      <c r="B331" s="109" t="s">
        <v>205</v>
      </c>
      <c r="C331" s="902"/>
      <c r="D331" s="110"/>
      <c r="E331" s="110"/>
      <c r="F331" s="110"/>
      <c r="G331" s="110"/>
      <c r="H331" s="110"/>
      <c r="I331" s="905"/>
      <c r="J331" s="881"/>
      <c r="K331" s="881"/>
      <c r="L331" s="881">
        <f t="shared" si="113"/>
        <v>0</v>
      </c>
      <c r="M331" s="881">
        <f t="shared" si="114"/>
        <v>0</v>
      </c>
      <c r="N331" s="881">
        <f t="shared" si="115"/>
        <v>0</v>
      </c>
      <c r="O331" s="875"/>
    </row>
    <row r="332" spans="1:15" s="821" customFormat="1" ht="15">
      <c r="A332" s="16">
        <f>MAX($A$6:$A330)+1</f>
        <v>64</v>
      </c>
      <c r="B332" s="109" t="s">
        <v>206</v>
      </c>
      <c r="C332" s="902"/>
      <c r="D332" s="110"/>
      <c r="E332" s="110"/>
      <c r="F332" s="110"/>
      <c r="G332" s="110"/>
      <c r="H332" s="110"/>
      <c r="I332" s="905"/>
      <c r="J332" s="881"/>
      <c r="K332" s="881"/>
      <c r="L332" s="881"/>
      <c r="M332" s="881"/>
      <c r="N332" s="881"/>
      <c r="O332" s="875"/>
    </row>
    <row r="333" spans="1:15" s="821" customFormat="1" ht="15">
      <c r="A333" s="16">
        <f>MAX($A$6:$A331)+1</f>
        <v>65</v>
      </c>
      <c r="B333" s="109" t="s">
        <v>207</v>
      </c>
      <c r="C333" s="902"/>
      <c r="D333" s="110"/>
      <c r="E333" s="110"/>
      <c r="F333" s="110"/>
      <c r="G333" s="110"/>
      <c r="H333" s="110"/>
      <c r="I333" s="905"/>
      <c r="J333" s="881"/>
      <c r="K333" s="881"/>
      <c r="L333" s="881"/>
      <c r="M333" s="881"/>
      <c r="N333" s="881"/>
      <c r="O333" s="875"/>
    </row>
    <row r="334" spans="1:15" s="821" customFormat="1" ht="15">
      <c r="A334" s="16">
        <f>MAX($A$6:$A331)+1</f>
        <v>65</v>
      </c>
      <c r="B334" s="109" t="s">
        <v>208</v>
      </c>
      <c r="C334" s="902"/>
      <c r="D334" s="110"/>
      <c r="E334" s="110"/>
      <c r="F334" s="110"/>
      <c r="G334" s="110"/>
      <c r="H334" s="110"/>
      <c r="I334" s="905"/>
      <c r="J334" s="881"/>
      <c r="K334" s="881"/>
      <c r="L334" s="881">
        <f t="shared" si="113"/>
        <v>0</v>
      </c>
      <c r="M334" s="881">
        <f t="shared" si="114"/>
        <v>0</v>
      </c>
      <c r="N334" s="881">
        <f t="shared" si="115"/>
        <v>0</v>
      </c>
      <c r="O334" s="875"/>
    </row>
    <row r="335" spans="1:15" s="821" customFormat="1" ht="15">
      <c r="A335" s="16">
        <f>MAX($A$6:$A334)+1</f>
        <v>66</v>
      </c>
      <c r="B335" s="109" t="s">
        <v>204</v>
      </c>
      <c r="C335" s="903"/>
      <c r="D335" s="110"/>
      <c r="E335" s="110"/>
      <c r="F335" s="110"/>
      <c r="G335" s="110"/>
      <c r="H335" s="110"/>
      <c r="I335" s="906"/>
      <c r="J335" s="882"/>
      <c r="K335" s="882"/>
      <c r="L335" s="882">
        <f t="shared" si="113"/>
        <v>0</v>
      </c>
      <c r="M335" s="882">
        <f t="shared" si="114"/>
        <v>0</v>
      </c>
      <c r="N335" s="882">
        <f t="shared" si="115"/>
        <v>0</v>
      </c>
      <c r="O335" s="876"/>
    </row>
    <row r="336" spans="1:15" s="821" customFormat="1" ht="15">
      <c r="A336" s="16">
        <f>MAX($A$6:$A335)+1</f>
        <v>67</v>
      </c>
      <c r="B336" s="109" t="s">
        <v>166</v>
      </c>
      <c r="C336" s="110" t="s">
        <v>0</v>
      </c>
      <c r="D336" s="110"/>
      <c r="E336" s="110"/>
      <c r="F336" s="110"/>
      <c r="G336" s="110"/>
      <c r="H336" s="110"/>
      <c r="I336" s="358">
        <v>688</v>
      </c>
      <c r="J336" s="92"/>
      <c r="K336" s="92"/>
      <c r="L336" s="92">
        <f t="shared" si="113"/>
        <v>0</v>
      </c>
      <c r="M336" s="92">
        <f t="shared" si="114"/>
        <v>0</v>
      </c>
      <c r="N336" s="92">
        <f t="shared" si="115"/>
        <v>0</v>
      </c>
      <c r="O336" s="118"/>
    </row>
    <row r="337" spans="1:15" s="821" customFormat="1" ht="15">
      <c r="A337" s="16">
        <f>MAX($A$6:$A336)+1</f>
        <v>68</v>
      </c>
      <c r="B337" s="182" t="s">
        <v>442</v>
      </c>
      <c r="C337" s="110" t="s">
        <v>0</v>
      </c>
      <c r="D337" s="110"/>
      <c r="E337" s="110"/>
      <c r="F337" s="110"/>
      <c r="G337" s="110"/>
      <c r="H337" s="110"/>
      <c r="I337" s="358">
        <v>855</v>
      </c>
      <c r="J337" s="92"/>
      <c r="K337" s="92"/>
      <c r="L337" s="92">
        <f t="shared" si="113"/>
        <v>0</v>
      </c>
      <c r="M337" s="92">
        <f t="shared" si="114"/>
        <v>0</v>
      </c>
      <c r="N337" s="92">
        <f t="shared" si="115"/>
        <v>0</v>
      </c>
      <c r="O337" s="118"/>
    </row>
    <row r="338" spans="1:15" s="821" customFormat="1" ht="30">
      <c r="A338" s="16">
        <f>MAX($A$6:$A337)+1</f>
        <v>69</v>
      </c>
      <c r="B338" s="109" t="s">
        <v>174</v>
      </c>
      <c r="C338" s="110" t="s">
        <v>0</v>
      </c>
      <c r="D338" s="110"/>
      <c r="E338" s="110"/>
      <c r="F338" s="110"/>
      <c r="G338" s="110"/>
      <c r="H338" s="110"/>
      <c r="I338" s="358"/>
      <c r="J338" s="92"/>
      <c r="K338" s="92"/>
      <c r="L338" s="92">
        <f t="shared" si="113"/>
        <v>0</v>
      </c>
      <c r="M338" s="92">
        <f t="shared" si="114"/>
        <v>0</v>
      </c>
      <c r="N338" s="92">
        <f t="shared" si="115"/>
        <v>0</v>
      </c>
      <c r="O338" s="118"/>
    </row>
    <row r="339" spans="1:15" s="821" customFormat="1" ht="15">
      <c r="A339" s="16">
        <f>MAX($A$6:$A338)+1</f>
        <v>70</v>
      </c>
      <c r="B339" s="109" t="s">
        <v>170</v>
      </c>
      <c r="C339" s="110" t="s">
        <v>66</v>
      </c>
      <c r="D339" s="110"/>
      <c r="E339" s="110"/>
      <c r="F339" s="110"/>
      <c r="G339" s="110"/>
      <c r="H339" s="110"/>
      <c r="I339" s="358">
        <v>1</v>
      </c>
      <c r="J339" s="92"/>
      <c r="K339" s="92"/>
      <c r="L339" s="92">
        <f t="shared" si="113"/>
        <v>0</v>
      </c>
      <c r="M339" s="92">
        <f t="shared" si="114"/>
        <v>0</v>
      </c>
      <c r="N339" s="92">
        <f t="shared" si="115"/>
        <v>0</v>
      </c>
      <c r="O339" s="118"/>
    </row>
    <row r="340" spans="1:15" s="821" customFormat="1" ht="15">
      <c r="A340" s="16">
        <f>MAX($A$6:$A339)+1</f>
        <v>71</v>
      </c>
      <c r="B340" s="182" t="s">
        <v>440</v>
      </c>
      <c r="C340" s="110" t="s">
        <v>66</v>
      </c>
      <c r="D340" s="110"/>
      <c r="E340" s="110"/>
      <c r="F340" s="110"/>
      <c r="G340" s="110"/>
      <c r="H340" s="110"/>
      <c r="I340" s="358">
        <v>35</v>
      </c>
      <c r="J340" s="92"/>
      <c r="K340" s="92"/>
      <c r="L340" s="92">
        <f t="shared" si="113"/>
        <v>0</v>
      </c>
      <c r="M340" s="92">
        <f t="shared" si="114"/>
        <v>0</v>
      </c>
      <c r="N340" s="92">
        <f t="shared" si="115"/>
        <v>0</v>
      </c>
      <c r="O340" s="118"/>
    </row>
    <row r="341" spans="1:15" s="821" customFormat="1" ht="30">
      <c r="A341" s="16">
        <f>MAX($A$6:$A340)+1</f>
        <v>72</v>
      </c>
      <c r="B341" s="182" t="s">
        <v>178</v>
      </c>
      <c r="C341" s="110" t="s">
        <v>66</v>
      </c>
      <c r="D341" s="110"/>
      <c r="E341" s="110"/>
      <c r="F341" s="110"/>
      <c r="G341" s="110"/>
      <c r="H341" s="110"/>
      <c r="I341" s="358">
        <v>52</v>
      </c>
      <c r="J341" s="92"/>
      <c r="K341" s="92"/>
      <c r="L341" s="92">
        <f t="shared" ref="L341:L343" si="119">I341*J341</f>
        <v>0</v>
      </c>
      <c r="M341" s="92">
        <f t="shared" ref="M341:M343" si="120">+I341*K341</f>
        <v>0</v>
      </c>
      <c r="N341" s="92">
        <f t="shared" ref="N341:N343" si="121">+SUM(L341:M341)</f>
        <v>0</v>
      </c>
      <c r="O341" s="118"/>
    </row>
    <row r="342" spans="1:15" s="821" customFormat="1" ht="15">
      <c r="A342" s="16">
        <f>MAX($A$6:$A341)+1</f>
        <v>73</v>
      </c>
      <c r="B342" s="182" t="s">
        <v>177</v>
      </c>
      <c r="C342" s="110" t="s">
        <v>151</v>
      </c>
      <c r="D342" s="110"/>
      <c r="E342" s="110"/>
      <c r="F342" s="110"/>
      <c r="G342" s="110"/>
      <c r="H342" s="110"/>
      <c r="I342" s="358">
        <v>6</v>
      </c>
      <c r="J342" s="92"/>
      <c r="K342" s="92"/>
      <c r="L342" s="92">
        <f t="shared" si="119"/>
        <v>0</v>
      </c>
      <c r="M342" s="92">
        <f t="shared" si="120"/>
        <v>0</v>
      </c>
      <c r="N342" s="92">
        <f t="shared" si="121"/>
        <v>0</v>
      </c>
      <c r="O342" s="118"/>
    </row>
    <row r="343" spans="1:15" s="821" customFormat="1" ht="30">
      <c r="A343" s="16">
        <f>MAX($A$6:$A342)+1</f>
        <v>74</v>
      </c>
      <c r="B343" s="109" t="s">
        <v>209</v>
      </c>
      <c r="C343" s="110" t="s">
        <v>66</v>
      </c>
      <c r="D343" s="110"/>
      <c r="E343" s="110"/>
      <c r="F343" s="110"/>
      <c r="G343" s="110"/>
      <c r="H343" s="110"/>
      <c r="I343" s="358">
        <v>17</v>
      </c>
      <c r="J343" s="92"/>
      <c r="K343" s="92"/>
      <c r="L343" s="92">
        <f t="shared" si="119"/>
        <v>0</v>
      </c>
      <c r="M343" s="92">
        <f t="shared" si="120"/>
        <v>0</v>
      </c>
      <c r="N343" s="92">
        <f t="shared" si="121"/>
        <v>0</v>
      </c>
      <c r="O343" s="118"/>
    </row>
    <row r="344" spans="1:15" s="821" customFormat="1" ht="15">
      <c r="A344" s="16">
        <f>MAX($A$6:$A343)+1</f>
        <v>75</v>
      </c>
      <c r="B344" s="109" t="s">
        <v>210</v>
      </c>
      <c r="C344" s="110" t="s">
        <v>66</v>
      </c>
      <c r="D344" s="110"/>
      <c r="E344" s="110"/>
      <c r="F344" s="110"/>
      <c r="G344" s="110"/>
      <c r="H344" s="110"/>
      <c r="I344" s="358">
        <v>1</v>
      </c>
      <c r="J344" s="92"/>
      <c r="K344" s="92"/>
      <c r="L344" s="92">
        <f t="shared" si="113"/>
        <v>0</v>
      </c>
      <c r="M344" s="92">
        <f t="shared" si="114"/>
        <v>0</v>
      </c>
      <c r="N344" s="92">
        <f t="shared" si="115"/>
        <v>0</v>
      </c>
      <c r="O344" s="118"/>
    </row>
    <row r="345" spans="1:15" s="821" customFormat="1" ht="15">
      <c r="A345" s="16">
        <f>MAX($A$6:$A344)+1</f>
        <v>76</v>
      </c>
      <c r="B345" s="109" t="s">
        <v>9</v>
      </c>
      <c r="C345" s="110" t="s">
        <v>5</v>
      </c>
      <c r="D345" s="110"/>
      <c r="E345" s="110"/>
      <c r="F345" s="110"/>
      <c r="G345" s="110"/>
      <c r="H345" s="110"/>
      <c r="I345" s="358">
        <v>25952</v>
      </c>
      <c r="J345" s="92"/>
      <c r="K345" s="92"/>
      <c r="L345" s="92">
        <f t="shared" si="113"/>
        <v>0</v>
      </c>
      <c r="M345" s="92">
        <f t="shared" si="114"/>
        <v>0</v>
      </c>
      <c r="N345" s="92">
        <f t="shared" si="115"/>
        <v>0</v>
      </c>
      <c r="O345" s="118"/>
    </row>
    <row r="346" spans="1:15" s="821" customFormat="1" ht="15">
      <c r="A346" s="16">
        <f>MAX($A$6:$A345)+1</f>
        <v>77</v>
      </c>
      <c r="B346" s="109" t="s">
        <v>8</v>
      </c>
      <c r="C346" s="110" t="s">
        <v>5</v>
      </c>
      <c r="D346" s="110"/>
      <c r="E346" s="110"/>
      <c r="F346" s="110"/>
      <c r="G346" s="110"/>
      <c r="H346" s="110"/>
      <c r="I346" s="358">
        <v>25952</v>
      </c>
      <c r="J346" s="92"/>
      <c r="K346" s="92"/>
      <c r="L346" s="92">
        <f t="shared" si="113"/>
        <v>0</v>
      </c>
      <c r="M346" s="92">
        <f t="shared" si="114"/>
        <v>0</v>
      </c>
      <c r="N346" s="92">
        <f t="shared" si="115"/>
        <v>0</v>
      </c>
      <c r="O346" s="118"/>
    </row>
    <row r="347" spans="1:15" s="821" customFormat="1" ht="15">
      <c r="A347" s="16">
        <f>MAX($A$6:$A346)+1</f>
        <v>78</v>
      </c>
      <c r="B347" s="141" t="s">
        <v>180</v>
      </c>
      <c r="C347" s="498" t="s">
        <v>0</v>
      </c>
      <c r="D347" s="498"/>
      <c r="E347" s="498"/>
      <c r="F347" s="498"/>
      <c r="G347" s="498"/>
      <c r="H347" s="498"/>
      <c r="I347" s="359">
        <v>688</v>
      </c>
      <c r="J347" s="92"/>
      <c r="K347" s="92"/>
      <c r="L347" s="92">
        <f t="shared" ref="L347" si="122">I347*J347</f>
        <v>0</v>
      </c>
      <c r="M347" s="92">
        <f t="shared" ref="M347" si="123">+I347*K347</f>
        <v>0</v>
      </c>
      <c r="N347" s="92">
        <f t="shared" ref="N347" si="124">+SUM(L347:M347)</f>
        <v>0</v>
      </c>
      <c r="O347" s="145"/>
    </row>
    <row r="348" spans="1:15" s="821" customFormat="1" ht="15">
      <c r="A348" s="140"/>
      <c r="B348" s="141"/>
      <c r="C348" s="498"/>
      <c r="D348" s="498"/>
      <c r="E348" s="498"/>
      <c r="F348" s="498"/>
      <c r="G348" s="498"/>
      <c r="H348" s="498"/>
      <c r="I348" s="359"/>
      <c r="J348" s="144"/>
      <c r="K348" s="144"/>
      <c r="L348" s="144"/>
      <c r="M348" s="144"/>
      <c r="N348" s="144"/>
      <c r="O348" s="145"/>
    </row>
    <row r="349" spans="1:15" s="821" customFormat="1" ht="28.5">
      <c r="A349" s="120"/>
      <c r="B349" s="95" t="s">
        <v>181</v>
      </c>
      <c r="C349" s="94"/>
      <c r="D349" s="94"/>
      <c r="E349" s="94"/>
      <c r="F349" s="94"/>
      <c r="G349" s="94"/>
      <c r="H349" s="94"/>
      <c r="I349" s="355"/>
      <c r="J349" s="97"/>
      <c r="K349" s="97"/>
      <c r="L349" s="98"/>
      <c r="M349" s="98"/>
      <c r="N349" s="98"/>
      <c r="O349" s="121"/>
    </row>
    <row r="350" spans="1:15" s="821" customFormat="1" ht="45">
      <c r="A350" s="140"/>
      <c r="B350" s="146" t="s">
        <v>184</v>
      </c>
      <c r="C350" s="498"/>
      <c r="D350" s="498"/>
      <c r="E350" s="498"/>
      <c r="F350" s="498"/>
      <c r="G350" s="498"/>
      <c r="H350" s="498"/>
      <c r="I350" s="359"/>
      <c r="J350" s="144"/>
      <c r="K350" s="144"/>
      <c r="L350" s="144"/>
      <c r="M350" s="144"/>
      <c r="N350" s="144"/>
      <c r="O350" s="145"/>
    </row>
    <row r="351" spans="1:15" s="821" customFormat="1" ht="15">
      <c r="A351" s="140"/>
      <c r="B351" s="141"/>
      <c r="C351" s="498"/>
      <c r="D351" s="498"/>
      <c r="E351" s="498"/>
      <c r="F351" s="498"/>
      <c r="G351" s="498"/>
      <c r="H351" s="498"/>
      <c r="I351" s="359"/>
      <c r="J351" s="144"/>
      <c r="K351" s="144"/>
      <c r="L351" s="144"/>
      <c r="M351" s="144"/>
      <c r="N351" s="144"/>
      <c r="O351" s="145"/>
    </row>
    <row r="352" spans="1:15" s="821" customFormat="1" ht="15">
      <c r="A352" s="125"/>
      <c r="B352" s="112"/>
      <c r="C352" s="113"/>
      <c r="D352" s="113"/>
      <c r="E352" s="113"/>
      <c r="F352" s="113"/>
      <c r="G352" s="113"/>
      <c r="H352" s="113"/>
      <c r="I352" s="360"/>
      <c r="J352" s="115"/>
      <c r="K352" s="115"/>
      <c r="L352" s="115"/>
      <c r="M352" s="115"/>
      <c r="N352" s="115"/>
      <c r="O352" s="126"/>
    </row>
    <row r="353" spans="1:15" s="821" customFormat="1" ht="15.75" thickBot="1">
      <c r="A353" s="127"/>
      <c r="B353" s="128" t="s">
        <v>13</v>
      </c>
      <c r="C353" s="128"/>
      <c r="D353" s="128"/>
      <c r="E353" s="128"/>
      <c r="F353" s="128"/>
      <c r="G353" s="128"/>
      <c r="H353" s="128"/>
      <c r="I353" s="129"/>
      <c r="J353" s="130"/>
      <c r="K353" s="130"/>
      <c r="L353" s="131">
        <f>+SUBTOTAL(9,L9:L352)</f>
        <v>0</v>
      </c>
      <c r="M353" s="131">
        <f>+SUBTOTAL(9,M9:M352)</f>
        <v>0</v>
      </c>
      <c r="N353" s="131">
        <f>+SUBTOTAL(9,N9:N352)</f>
        <v>0</v>
      </c>
      <c r="O353" s="132"/>
    </row>
    <row r="354" spans="1:15" ht="13.5" thickTop="1"/>
  </sheetData>
  <mergeCells count="23">
    <mergeCell ref="N330:N335"/>
    <mergeCell ref="O330:O335"/>
    <mergeCell ref="C330:C335"/>
    <mergeCell ref="I325:I327"/>
    <mergeCell ref="J325:J327"/>
    <mergeCell ref="K325:K327"/>
    <mergeCell ref="L325:L327"/>
    <mergeCell ref="M325:M327"/>
    <mergeCell ref="N325:N327"/>
    <mergeCell ref="I330:I335"/>
    <mergeCell ref="J330:J335"/>
    <mergeCell ref="K330:K335"/>
    <mergeCell ref="L330:L335"/>
    <mergeCell ref="M330:M335"/>
    <mergeCell ref="N6:N7"/>
    <mergeCell ref="O6:O7"/>
    <mergeCell ref="A6:A7"/>
    <mergeCell ref="B6:B7"/>
    <mergeCell ref="C6:C7"/>
    <mergeCell ref="I6:I7"/>
    <mergeCell ref="J6:K6"/>
    <mergeCell ref="L6:M6"/>
    <mergeCell ref="E6:G6"/>
  </mergeCells>
  <phoneticPr fontId="48" type="noConversion"/>
  <pageMargins left="0.33" right="0.21" top="0.33" bottom="0.47" header="0.17" footer="0.17"/>
  <pageSetup scale="75" orientation="landscape" r:id="rId1"/>
  <headerFooter>
    <oddFooter>&amp;L Xưởng&amp;C&amp;P/&amp;N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143"/>
  <sheetViews>
    <sheetView view="pageBreakPreview" topLeftCell="A4" zoomScaleNormal="85" zoomScaleSheetLayoutView="100" zoomScalePageLayoutView="145" workbookViewId="0">
      <pane ySplit="4" topLeftCell="A121" activePane="bottomLeft" state="frozen"/>
      <selection activeCell="A4" sqref="A4"/>
      <selection pane="bottomLeft" activeCell="K135" sqref="K135"/>
    </sheetView>
  </sheetViews>
  <sheetFormatPr defaultColWidth="9.140625" defaultRowHeight="12.75" outlineLevelRow="1" outlineLevelCol="1"/>
  <cols>
    <col min="1" max="1" width="6.42578125" style="153" customWidth="1"/>
    <col min="2" max="2" width="47.7109375" style="151" customWidth="1"/>
    <col min="3" max="3" width="8.42578125" style="156" customWidth="1" collapsed="1"/>
    <col min="4" max="7" width="6.5703125" style="156" hidden="1" customWidth="1" outlineLevel="1"/>
    <col min="8" max="8" width="6.28515625" style="483" hidden="1" customWidth="1" outlineLevel="1"/>
    <col min="9" max="9" width="9.7109375" style="157" bestFit="1" customWidth="1"/>
    <col min="10" max="11" width="12.5703125" style="156" customWidth="1"/>
    <col min="12" max="12" width="15" style="156" customWidth="1"/>
    <col min="13" max="13" width="15.140625" style="156" customWidth="1"/>
    <col min="14" max="14" width="16.42578125" style="156" customWidth="1"/>
    <col min="15" max="15" width="18.42578125" style="156" customWidth="1"/>
    <col min="16" max="16384" width="9.140625" style="151"/>
  </cols>
  <sheetData>
    <row r="1" spans="1:15" s="163" customFormat="1" ht="20.25">
      <c r="A1" s="164" t="str">
        <f>+VP!A1</f>
        <v>BẢNG KHỐI LƯỢNG MỜI THẦU</v>
      </c>
      <c r="B1" s="165"/>
      <c r="C1" s="166"/>
      <c r="D1" s="166"/>
      <c r="E1" s="166"/>
      <c r="F1" s="166"/>
      <c r="G1" s="166"/>
      <c r="H1" s="468"/>
      <c r="I1" s="167"/>
      <c r="J1" s="166"/>
      <c r="K1" s="166"/>
      <c r="L1" s="166"/>
      <c r="M1" s="166"/>
      <c r="N1" s="166"/>
      <c r="O1" s="166"/>
    </row>
    <row r="2" spans="1:15" ht="15.75">
      <c r="A2" s="168" t="str">
        <f>+VP!A2</f>
        <v>Dự án: Nhà Máy Sản Xuất Công Ty ….</v>
      </c>
      <c r="B2" s="169"/>
      <c r="C2" s="170"/>
      <c r="D2" s="170"/>
      <c r="E2" s="170"/>
      <c r="F2" s="170"/>
      <c r="G2" s="170"/>
      <c r="H2" s="469"/>
      <c r="I2" s="171"/>
      <c r="J2" s="170"/>
      <c r="K2" s="170"/>
      <c r="L2" s="170"/>
      <c r="M2" s="170"/>
      <c r="N2" s="170"/>
      <c r="O2" s="170"/>
    </row>
    <row r="3" spans="1:15" ht="15.75">
      <c r="A3" s="168" t="str">
        <f>+VP!A3</f>
        <v>Gói thầu: Thi Công Xây Dựng &amp; Hệ Thống Cơ Điện, PCCC</v>
      </c>
      <c r="B3" s="169"/>
      <c r="C3" s="170"/>
      <c r="D3" s="170"/>
      <c r="E3" s="170"/>
      <c r="F3" s="170"/>
      <c r="G3" s="170"/>
      <c r="H3" s="469"/>
      <c r="I3" s="171"/>
      <c r="J3" s="170"/>
      <c r="K3" s="170"/>
      <c r="L3" s="170"/>
      <c r="M3" s="170"/>
      <c r="N3" s="170"/>
      <c r="O3" s="170"/>
    </row>
    <row r="4" spans="1:15" ht="15.75">
      <c r="A4" s="168" t="s">
        <v>264</v>
      </c>
      <c r="B4" s="169"/>
      <c r="C4" s="170"/>
      <c r="D4" s="170"/>
      <c r="E4" s="170"/>
      <c r="F4" s="170"/>
      <c r="G4" s="170"/>
      <c r="H4" s="469"/>
      <c r="I4" s="171"/>
      <c r="J4" s="170"/>
      <c r="K4" s="170"/>
      <c r="L4" s="170"/>
      <c r="M4" s="170"/>
      <c r="N4" s="170"/>
      <c r="O4" s="170"/>
    </row>
    <row r="5" spans="1:15" ht="21" thickBot="1">
      <c r="A5" s="150"/>
      <c r="B5" s="150"/>
      <c r="C5" s="150"/>
      <c r="D5" s="150"/>
      <c r="E5" s="150"/>
      <c r="F5" s="150"/>
      <c r="G5" s="150"/>
      <c r="H5" s="470"/>
      <c r="I5" s="150"/>
      <c r="J5" s="150"/>
      <c r="K5" s="150"/>
      <c r="L5" s="150"/>
      <c r="M5" s="150"/>
      <c r="N5" s="150"/>
      <c r="O5" s="150"/>
    </row>
    <row r="6" spans="1:15" s="765" customFormat="1" ht="24" customHeight="1" thickTop="1">
      <c r="A6" s="885" t="s">
        <v>39</v>
      </c>
      <c r="B6" s="887" t="s">
        <v>40</v>
      </c>
      <c r="C6" s="887" t="s">
        <v>29</v>
      </c>
      <c r="D6" s="404"/>
      <c r="E6" s="898" t="s">
        <v>608</v>
      </c>
      <c r="F6" s="899"/>
      <c r="G6" s="900"/>
      <c r="H6" s="471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 s="766" customFormat="1" ht="28.5">
      <c r="A7" s="886"/>
      <c r="B7" s="888"/>
      <c r="C7" s="888"/>
      <c r="D7" s="405" t="s">
        <v>603</v>
      </c>
      <c r="E7" s="405" t="s">
        <v>604</v>
      </c>
      <c r="F7" s="405" t="s">
        <v>605</v>
      </c>
      <c r="G7" s="405" t="s">
        <v>606</v>
      </c>
      <c r="H7" s="472" t="s">
        <v>607</v>
      </c>
      <c r="I7" s="892"/>
      <c r="J7" s="401" t="s">
        <v>32</v>
      </c>
      <c r="K7" s="401" t="s">
        <v>33</v>
      </c>
      <c r="L7" s="401" t="s">
        <v>32</v>
      </c>
      <c r="M7" s="401" t="s">
        <v>34</v>
      </c>
      <c r="N7" s="895"/>
      <c r="O7" s="884"/>
    </row>
    <row r="8" spans="1:15" s="766" customFormat="1" ht="15">
      <c r="A8" s="403"/>
      <c r="B8" s="405"/>
      <c r="C8" s="405"/>
      <c r="D8" s="405"/>
      <c r="E8" s="405"/>
      <c r="F8" s="405"/>
      <c r="G8" s="405"/>
      <c r="H8" s="472"/>
      <c r="I8" s="406"/>
      <c r="J8" s="401"/>
      <c r="K8" s="401"/>
      <c r="L8" s="401"/>
      <c r="M8" s="401"/>
      <c r="N8" s="401"/>
      <c r="O8" s="402"/>
    </row>
    <row r="9" spans="1:15" s="767" customFormat="1" ht="20.25" customHeight="1">
      <c r="A9" s="120"/>
      <c r="B9" s="95" t="s">
        <v>290</v>
      </c>
      <c r="C9" s="94"/>
      <c r="D9" s="94"/>
      <c r="E9" s="94"/>
      <c r="F9" s="94"/>
      <c r="G9" s="94"/>
      <c r="H9" s="473"/>
      <c r="I9" s="96"/>
      <c r="J9" s="97"/>
      <c r="K9" s="97"/>
      <c r="L9" s="98">
        <f>+SUBTOTAL(9,L10:L20)</f>
        <v>0</v>
      </c>
      <c r="M9" s="98">
        <f t="shared" ref="M9:N9" si="0">+SUBTOTAL(9,M10:M20)</f>
        <v>0</v>
      </c>
      <c r="N9" s="98">
        <f t="shared" si="0"/>
        <v>0</v>
      </c>
      <c r="O9" s="121"/>
    </row>
    <row r="10" spans="1:15" s="766" customFormat="1" ht="15" collapsed="1">
      <c r="A10" s="16">
        <f>MAX($A$6:$A8)+1</f>
        <v>1</v>
      </c>
      <c r="B10" s="768" t="s">
        <v>269</v>
      </c>
      <c r="C10" s="769" t="s">
        <v>1</v>
      </c>
      <c r="D10" s="769"/>
      <c r="E10" s="769"/>
      <c r="F10" s="769"/>
      <c r="G10" s="769"/>
      <c r="H10" s="770"/>
      <c r="I10" s="101">
        <f>SUBTOTAL(9,I11:I12)</f>
        <v>38.61</v>
      </c>
      <c r="J10" s="769"/>
      <c r="K10" s="769"/>
      <c r="L10" s="769">
        <f>+I10*J10</f>
        <v>0</v>
      </c>
      <c r="M10" s="769">
        <f>+I10*K10</f>
        <v>0</v>
      </c>
      <c r="N10" s="769">
        <f>+SUM(L10:M10)</f>
        <v>0</v>
      </c>
      <c r="O10" s="771"/>
    </row>
    <row r="11" spans="1:15" s="521" customFormat="1" ht="15" hidden="1" outlineLevel="1">
      <c r="A11" s="349"/>
      <c r="B11" s="350" t="s">
        <v>926</v>
      </c>
      <c r="C11" s="351"/>
      <c r="D11" s="351">
        <v>8</v>
      </c>
      <c r="E11" s="351">
        <f>1.4+0.1</f>
        <v>1.5</v>
      </c>
      <c r="F11" s="351">
        <f>1.4+0.1</f>
        <v>1.5</v>
      </c>
      <c r="G11" s="351">
        <v>1.65</v>
      </c>
      <c r="H11" s="474">
        <v>1.3</v>
      </c>
      <c r="I11" s="348">
        <f>PRODUCT(D11:H11)</f>
        <v>38.61</v>
      </c>
      <c r="J11" s="352"/>
      <c r="K11" s="352"/>
      <c r="L11" s="352"/>
      <c r="M11" s="352"/>
      <c r="N11" s="352"/>
      <c r="O11" s="353"/>
    </row>
    <row r="12" spans="1:15" s="521" customFormat="1" ht="15" hidden="1" outlineLevel="1">
      <c r="A12" s="349"/>
      <c r="B12" s="350"/>
      <c r="C12" s="351"/>
      <c r="D12" s="351"/>
      <c r="E12" s="351"/>
      <c r="F12" s="351"/>
      <c r="G12" s="351"/>
      <c r="H12" s="474"/>
      <c r="I12" s="348"/>
      <c r="J12" s="352"/>
      <c r="K12" s="352"/>
      <c r="L12" s="352"/>
      <c r="M12" s="352"/>
      <c r="N12" s="352"/>
      <c r="O12" s="353"/>
    </row>
    <row r="13" spans="1:15" s="766" customFormat="1" ht="30">
      <c r="A13" s="16">
        <f>MAX($A$6:$A10)+1</f>
        <v>2</v>
      </c>
      <c r="B13" s="768" t="s">
        <v>292</v>
      </c>
      <c r="C13" s="769" t="s">
        <v>0</v>
      </c>
      <c r="D13" s="769"/>
      <c r="E13" s="351">
        <v>16.3</v>
      </c>
      <c r="F13" s="351">
        <v>4.25</v>
      </c>
      <c r="G13" s="769"/>
      <c r="H13" s="770"/>
      <c r="I13" s="772">
        <f>PRODUCT(D13:H13)</f>
        <v>69.275000000000006</v>
      </c>
      <c r="J13" s="769"/>
      <c r="K13" s="769"/>
      <c r="L13" s="769">
        <f t="shared" ref="L13:L19" si="1">+I13*J13</f>
        <v>0</v>
      </c>
      <c r="M13" s="769">
        <f t="shared" ref="M13:M19" si="2">+I13*K13</f>
        <v>0</v>
      </c>
      <c r="N13" s="769">
        <f t="shared" ref="N13:N19" si="3">+SUM(L13:M13)</f>
        <v>0</v>
      </c>
      <c r="O13" s="771"/>
    </row>
    <row r="14" spans="1:15" s="766" customFormat="1" ht="15">
      <c r="A14" s="16">
        <f>MAX($A$6:$A13)+1</f>
        <v>3</v>
      </c>
      <c r="B14" s="768" t="s">
        <v>265</v>
      </c>
      <c r="C14" s="769" t="str">
        <f>+C10</f>
        <v>m3</v>
      </c>
      <c r="D14" s="769"/>
      <c r="E14" s="769"/>
      <c r="F14" s="769"/>
      <c r="G14" s="769"/>
      <c r="H14" s="770"/>
      <c r="I14" s="772">
        <f>I10-I68-I65</f>
        <v>33.006</v>
      </c>
      <c r="J14" s="769"/>
      <c r="K14" s="769"/>
      <c r="L14" s="769">
        <f t="shared" si="1"/>
        <v>0</v>
      </c>
      <c r="M14" s="769">
        <f t="shared" si="2"/>
        <v>0</v>
      </c>
      <c r="N14" s="769">
        <f t="shared" si="3"/>
        <v>0</v>
      </c>
      <c r="O14" s="771"/>
    </row>
    <row r="15" spans="1:15" s="766" customFormat="1" ht="15">
      <c r="A15" s="16">
        <f>MAX($A$6:$A14)+1</f>
        <v>4</v>
      </c>
      <c r="B15" s="768" t="s">
        <v>86</v>
      </c>
      <c r="C15" s="769" t="str">
        <f>+C14</f>
        <v>m3</v>
      </c>
      <c r="D15" s="769"/>
      <c r="E15" s="769"/>
      <c r="F15" s="769"/>
      <c r="G15" s="769"/>
      <c r="H15" s="770"/>
      <c r="I15" s="772">
        <f>I10-I14</f>
        <v>5.6039999999999992</v>
      </c>
      <c r="J15" s="769"/>
      <c r="K15" s="769"/>
      <c r="L15" s="769">
        <f t="shared" si="1"/>
        <v>0</v>
      </c>
      <c r="M15" s="769">
        <f t="shared" si="2"/>
        <v>0</v>
      </c>
      <c r="N15" s="769">
        <f t="shared" si="3"/>
        <v>0</v>
      </c>
      <c r="O15" s="771"/>
    </row>
    <row r="16" spans="1:15" s="766" customFormat="1" ht="15">
      <c r="A16" s="16">
        <f>MAX($A$6:$A15)+1</f>
        <v>5</v>
      </c>
      <c r="B16" s="768" t="s">
        <v>293</v>
      </c>
      <c r="C16" s="769" t="s">
        <v>0</v>
      </c>
      <c r="D16" s="769"/>
      <c r="E16" s="769"/>
      <c r="F16" s="769"/>
      <c r="G16" s="769"/>
      <c r="H16" s="770"/>
      <c r="I16" s="772">
        <f>I13</f>
        <v>69.275000000000006</v>
      </c>
      <c r="J16" s="769"/>
      <c r="K16" s="769"/>
      <c r="L16" s="769">
        <f t="shared" si="1"/>
        <v>0</v>
      </c>
      <c r="M16" s="769">
        <f t="shared" si="2"/>
        <v>0</v>
      </c>
      <c r="N16" s="769">
        <f t="shared" si="3"/>
        <v>0</v>
      </c>
      <c r="O16" s="771"/>
    </row>
    <row r="17" spans="1:15" s="766" customFormat="1" ht="15">
      <c r="A17" s="16">
        <f>MAX($A$6:$A16)+1</f>
        <v>6</v>
      </c>
      <c r="B17" s="768" t="s">
        <v>274</v>
      </c>
      <c r="C17" s="769" t="s">
        <v>1</v>
      </c>
      <c r="D17" s="769"/>
      <c r="E17" s="351">
        <f>E13</f>
        <v>16.3</v>
      </c>
      <c r="F17" s="351">
        <f>F13</f>
        <v>4.25</v>
      </c>
      <c r="G17" s="351">
        <v>0.2</v>
      </c>
      <c r="H17" s="770"/>
      <c r="I17" s="772">
        <f>PRODUCT(D17:H17)</f>
        <v>13.855000000000002</v>
      </c>
      <c r="J17" s="769"/>
      <c r="K17" s="769"/>
      <c r="L17" s="769">
        <f t="shared" si="1"/>
        <v>0</v>
      </c>
      <c r="M17" s="769">
        <f t="shared" si="2"/>
        <v>0</v>
      </c>
      <c r="N17" s="769">
        <f t="shared" si="3"/>
        <v>0</v>
      </c>
      <c r="O17" s="771"/>
    </row>
    <row r="18" spans="1:15" s="766" customFormat="1" ht="15">
      <c r="A18" s="16">
        <f>MAX($A$6:$A17)+1</f>
        <v>7</v>
      </c>
      <c r="B18" s="768" t="s">
        <v>294</v>
      </c>
      <c r="C18" s="769" t="s">
        <v>0</v>
      </c>
      <c r="D18" s="769"/>
      <c r="E18" s="769"/>
      <c r="F18" s="769"/>
      <c r="G18" s="769"/>
      <c r="H18" s="770"/>
      <c r="I18" s="772">
        <f>I16</f>
        <v>69.275000000000006</v>
      </c>
      <c r="J18" s="769"/>
      <c r="K18" s="769"/>
      <c r="L18" s="769">
        <f t="shared" si="1"/>
        <v>0</v>
      </c>
      <c r="M18" s="769">
        <f t="shared" si="2"/>
        <v>0</v>
      </c>
      <c r="N18" s="769">
        <f t="shared" si="3"/>
        <v>0</v>
      </c>
      <c r="O18" s="771"/>
    </row>
    <row r="19" spans="1:15" s="766" customFormat="1" ht="15">
      <c r="A19" s="16">
        <f>MAX($A$6:$A18)+1</f>
        <v>8</v>
      </c>
      <c r="B19" s="768" t="s">
        <v>87</v>
      </c>
      <c r="C19" s="769" t="s">
        <v>0</v>
      </c>
      <c r="D19" s="769"/>
      <c r="E19" s="769"/>
      <c r="F19" s="769"/>
      <c r="G19" s="769"/>
      <c r="H19" s="770"/>
      <c r="I19" s="772">
        <f>I18</f>
        <v>69.275000000000006</v>
      </c>
      <c r="J19" s="769"/>
      <c r="K19" s="769"/>
      <c r="L19" s="769">
        <f t="shared" si="1"/>
        <v>0</v>
      </c>
      <c r="M19" s="769">
        <f t="shared" si="2"/>
        <v>0</v>
      </c>
      <c r="N19" s="769">
        <f t="shared" si="3"/>
        <v>0</v>
      </c>
      <c r="O19" s="771"/>
    </row>
    <row r="20" spans="1:15" s="766" customFormat="1" ht="15">
      <c r="A20" s="773"/>
      <c r="B20" s="768"/>
      <c r="C20" s="769"/>
      <c r="D20" s="769"/>
      <c r="E20" s="769"/>
      <c r="F20" s="769"/>
      <c r="G20" s="769"/>
      <c r="H20" s="770"/>
      <c r="I20" s="772"/>
      <c r="J20" s="769"/>
      <c r="K20" s="769"/>
      <c r="L20" s="769"/>
      <c r="M20" s="769"/>
      <c r="N20" s="769"/>
      <c r="O20" s="771"/>
    </row>
    <row r="21" spans="1:15" s="766" customFormat="1" ht="17.25" customHeight="1">
      <c r="A21" s="120"/>
      <c r="B21" s="95" t="s">
        <v>28</v>
      </c>
      <c r="C21" s="94"/>
      <c r="D21" s="94"/>
      <c r="E21" s="94"/>
      <c r="F21" s="94"/>
      <c r="G21" s="94"/>
      <c r="H21" s="473"/>
      <c r="I21" s="96"/>
      <c r="J21" s="97"/>
      <c r="K21" s="97"/>
      <c r="L21" s="98">
        <f>+SUBTOTAL(9,L22:L39)</f>
        <v>0</v>
      </c>
      <c r="M21" s="98">
        <f t="shared" ref="M21:N21" si="4">+SUBTOTAL(9,M22:M39)</f>
        <v>0</v>
      </c>
      <c r="N21" s="98">
        <f t="shared" si="4"/>
        <v>0</v>
      </c>
      <c r="O21" s="121"/>
    </row>
    <row r="22" spans="1:15" s="766" customFormat="1" ht="15" collapsed="1">
      <c r="A22" s="16">
        <f>MAX($A$6:$A21)+1</f>
        <v>9</v>
      </c>
      <c r="B22" s="768" t="s">
        <v>276</v>
      </c>
      <c r="C22" s="769" t="s">
        <v>0</v>
      </c>
      <c r="D22" s="769"/>
      <c r="E22" s="769"/>
      <c r="F22" s="769"/>
      <c r="G22" s="769"/>
      <c r="H22" s="770"/>
      <c r="I22" s="101">
        <f>SUBTOTAL(9,I23:I24)</f>
        <v>2.4000000000000004</v>
      </c>
      <c r="J22" s="769"/>
      <c r="K22" s="769"/>
      <c r="L22" s="769">
        <f t="shared" ref="L22:L38" si="5">+I22*J22</f>
        <v>0</v>
      </c>
      <c r="M22" s="769">
        <f t="shared" ref="M22:M38" si="6">+I22*K22</f>
        <v>0</v>
      </c>
      <c r="N22" s="769">
        <f t="shared" ref="N22:N38" si="7">+SUM(L22:M22)</f>
        <v>0</v>
      </c>
      <c r="O22" s="771"/>
    </row>
    <row r="23" spans="1:15" s="521" customFormat="1" ht="15" hidden="1" outlineLevel="1">
      <c r="A23" s="349"/>
      <c r="B23" s="350" t="s">
        <v>926</v>
      </c>
      <c r="C23" s="351"/>
      <c r="D23" s="351">
        <f>D11</f>
        <v>8</v>
      </c>
      <c r="E23" s="351">
        <f t="shared" ref="E23:F23" si="8">E11</f>
        <v>1.5</v>
      </c>
      <c r="F23" s="351">
        <f t="shared" si="8"/>
        <v>1.5</v>
      </c>
      <c r="G23" s="351">
        <v>0.05</v>
      </c>
      <c r="H23" s="474"/>
      <c r="I23" s="348">
        <f>D23*(E23+F23)*2*G23</f>
        <v>2.4000000000000004</v>
      </c>
      <c r="J23" s="769"/>
      <c r="K23" s="769"/>
      <c r="L23" s="352"/>
      <c r="M23" s="352"/>
      <c r="N23" s="352"/>
      <c r="O23" s="353"/>
    </row>
    <row r="24" spans="1:15" s="521" customFormat="1" ht="15" hidden="1" outlineLevel="1">
      <c r="A24" s="349"/>
      <c r="B24" s="350"/>
      <c r="C24" s="351"/>
      <c r="D24" s="351"/>
      <c r="E24" s="351"/>
      <c r="F24" s="351"/>
      <c r="G24" s="351"/>
      <c r="H24" s="474"/>
      <c r="I24" s="348"/>
      <c r="J24" s="769"/>
      <c r="K24" s="769"/>
      <c r="L24" s="352"/>
      <c r="M24" s="352"/>
      <c r="N24" s="352"/>
      <c r="O24" s="353"/>
    </row>
    <row r="25" spans="1:15" s="766" customFormat="1" ht="15" collapsed="1">
      <c r="A25" s="16">
        <f>MAX($A$6:$A22)+1</f>
        <v>10</v>
      </c>
      <c r="B25" s="768" t="s">
        <v>277</v>
      </c>
      <c r="C25" s="769" t="s">
        <v>0</v>
      </c>
      <c r="D25" s="769"/>
      <c r="E25" s="769"/>
      <c r="F25" s="769"/>
      <c r="G25" s="769"/>
      <c r="H25" s="770"/>
      <c r="I25" s="101">
        <f>SUBTOTAL(9,I26:I27)</f>
        <v>13.44</v>
      </c>
      <c r="J25" s="769"/>
      <c r="K25" s="769"/>
      <c r="L25" s="769">
        <f t="shared" si="5"/>
        <v>0</v>
      </c>
      <c r="M25" s="769">
        <f t="shared" si="6"/>
        <v>0</v>
      </c>
      <c r="N25" s="769">
        <f t="shared" si="7"/>
        <v>0</v>
      </c>
      <c r="O25" s="771"/>
    </row>
    <row r="26" spans="1:15" s="521" customFormat="1" ht="15" hidden="1" outlineLevel="1">
      <c r="A26" s="349"/>
      <c r="B26" s="350" t="s">
        <v>926</v>
      </c>
      <c r="C26" s="351"/>
      <c r="D26" s="351">
        <f>D23</f>
        <v>8</v>
      </c>
      <c r="E26" s="351">
        <f>E23-0.1</f>
        <v>1.4</v>
      </c>
      <c r="F26" s="351">
        <f>F23-0.1</f>
        <v>1.4</v>
      </c>
      <c r="G26" s="351">
        <v>0.3</v>
      </c>
      <c r="H26" s="474"/>
      <c r="I26" s="348">
        <f>D26*(E26+F26)*2*G26</f>
        <v>13.44</v>
      </c>
      <c r="J26" s="769"/>
      <c r="K26" s="769"/>
      <c r="L26" s="352"/>
      <c r="M26" s="352"/>
      <c r="N26" s="352"/>
      <c r="O26" s="353"/>
    </row>
    <row r="27" spans="1:15" s="521" customFormat="1" ht="15" hidden="1" outlineLevel="1">
      <c r="A27" s="349"/>
      <c r="B27" s="350"/>
      <c r="C27" s="351"/>
      <c r="D27" s="351"/>
      <c r="E27" s="351"/>
      <c r="F27" s="351"/>
      <c r="G27" s="351"/>
      <c r="H27" s="474"/>
      <c r="I27" s="348"/>
      <c r="J27" s="769"/>
      <c r="K27" s="769"/>
      <c r="L27" s="352"/>
      <c r="M27" s="352"/>
      <c r="N27" s="352"/>
      <c r="O27" s="353"/>
    </row>
    <row r="28" spans="1:15" s="766" customFormat="1" ht="15" collapsed="1">
      <c r="A28" s="16">
        <f>MAX($A$6:$A25)+1</f>
        <v>11</v>
      </c>
      <c r="B28" s="768" t="s">
        <v>278</v>
      </c>
      <c r="C28" s="769" t="s">
        <v>0</v>
      </c>
      <c r="D28" s="769"/>
      <c r="E28" s="769"/>
      <c r="F28" s="769"/>
      <c r="G28" s="769"/>
      <c r="H28" s="770"/>
      <c r="I28" s="101">
        <f>SUBTOTAL(9,I29:I29)</f>
        <v>39.680000000000007</v>
      </c>
      <c r="J28" s="769"/>
      <c r="K28" s="769"/>
      <c r="L28" s="769">
        <f t="shared" si="5"/>
        <v>0</v>
      </c>
      <c r="M28" s="769">
        <f t="shared" si="6"/>
        <v>0</v>
      </c>
      <c r="N28" s="769">
        <f t="shared" si="7"/>
        <v>0</v>
      </c>
      <c r="O28" s="771"/>
    </row>
    <row r="29" spans="1:15" s="521" customFormat="1" ht="15" hidden="1" outlineLevel="1">
      <c r="A29" s="349"/>
      <c r="B29" s="350" t="s">
        <v>927</v>
      </c>
      <c r="C29" s="351"/>
      <c r="D29" s="351"/>
      <c r="E29" s="351">
        <f>16.3*2+4.25*4</f>
        <v>49.6</v>
      </c>
      <c r="F29" s="351">
        <v>0.2</v>
      </c>
      <c r="G29" s="351">
        <v>0.4</v>
      </c>
      <c r="H29" s="474"/>
      <c r="I29" s="348">
        <f>E29*G29*2</f>
        <v>39.680000000000007</v>
      </c>
      <c r="J29" s="769"/>
      <c r="K29" s="769"/>
      <c r="L29" s="352"/>
      <c r="M29" s="352"/>
      <c r="N29" s="352"/>
      <c r="O29" s="353"/>
    </row>
    <row r="30" spans="1:15" s="521" customFormat="1" ht="15" hidden="1" outlineLevel="1">
      <c r="A30" s="349"/>
      <c r="B30" s="350"/>
      <c r="C30" s="351"/>
      <c r="D30" s="351"/>
      <c r="E30" s="351"/>
      <c r="F30" s="351"/>
      <c r="G30" s="351"/>
      <c r="H30" s="474"/>
      <c r="I30" s="348"/>
      <c r="J30" s="769"/>
      <c r="K30" s="769"/>
      <c r="L30" s="352"/>
      <c r="M30" s="352"/>
      <c r="N30" s="352"/>
      <c r="O30" s="353"/>
    </row>
    <row r="31" spans="1:15" s="766" customFormat="1" ht="15" collapsed="1">
      <c r="A31" s="16">
        <f>MAX($A$6:$A28)+1</f>
        <v>12</v>
      </c>
      <c r="B31" s="768" t="s">
        <v>279</v>
      </c>
      <c r="C31" s="769" t="s">
        <v>0</v>
      </c>
      <c r="D31" s="769"/>
      <c r="E31" s="769"/>
      <c r="F31" s="769"/>
      <c r="G31" s="769"/>
      <c r="H31" s="770"/>
      <c r="I31" s="101">
        <f>SUBTOTAL(9,I32:I33)</f>
        <v>6.165</v>
      </c>
      <c r="J31" s="769"/>
      <c r="K31" s="769"/>
      <c r="L31" s="769">
        <f t="shared" si="5"/>
        <v>0</v>
      </c>
      <c r="M31" s="769">
        <f t="shared" si="6"/>
        <v>0</v>
      </c>
      <c r="N31" s="769">
        <f t="shared" si="7"/>
        <v>0</v>
      </c>
      <c r="O31" s="771"/>
    </row>
    <row r="32" spans="1:15" s="521" customFormat="1" ht="15" hidden="1" outlineLevel="1">
      <c r="A32" s="349"/>
      <c r="B32" s="350" t="s">
        <v>928</v>
      </c>
      <c r="C32" s="351"/>
      <c r="D32" s="351">
        <v>1</v>
      </c>
      <c r="E32" s="351">
        <v>16.3</v>
      </c>
      <c r="F32" s="351">
        <v>4.25</v>
      </c>
      <c r="G32" s="351">
        <v>0.15</v>
      </c>
      <c r="H32" s="474"/>
      <c r="I32" s="348">
        <f>D32*(E32+F32)*2*G32</f>
        <v>6.165</v>
      </c>
      <c r="J32" s="769"/>
      <c r="K32" s="769"/>
      <c r="L32" s="352"/>
      <c r="M32" s="352"/>
      <c r="N32" s="352"/>
      <c r="O32" s="353"/>
    </row>
    <row r="33" spans="1:15" s="521" customFormat="1" ht="15" hidden="1" outlineLevel="1">
      <c r="A33" s="349"/>
      <c r="B33" s="350"/>
      <c r="C33" s="351"/>
      <c r="D33" s="351"/>
      <c r="E33" s="351"/>
      <c r="F33" s="351"/>
      <c r="G33" s="351"/>
      <c r="H33" s="474"/>
      <c r="I33" s="348"/>
      <c r="J33" s="769"/>
      <c r="K33" s="769"/>
      <c r="L33" s="352"/>
      <c r="M33" s="352"/>
      <c r="N33" s="352"/>
      <c r="O33" s="353"/>
    </row>
    <row r="34" spans="1:15" s="766" customFormat="1" ht="15" collapsed="1">
      <c r="A34" s="16">
        <f>MAX($A$6:$A31)+1</f>
        <v>13</v>
      </c>
      <c r="B34" s="768" t="s">
        <v>280</v>
      </c>
      <c r="C34" s="769" t="s">
        <v>0</v>
      </c>
      <c r="D34" s="769"/>
      <c r="E34" s="769"/>
      <c r="F34" s="769"/>
      <c r="G34" s="769"/>
      <c r="H34" s="770"/>
      <c r="I34" s="101">
        <f>SUBTOTAL(9,I35:I37)</f>
        <v>53.075000000000003</v>
      </c>
      <c r="J34" s="769"/>
      <c r="K34" s="769"/>
      <c r="L34" s="769">
        <f t="shared" si="5"/>
        <v>0</v>
      </c>
      <c r="M34" s="769">
        <f t="shared" si="6"/>
        <v>0</v>
      </c>
      <c r="N34" s="769">
        <f t="shared" si="7"/>
        <v>0</v>
      </c>
      <c r="O34" s="771"/>
    </row>
    <row r="35" spans="1:15" s="521" customFormat="1" ht="15" hidden="1" outlineLevel="1">
      <c r="A35" s="349"/>
      <c r="B35" s="350" t="s">
        <v>929</v>
      </c>
      <c r="C35" s="351"/>
      <c r="D35" s="351">
        <v>8</v>
      </c>
      <c r="E35" s="351">
        <v>0.2</v>
      </c>
      <c r="F35" s="351">
        <v>0.2</v>
      </c>
      <c r="G35" s="351">
        <v>4.5999999999999996</v>
      </c>
      <c r="H35" s="474"/>
      <c r="I35" s="348">
        <f>D35*(E35+F35)*2*G35</f>
        <v>29.439999999999998</v>
      </c>
      <c r="J35" s="769"/>
      <c r="K35" s="769"/>
      <c r="L35" s="352"/>
      <c r="M35" s="352"/>
      <c r="N35" s="352"/>
      <c r="O35" s="353"/>
    </row>
    <row r="36" spans="1:15" s="521" customFormat="1" ht="15" hidden="1" outlineLevel="1">
      <c r="A36" s="349"/>
      <c r="B36" s="350" t="s">
        <v>932</v>
      </c>
      <c r="C36" s="351"/>
      <c r="D36" s="351"/>
      <c r="E36" s="351">
        <v>16.3</v>
      </c>
      <c r="F36" s="351">
        <v>0.55000000000000004</v>
      </c>
      <c r="G36" s="351">
        <v>0.45</v>
      </c>
      <c r="H36" s="474"/>
      <c r="I36" s="348">
        <f>E36*(F36+G36*2)</f>
        <v>23.635000000000005</v>
      </c>
      <c r="J36" s="769"/>
      <c r="K36" s="769"/>
      <c r="L36" s="352"/>
      <c r="M36" s="352"/>
      <c r="N36" s="352"/>
      <c r="O36" s="353"/>
    </row>
    <row r="37" spans="1:15" s="521" customFormat="1" ht="15" hidden="1" outlineLevel="1">
      <c r="A37" s="349"/>
      <c r="B37" s="350"/>
      <c r="C37" s="351"/>
      <c r="D37" s="351"/>
      <c r="E37" s="351"/>
      <c r="F37" s="351"/>
      <c r="G37" s="351"/>
      <c r="H37" s="474"/>
      <c r="I37" s="348"/>
      <c r="J37" s="769"/>
      <c r="K37" s="769"/>
      <c r="L37" s="352"/>
      <c r="M37" s="352"/>
      <c r="N37" s="352"/>
      <c r="O37" s="353"/>
    </row>
    <row r="38" spans="1:15" s="766" customFormat="1" ht="15">
      <c r="A38" s="16">
        <f>MAX($A$6:$A34)+1</f>
        <v>14</v>
      </c>
      <c r="B38" s="768" t="s">
        <v>283</v>
      </c>
      <c r="C38" s="769" t="s">
        <v>0</v>
      </c>
      <c r="D38" s="769"/>
      <c r="E38" s="769"/>
      <c r="F38" s="769"/>
      <c r="G38" s="769"/>
      <c r="H38" s="770"/>
      <c r="I38" s="772">
        <v>14.4</v>
      </c>
      <c r="J38" s="769"/>
      <c r="K38" s="769"/>
      <c r="L38" s="769">
        <f t="shared" si="5"/>
        <v>0</v>
      </c>
      <c r="M38" s="769">
        <f t="shared" si="6"/>
        <v>0</v>
      </c>
      <c r="N38" s="769">
        <f t="shared" si="7"/>
        <v>0</v>
      </c>
      <c r="O38" s="771"/>
    </row>
    <row r="39" spans="1:15" s="766" customFormat="1" ht="15">
      <c r="A39" s="773"/>
      <c r="B39" s="768"/>
      <c r="C39" s="769"/>
      <c r="D39" s="769"/>
      <c r="E39" s="769"/>
      <c r="F39" s="769"/>
      <c r="G39" s="769"/>
      <c r="H39" s="770"/>
      <c r="I39" s="772"/>
      <c r="J39" s="769"/>
      <c r="K39" s="769"/>
      <c r="L39" s="769"/>
      <c r="M39" s="769"/>
      <c r="N39" s="769"/>
      <c r="O39" s="771"/>
    </row>
    <row r="40" spans="1:15" s="766" customFormat="1" ht="17.25" customHeight="1">
      <c r="A40" s="120"/>
      <c r="B40" s="95" t="s">
        <v>24</v>
      </c>
      <c r="C40" s="94"/>
      <c r="D40" s="94"/>
      <c r="E40" s="94"/>
      <c r="F40" s="94"/>
      <c r="G40" s="94"/>
      <c r="H40" s="473"/>
      <c r="I40" s="96"/>
      <c r="J40" s="97"/>
      <c r="K40" s="97"/>
      <c r="L40" s="98">
        <f>+SUBTOTAL(9,L41:L63)</f>
        <v>0</v>
      </c>
      <c r="M40" s="98">
        <f t="shared" ref="M40:N40" si="9">+SUBTOTAL(9,M41:M63)</f>
        <v>0</v>
      </c>
      <c r="N40" s="98">
        <f t="shared" si="9"/>
        <v>0</v>
      </c>
      <c r="O40" s="121"/>
    </row>
    <row r="41" spans="1:15" s="766" customFormat="1" ht="17.25" customHeight="1" collapsed="1">
      <c r="A41" s="16">
        <f>MAX($A$6:$A40)+1</f>
        <v>15</v>
      </c>
      <c r="B41" s="774" t="s">
        <v>284</v>
      </c>
      <c r="C41" s="775" t="s">
        <v>285</v>
      </c>
      <c r="D41" s="775"/>
      <c r="E41" s="775"/>
      <c r="F41" s="775"/>
      <c r="G41" s="775"/>
      <c r="H41" s="475"/>
      <c r="I41" s="101">
        <f>SUBTOTAL(9,I42:I44)/1000</f>
        <v>0.10259184969562829</v>
      </c>
      <c r="J41" s="769"/>
      <c r="K41" s="769"/>
      <c r="L41" s="769">
        <f t="shared" ref="L41:L59" si="10">+I41*J41</f>
        <v>0</v>
      </c>
      <c r="M41" s="769">
        <f t="shared" ref="M41:M59" si="11">+I41*K41</f>
        <v>0</v>
      </c>
      <c r="N41" s="769">
        <f t="shared" ref="N41:N59" si="12">+SUM(L41:M41)</f>
        <v>0</v>
      </c>
      <c r="O41" s="771"/>
    </row>
    <row r="42" spans="1:15" s="521" customFormat="1" ht="15" hidden="1" outlineLevel="1">
      <c r="A42" s="349"/>
      <c r="B42" s="350" t="s">
        <v>926</v>
      </c>
      <c r="C42" s="351"/>
      <c r="D42" s="351">
        <f>D26</f>
        <v>8</v>
      </c>
      <c r="E42" s="351">
        <f t="shared" ref="E42:G42" si="13">E26</f>
        <v>1.4</v>
      </c>
      <c r="F42" s="351">
        <f t="shared" si="13"/>
        <v>1.4</v>
      </c>
      <c r="G42" s="351">
        <f t="shared" si="13"/>
        <v>0.3</v>
      </c>
      <c r="H42" s="475">
        <v>0</v>
      </c>
      <c r="I42" s="348">
        <f>PRODUCT(D42:H42)</f>
        <v>0</v>
      </c>
      <c r="J42" s="769"/>
      <c r="K42" s="769"/>
      <c r="L42" s="352"/>
      <c r="M42" s="352"/>
      <c r="N42" s="352"/>
      <c r="O42" s="353"/>
    </row>
    <row r="43" spans="1:15" s="521" customFormat="1" ht="15" hidden="1" outlineLevel="1">
      <c r="A43" s="349"/>
      <c r="B43" s="361" t="s">
        <v>930</v>
      </c>
      <c r="C43" s="351"/>
      <c r="D43" s="351">
        <f>D42</f>
        <v>8</v>
      </c>
      <c r="E43" s="351">
        <f>E42-0.1</f>
        <v>1.2999999999999998</v>
      </c>
      <c r="F43" s="351"/>
      <c r="G43" s="3">
        <v>16</v>
      </c>
      <c r="H43" s="474">
        <f>PI()*(10)^2/4*7.85/1000</f>
        <v>0.61653755826699697</v>
      </c>
      <c r="I43" s="348">
        <f>PRODUCT(D43:H43)</f>
        <v>102.59184969562828</v>
      </c>
      <c r="J43" s="769"/>
      <c r="K43" s="769"/>
      <c r="L43" s="352"/>
      <c r="M43" s="352"/>
      <c r="N43" s="352"/>
      <c r="O43" s="353"/>
    </row>
    <row r="44" spans="1:15" s="521" customFormat="1" ht="15" hidden="1" outlineLevel="1">
      <c r="A44" s="349"/>
      <c r="B44" s="350"/>
      <c r="C44" s="351"/>
      <c r="D44" s="351"/>
      <c r="E44" s="351"/>
      <c r="F44" s="351"/>
      <c r="G44" s="351"/>
      <c r="H44" s="474"/>
      <c r="I44" s="348"/>
      <c r="J44" s="769"/>
      <c r="K44" s="769"/>
      <c r="L44" s="352"/>
      <c r="M44" s="352"/>
      <c r="N44" s="352"/>
      <c r="O44" s="353"/>
    </row>
    <row r="45" spans="1:15" s="766" customFormat="1" ht="17.25" customHeight="1" collapsed="1">
      <c r="A45" s="16">
        <f>MAX($A$6:$A41)+1</f>
        <v>16</v>
      </c>
      <c r="B45" s="774" t="s">
        <v>286</v>
      </c>
      <c r="C45" s="775" t="s">
        <v>285</v>
      </c>
      <c r="D45" s="775"/>
      <c r="E45" s="775"/>
      <c r="F45" s="775"/>
      <c r="G45" s="775"/>
      <c r="H45" s="776"/>
      <c r="I45" s="101">
        <f>SUBTOTAL(9,I46:I48)/1000</f>
        <v>0.40130183052575524</v>
      </c>
      <c r="J45" s="769"/>
      <c r="K45" s="769"/>
      <c r="L45" s="769">
        <f t="shared" si="10"/>
        <v>0</v>
      </c>
      <c r="M45" s="769">
        <f t="shared" si="11"/>
        <v>0</v>
      </c>
      <c r="N45" s="769">
        <f t="shared" si="12"/>
        <v>0</v>
      </c>
      <c r="O45" s="771"/>
    </row>
    <row r="46" spans="1:15" s="521" customFormat="1" ht="15" hidden="1" outlineLevel="1">
      <c r="A46" s="349"/>
      <c r="B46" s="350" t="s">
        <v>927</v>
      </c>
      <c r="C46" s="351"/>
      <c r="D46" s="351"/>
      <c r="E46" s="351">
        <f>E29</f>
        <v>49.6</v>
      </c>
      <c r="F46" s="351">
        <f t="shared" ref="F46:G46" si="14">F29</f>
        <v>0.2</v>
      </c>
      <c r="G46" s="351">
        <f t="shared" si="14"/>
        <v>0.4</v>
      </c>
      <c r="H46" s="475">
        <v>0</v>
      </c>
      <c r="I46" s="348">
        <f>PRODUCT(D46:H46)</f>
        <v>0</v>
      </c>
      <c r="J46" s="769"/>
      <c r="K46" s="769"/>
      <c r="L46" s="352"/>
      <c r="M46" s="352"/>
      <c r="N46" s="352"/>
      <c r="O46" s="353"/>
    </row>
    <row r="47" spans="1:15" s="521" customFormat="1" ht="15" hidden="1" outlineLevel="1">
      <c r="A47" s="349"/>
      <c r="B47" s="361" t="s">
        <v>873</v>
      </c>
      <c r="C47" s="351"/>
      <c r="D47" s="351"/>
      <c r="E47" s="351">
        <f>E46</f>
        <v>49.6</v>
      </c>
      <c r="F47" s="351">
        <v>4</v>
      </c>
      <c r="G47" s="351"/>
      <c r="H47" s="474">
        <f>PI()*(16)^2/4*7.85/1000</f>
        <v>1.5783361491635119</v>
      </c>
      <c r="I47" s="348">
        <f t="shared" ref="I47:I48" si="15">PRODUCT(D47:H47)</f>
        <v>313.1418919940408</v>
      </c>
      <c r="J47" s="769"/>
      <c r="K47" s="769"/>
      <c r="L47" s="352"/>
      <c r="M47" s="352"/>
      <c r="N47" s="352"/>
      <c r="O47" s="353"/>
    </row>
    <row r="48" spans="1:15" s="521" customFormat="1" ht="15" hidden="1" outlineLevel="1">
      <c r="A48" s="349"/>
      <c r="B48" s="361" t="s">
        <v>931</v>
      </c>
      <c r="C48" s="351"/>
      <c r="D48" s="351"/>
      <c r="E48" s="351">
        <f>ROUNDUP(E47/0.15,0)</f>
        <v>331</v>
      </c>
      <c r="F48" s="351">
        <f>(F46+G46-0.05)*2+0.1</f>
        <v>1.2000000000000002</v>
      </c>
      <c r="G48" s="351"/>
      <c r="H48" s="474">
        <f>PI()*(6)^2/4*7.85/1000</f>
        <v>0.22195352097611887</v>
      </c>
      <c r="I48" s="348">
        <f t="shared" si="15"/>
        <v>88.159938531714431</v>
      </c>
      <c r="J48" s="769"/>
      <c r="K48" s="769"/>
      <c r="L48" s="352"/>
      <c r="M48" s="352"/>
      <c r="N48" s="352"/>
      <c r="O48" s="353"/>
    </row>
    <row r="49" spans="1:15" s="766" customFormat="1" ht="17.25" customHeight="1" collapsed="1">
      <c r="A49" s="16">
        <f>MAX($A$6:$A45)+1</f>
        <v>17</v>
      </c>
      <c r="B49" s="774" t="s">
        <v>287</v>
      </c>
      <c r="C49" s="775" t="str">
        <f>+C41</f>
        <v>tấn</v>
      </c>
      <c r="D49" s="775"/>
      <c r="E49" s="775"/>
      <c r="F49" s="775"/>
      <c r="G49" s="775"/>
      <c r="H49" s="776"/>
      <c r="I49" s="101">
        <f>SUBTOTAL(9,I50:I57)/1000</f>
        <v>0.28910679182256011</v>
      </c>
      <c r="J49" s="769"/>
      <c r="K49" s="769"/>
      <c r="L49" s="769">
        <f t="shared" si="10"/>
        <v>0</v>
      </c>
      <c r="M49" s="769">
        <f t="shared" si="11"/>
        <v>0</v>
      </c>
      <c r="N49" s="769">
        <f t="shared" si="12"/>
        <v>0</v>
      </c>
      <c r="O49" s="771"/>
    </row>
    <row r="50" spans="1:15" s="521" customFormat="1" ht="15" hidden="1" outlineLevel="1">
      <c r="A50" s="349"/>
      <c r="B50" s="350" t="str">
        <f>B35</f>
        <v>C. 200*200</v>
      </c>
      <c r="C50" s="351"/>
      <c r="D50" s="351">
        <f>D35</f>
        <v>8</v>
      </c>
      <c r="E50" s="351">
        <f t="shared" ref="E50:G50" si="16">E35</f>
        <v>0.2</v>
      </c>
      <c r="F50" s="351">
        <f t="shared" si="16"/>
        <v>0.2</v>
      </c>
      <c r="G50" s="351">
        <f t="shared" si="16"/>
        <v>4.5999999999999996</v>
      </c>
      <c r="H50" s="475">
        <v>0</v>
      </c>
      <c r="I50" s="348">
        <f t="shared" ref="I50:I54" si="17">PRODUCT(D50:H50)</f>
        <v>0</v>
      </c>
      <c r="J50" s="769"/>
      <c r="K50" s="769"/>
      <c r="L50" s="352"/>
      <c r="M50" s="352"/>
      <c r="N50" s="352"/>
      <c r="O50" s="353"/>
    </row>
    <row r="51" spans="1:15" s="521" customFormat="1" ht="15" hidden="1" outlineLevel="1">
      <c r="A51" s="349"/>
      <c r="B51" s="361" t="s">
        <v>873</v>
      </c>
      <c r="C51" s="351"/>
      <c r="D51" s="351">
        <f>D50</f>
        <v>8</v>
      </c>
      <c r="E51" s="351">
        <v>4</v>
      </c>
      <c r="F51" s="351">
        <f>0.25+1.075</f>
        <v>1.325</v>
      </c>
      <c r="G51" s="351"/>
      <c r="H51" s="474">
        <f>PI()*(16)^2/4*7.85/1000</f>
        <v>1.5783361491635119</v>
      </c>
      <c r="I51" s="348">
        <f t="shared" si="17"/>
        <v>66.921452724532898</v>
      </c>
      <c r="J51" s="769"/>
      <c r="K51" s="769"/>
      <c r="L51" s="352"/>
      <c r="M51" s="352"/>
      <c r="N51" s="352"/>
      <c r="O51" s="353"/>
    </row>
    <row r="52" spans="1:15" s="521" customFormat="1" ht="15" hidden="1" outlineLevel="1">
      <c r="A52" s="349"/>
      <c r="B52" s="361" t="s">
        <v>639</v>
      </c>
      <c r="C52" s="351"/>
      <c r="D52" s="351">
        <f>D51</f>
        <v>8</v>
      </c>
      <c r="E52" s="351">
        <f>ROUNDUP(G50/0.15,0)</f>
        <v>31</v>
      </c>
      <c r="F52" s="351">
        <f>(E50-0.1+F50-0.1)*2+0.1</f>
        <v>0.50000000000000011</v>
      </c>
      <c r="G52" s="351"/>
      <c r="H52" s="474">
        <f>PI()*(6)^2/4*7.85/1000</f>
        <v>0.22195352097611887</v>
      </c>
      <c r="I52" s="348">
        <f t="shared" si="17"/>
        <v>27.522236601038745</v>
      </c>
      <c r="J52" s="769"/>
      <c r="K52" s="769"/>
      <c r="L52" s="352"/>
      <c r="M52" s="352"/>
      <c r="N52" s="352"/>
      <c r="O52" s="353"/>
    </row>
    <row r="53" spans="1:15" s="521" customFormat="1" ht="15" hidden="1" outlineLevel="1">
      <c r="A53" s="349"/>
      <c r="B53" s="350" t="str">
        <f>B36</f>
        <v>Seno 550*450</v>
      </c>
      <c r="C53" s="351"/>
      <c r="D53" s="351"/>
      <c r="E53" s="351">
        <f>E36</f>
        <v>16.3</v>
      </c>
      <c r="F53" s="351">
        <f>F36</f>
        <v>0.55000000000000004</v>
      </c>
      <c r="G53" s="351">
        <f>G36</f>
        <v>0.45</v>
      </c>
      <c r="H53" s="474">
        <v>0</v>
      </c>
      <c r="I53" s="348">
        <f t="shared" si="17"/>
        <v>0</v>
      </c>
      <c r="J53" s="769"/>
      <c r="K53" s="769"/>
      <c r="L53" s="352"/>
      <c r="M53" s="352"/>
      <c r="N53" s="352"/>
      <c r="O53" s="353"/>
    </row>
    <row r="54" spans="1:15" s="521" customFormat="1" ht="15" hidden="1" outlineLevel="1">
      <c r="A54" s="349"/>
      <c r="B54" s="361" t="s">
        <v>882</v>
      </c>
      <c r="C54" s="351"/>
      <c r="D54" s="351"/>
      <c r="E54" s="351">
        <v>5</v>
      </c>
      <c r="F54" s="351">
        <f>E53</f>
        <v>16.3</v>
      </c>
      <c r="G54" s="351"/>
      <c r="H54" s="474">
        <f>PI()*(16)^2/4*7.85/1000</f>
        <v>1.5783361491635119</v>
      </c>
      <c r="I54" s="348">
        <f t="shared" si="17"/>
        <v>128.63439615682623</v>
      </c>
      <c r="J54" s="769"/>
      <c r="K54" s="769"/>
      <c r="L54" s="352"/>
      <c r="M54" s="352"/>
      <c r="N54" s="352"/>
      <c r="O54" s="353"/>
    </row>
    <row r="55" spans="1:15" s="521" customFormat="1" ht="15" hidden="1" outlineLevel="1">
      <c r="A55" s="349"/>
      <c r="B55" s="361" t="s">
        <v>639</v>
      </c>
      <c r="C55" s="351"/>
      <c r="D55" s="351"/>
      <c r="E55" s="351">
        <f>ROUNDUP(E53/0.15,0)</f>
        <v>109</v>
      </c>
      <c r="F55" s="351">
        <f>(0.25+0.45-0.05)*2+0.1</f>
        <v>1.4</v>
      </c>
      <c r="G55" s="351"/>
      <c r="H55" s="474">
        <f>PI()*(6)^2/4*7.85/1000</f>
        <v>0.22195352097611887</v>
      </c>
      <c r="I55" s="348">
        <f t="shared" ref="I55" si="18">PRODUCT(D55:H55)</f>
        <v>33.870107300955738</v>
      </c>
      <c r="J55" s="769"/>
      <c r="K55" s="769"/>
      <c r="L55" s="352"/>
      <c r="M55" s="352"/>
      <c r="N55" s="352"/>
      <c r="O55" s="353"/>
    </row>
    <row r="56" spans="1:15" s="521" customFormat="1" ht="15" hidden="1" outlineLevel="1">
      <c r="A56" s="349"/>
      <c r="B56" s="361" t="s">
        <v>933</v>
      </c>
      <c r="C56" s="351"/>
      <c r="D56" s="351"/>
      <c r="E56" s="351">
        <f>E54</f>
        <v>5</v>
      </c>
      <c r="F56" s="351">
        <f>F54</f>
        <v>16.3</v>
      </c>
      <c r="G56" s="351"/>
      <c r="H56" s="474">
        <f>PI()*(8)^2/4*7.85/1000</f>
        <v>0.39458403729087799</v>
      </c>
      <c r="I56" s="348">
        <f t="shared" ref="I56" si="19">PRODUCT(D56:H56)</f>
        <v>32.158599039206557</v>
      </c>
      <c r="J56" s="769"/>
      <c r="K56" s="769"/>
      <c r="L56" s="352"/>
      <c r="M56" s="352"/>
      <c r="N56" s="352"/>
      <c r="O56" s="353"/>
    </row>
    <row r="57" spans="1:15" s="521" customFormat="1" ht="15" hidden="1" outlineLevel="1">
      <c r="A57" s="349"/>
      <c r="B57" s="361"/>
      <c r="C57" s="351"/>
      <c r="D57" s="351"/>
      <c r="E57" s="351"/>
      <c r="F57" s="351"/>
      <c r="G57" s="351"/>
      <c r="H57" s="474"/>
      <c r="I57" s="348"/>
      <c r="J57" s="769"/>
      <c r="K57" s="769"/>
      <c r="L57" s="352"/>
      <c r="M57" s="352"/>
      <c r="N57" s="352"/>
      <c r="O57" s="353"/>
    </row>
    <row r="58" spans="1:15" s="766" customFormat="1" ht="17.25" customHeight="1">
      <c r="A58" s="16">
        <f>MAX($A$6:$A49)+1</f>
        <v>18</v>
      </c>
      <c r="B58" s="774" t="s">
        <v>288</v>
      </c>
      <c r="C58" s="775" t="str">
        <f>+C45</f>
        <v>tấn</v>
      </c>
      <c r="D58" s="775"/>
      <c r="E58" s="775"/>
      <c r="F58" s="775"/>
      <c r="G58" s="775"/>
      <c r="H58" s="776"/>
      <c r="I58" s="772">
        <f>I82*70/1000</f>
        <v>0.105</v>
      </c>
      <c r="J58" s="769"/>
      <c r="K58" s="769"/>
      <c r="L58" s="769">
        <f t="shared" si="10"/>
        <v>0</v>
      </c>
      <c r="M58" s="769">
        <f t="shared" si="11"/>
        <v>0</v>
      </c>
      <c r="N58" s="769">
        <f t="shared" si="12"/>
        <v>0</v>
      </c>
      <c r="O58" s="771"/>
    </row>
    <row r="59" spans="1:15" s="766" customFormat="1" ht="17.25" customHeight="1" collapsed="1">
      <c r="A59" s="16">
        <f>MAX($A$6:$A49)+1</f>
        <v>18</v>
      </c>
      <c r="B59" s="774" t="s">
        <v>289</v>
      </c>
      <c r="C59" s="775" t="str">
        <f>+C49</f>
        <v>tấn</v>
      </c>
      <c r="D59" s="775"/>
      <c r="E59" s="775"/>
      <c r="F59" s="775"/>
      <c r="G59" s="775"/>
      <c r="H59" s="474"/>
      <c r="I59" s="101">
        <f>SUBTOTAL(9,I60:I62)/1000</f>
        <v>0.15694333468221366</v>
      </c>
      <c r="J59" s="769"/>
      <c r="K59" s="769"/>
      <c r="L59" s="769">
        <f t="shared" si="10"/>
        <v>0</v>
      </c>
      <c r="M59" s="769">
        <f t="shared" si="11"/>
        <v>0</v>
      </c>
      <c r="N59" s="769">
        <f t="shared" si="12"/>
        <v>0</v>
      </c>
      <c r="O59" s="771"/>
    </row>
    <row r="60" spans="1:15" s="521" customFormat="1" ht="15" hidden="1" outlineLevel="1">
      <c r="A60" s="349"/>
      <c r="B60" s="361" t="s">
        <v>934</v>
      </c>
      <c r="C60" s="351"/>
      <c r="D60" s="351"/>
      <c r="E60" s="351">
        <v>16.3</v>
      </c>
      <c r="F60" s="351">
        <f>ROUNDUP(4.25/0.2,0)</f>
        <v>22</v>
      </c>
      <c r="G60" s="351"/>
      <c r="H60" s="474">
        <f>PI()*(6)^2/4*7.85/1000</f>
        <v>0.22195352097611887</v>
      </c>
      <c r="I60" s="348">
        <f t="shared" ref="I60" si="20">PRODUCT(D60:H60)</f>
        <v>79.592532622036231</v>
      </c>
      <c r="J60" s="352"/>
      <c r="K60" s="352"/>
      <c r="L60" s="352"/>
      <c r="M60" s="352"/>
      <c r="N60" s="352"/>
      <c r="O60" s="353"/>
    </row>
    <row r="61" spans="1:15" s="521" customFormat="1" ht="15" hidden="1" outlineLevel="1">
      <c r="A61" s="349"/>
      <c r="B61" s="361" t="s">
        <v>934</v>
      </c>
      <c r="C61" s="351"/>
      <c r="D61" s="351"/>
      <c r="E61" s="351">
        <v>4.25</v>
      </c>
      <c r="F61" s="351">
        <f>ROUNDUP(16.3/0.2,0)</f>
        <v>82</v>
      </c>
      <c r="G61" s="351"/>
      <c r="H61" s="474">
        <f>PI()*(6)^2/4*7.85/1000</f>
        <v>0.22195352097611887</v>
      </c>
      <c r="I61" s="348">
        <f t="shared" ref="I61" si="21">PRODUCT(D61:H61)</f>
        <v>77.350802060177429</v>
      </c>
      <c r="J61" s="352"/>
      <c r="K61" s="352"/>
      <c r="L61" s="352"/>
      <c r="M61" s="352"/>
      <c r="N61" s="352"/>
      <c r="O61" s="353"/>
    </row>
    <row r="62" spans="1:15" s="521" customFormat="1" ht="15" hidden="1" outlineLevel="1">
      <c r="A62" s="349"/>
      <c r="B62" s="361"/>
      <c r="C62" s="351"/>
      <c r="D62" s="351"/>
      <c r="E62" s="351"/>
      <c r="F62" s="351"/>
      <c r="G62" s="351"/>
      <c r="H62" s="474"/>
      <c r="I62" s="348"/>
      <c r="J62" s="352"/>
      <c r="K62" s="352"/>
      <c r="L62" s="352"/>
      <c r="M62" s="352"/>
      <c r="N62" s="352"/>
      <c r="O62" s="353"/>
    </row>
    <row r="63" spans="1:15" s="766" customFormat="1" ht="15">
      <c r="A63" s="773"/>
      <c r="B63" s="768"/>
      <c r="C63" s="769"/>
      <c r="D63" s="769"/>
      <c r="E63" s="769"/>
      <c r="F63" s="769"/>
      <c r="G63" s="769"/>
      <c r="H63" s="770"/>
      <c r="I63" s="772"/>
      <c r="J63" s="769"/>
      <c r="K63" s="769"/>
      <c r="L63" s="769"/>
      <c r="M63" s="769"/>
      <c r="N63" s="769"/>
      <c r="O63" s="771"/>
    </row>
    <row r="64" spans="1:15" s="766" customFormat="1" ht="20.25" customHeight="1">
      <c r="A64" s="120"/>
      <c r="B64" s="95" t="s">
        <v>266</v>
      </c>
      <c r="C64" s="94"/>
      <c r="D64" s="94"/>
      <c r="E64" s="94"/>
      <c r="F64" s="94"/>
      <c r="G64" s="94"/>
      <c r="H64" s="473"/>
      <c r="I64" s="96"/>
      <c r="J64" s="97"/>
      <c r="K64" s="97"/>
      <c r="L64" s="98">
        <f>+SUBTOTAL(9,L65:L83)</f>
        <v>0</v>
      </c>
      <c r="M64" s="98">
        <f t="shared" ref="M64:N64" si="22">+SUBTOTAL(9,M65:M83)</f>
        <v>0</v>
      </c>
      <c r="N64" s="98">
        <f t="shared" si="22"/>
        <v>0</v>
      </c>
      <c r="O64" s="121"/>
    </row>
    <row r="65" spans="1:15" s="766" customFormat="1" ht="15" collapsed="1">
      <c r="A65" s="16">
        <f>MAX($A$6:$A64)+1</f>
        <v>19</v>
      </c>
      <c r="B65" s="768" t="s">
        <v>272</v>
      </c>
      <c r="C65" s="769" t="s">
        <v>1</v>
      </c>
      <c r="D65" s="769"/>
      <c r="E65" s="769"/>
      <c r="F65" s="769"/>
      <c r="G65" s="769"/>
      <c r="H65" s="770"/>
      <c r="I65" s="101">
        <f>SUBTOTAL(9,I66:I67)</f>
        <v>0.9</v>
      </c>
      <c r="J65" s="769"/>
      <c r="K65" s="769"/>
      <c r="L65" s="769">
        <f t="shared" ref="L65:L82" si="23">+I65*J65</f>
        <v>0</v>
      </c>
      <c r="M65" s="769">
        <f t="shared" ref="M65:M82" si="24">+I65*K65</f>
        <v>0</v>
      </c>
      <c r="N65" s="769">
        <f t="shared" ref="N65:N82" si="25">+SUM(L65:M65)</f>
        <v>0</v>
      </c>
      <c r="O65" s="771"/>
    </row>
    <row r="66" spans="1:15" s="521" customFormat="1" ht="15" hidden="1" outlineLevel="1">
      <c r="A66" s="349"/>
      <c r="B66" s="350" t="str">
        <f>B23</f>
        <v>M1</v>
      </c>
      <c r="C66" s="351"/>
      <c r="D66" s="351">
        <f>D23</f>
        <v>8</v>
      </c>
      <c r="E66" s="351">
        <f t="shared" ref="E66:G66" si="26">E23</f>
        <v>1.5</v>
      </c>
      <c r="F66" s="351">
        <f t="shared" si="26"/>
        <v>1.5</v>
      </c>
      <c r="G66" s="351">
        <f t="shared" si="26"/>
        <v>0.05</v>
      </c>
      <c r="H66" s="474"/>
      <c r="I66" s="348">
        <f t="shared" ref="I66" si="27">PRODUCT(D66:H66)</f>
        <v>0.9</v>
      </c>
      <c r="J66" s="769"/>
      <c r="K66" s="769"/>
      <c r="L66" s="352"/>
      <c r="M66" s="352"/>
      <c r="N66" s="352"/>
      <c r="O66" s="353"/>
    </row>
    <row r="67" spans="1:15" s="521" customFormat="1" ht="15" hidden="1" outlineLevel="1">
      <c r="A67" s="349"/>
      <c r="B67" s="350"/>
      <c r="C67" s="351"/>
      <c r="D67" s="351"/>
      <c r="E67" s="351"/>
      <c r="F67" s="351"/>
      <c r="G67" s="351"/>
      <c r="H67" s="474"/>
      <c r="I67" s="348"/>
      <c r="J67" s="769"/>
      <c r="K67" s="769"/>
      <c r="L67" s="352"/>
      <c r="M67" s="352"/>
      <c r="N67" s="352"/>
      <c r="O67" s="353"/>
    </row>
    <row r="68" spans="1:15" s="766" customFormat="1" ht="15" collapsed="1">
      <c r="A68" s="16">
        <f>MAX($A$6:$A65)+1</f>
        <v>20</v>
      </c>
      <c r="B68" s="768" t="s">
        <v>273</v>
      </c>
      <c r="C68" s="769" t="str">
        <f>+C65</f>
        <v>m3</v>
      </c>
      <c r="D68" s="769"/>
      <c r="E68" s="769"/>
      <c r="F68" s="769"/>
      <c r="G68" s="769"/>
      <c r="H68" s="770"/>
      <c r="I68" s="101">
        <f>SUBTOTAL(9,I69:I70)</f>
        <v>4.7039999999999988</v>
      </c>
      <c r="J68" s="769"/>
      <c r="K68" s="769"/>
      <c r="L68" s="769">
        <f t="shared" si="23"/>
        <v>0</v>
      </c>
      <c r="M68" s="769">
        <f t="shared" si="24"/>
        <v>0</v>
      </c>
      <c r="N68" s="769">
        <f t="shared" si="25"/>
        <v>0</v>
      </c>
      <c r="O68" s="771"/>
    </row>
    <row r="69" spans="1:15" s="521" customFormat="1" ht="15" hidden="1" outlineLevel="1">
      <c r="A69" s="349"/>
      <c r="B69" s="350" t="str">
        <f>B26</f>
        <v>M1</v>
      </c>
      <c r="C69" s="351"/>
      <c r="D69" s="351">
        <f>D26</f>
        <v>8</v>
      </c>
      <c r="E69" s="351">
        <f t="shared" ref="E69:G69" si="28">E26</f>
        <v>1.4</v>
      </c>
      <c r="F69" s="351">
        <f t="shared" si="28"/>
        <v>1.4</v>
      </c>
      <c r="G69" s="351">
        <f t="shared" si="28"/>
        <v>0.3</v>
      </c>
      <c r="H69" s="474"/>
      <c r="I69" s="348">
        <f t="shared" ref="I69" si="29">PRODUCT(D69:H69)</f>
        <v>4.7039999999999988</v>
      </c>
      <c r="J69" s="769"/>
      <c r="K69" s="769"/>
      <c r="L69" s="352"/>
      <c r="M69" s="352"/>
      <c r="N69" s="352"/>
      <c r="O69" s="353"/>
    </row>
    <row r="70" spans="1:15" s="521" customFormat="1" ht="15" hidden="1" outlineLevel="1">
      <c r="A70" s="349"/>
      <c r="B70" s="350"/>
      <c r="C70" s="351"/>
      <c r="D70" s="351"/>
      <c r="E70" s="351"/>
      <c r="F70" s="351"/>
      <c r="G70" s="351"/>
      <c r="H70" s="474"/>
      <c r="I70" s="348"/>
      <c r="J70" s="769"/>
      <c r="K70" s="769"/>
      <c r="L70" s="352"/>
      <c r="M70" s="352"/>
      <c r="N70" s="352"/>
      <c r="O70" s="353"/>
    </row>
    <row r="71" spans="1:15" s="766" customFormat="1" ht="15" collapsed="1">
      <c r="A71" s="16">
        <f>MAX($A$6:$A68)+1</f>
        <v>21</v>
      </c>
      <c r="B71" s="768" t="s">
        <v>271</v>
      </c>
      <c r="C71" s="769" t="str">
        <f>+C68</f>
        <v>m3</v>
      </c>
      <c r="D71" s="769"/>
      <c r="E71" s="769"/>
      <c r="F71" s="769"/>
      <c r="G71" s="769"/>
      <c r="H71" s="770"/>
      <c r="I71" s="101">
        <f>SUBTOTAL(9,I72:I73)</f>
        <v>3.9680000000000009</v>
      </c>
      <c r="J71" s="769"/>
      <c r="K71" s="769"/>
      <c r="L71" s="769">
        <f t="shared" si="23"/>
        <v>0</v>
      </c>
      <c r="M71" s="769">
        <f t="shared" si="24"/>
        <v>0</v>
      </c>
      <c r="N71" s="769">
        <f t="shared" si="25"/>
        <v>0</v>
      </c>
      <c r="O71" s="771"/>
    </row>
    <row r="72" spans="1:15" s="521" customFormat="1" ht="15" hidden="1" outlineLevel="1">
      <c r="A72" s="349"/>
      <c r="B72" s="350" t="str">
        <f>B29</f>
        <v>DK. 200*400</v>
      </c>
      <c r="C72" s="351"/>
      <c r="D72" s="351"/>
      <c r="E72" s="351">
        <f t="shared" ref="E72:G72" si="30">E29</f>
        <v>49.6</v>
      </c>
      <c r="F72" s="351">
        <f t="shared" si="30"/>
        <v>0.2</v>
      </c>
      <c r="G72" s="351">
        <f t="shared" si="30"/>
        <v>0.4</v>
      </c>
      <c r="H72" s="474"/>
      <c r="I72" s="348">
        <f t="shared" ref="I72" si="31">PRODUCT(D72:H72)</f>
        <v>3.9680000000000009</v>
      </c>
      <c r="J72" s="769"/>
      <c r="K72" s="769"/>
      <c r="L72" s="352"/>
      <c r="M72" s="352"/>
      <c r="N72" s="352"/>
      <c r="O72" s="353"/>
    </row>
    <row r="73" spans="1:15" s="521" customFormat="1" ht="15" hidden="1" outlineLevel="1">
      <c r="A73" s="349"/>
      <c r="B73" s="350"/>
      <c r="C73" s="351"/>
      <c r="D73" s="351"/>
      <c r="E73" s="351"/>
      <c r="F73" s="351"/>
      <c r="G73" s="351"/>
      <c r="H73" s="474"/>
      <c r="I73" s="348"/>
      <c r="J73" s="769"/>
      <c r="K73" s="769"/>
      <c r="L73" s="352"/>
      <c r="M73" s="352"/>
      <c r="N73" s="352"/>
      <c r="O73" s="353"/>
    </row>
    <row r="74" spans="1:15" s="766" customFormat="1" ht="15" collapsed="1">
      <c r="A74" s="16">
        <f>MAX($A$6:$A71)+1</f>
        <v>22</v>
      </c>
      <c r="B74" s="768" t="s">
        <v>281</v>
      </c>
      <c r="C74" s="769" t="str">
        <f>+C71</f>
        <v>m3</v>
      </c>
      <c r="D74" s="769"/>
      <c r="E74" s="769"/>
      <c r="F74" s="769"/>
      <c r="G74" s="769"/>
      <c r="H74" s="770"/>
      <c r="I74" s="101">
        <f>SUBTOTAL(9,I75:I76)</f>
        <v>10.391250000000001</v>
      </c>
      <c r="J74" s="769"/>
      <c r="K74" s="769"/>
      <c r="L74" s="769">
        <f t="shared" si="23"/>
        <v>0</v>
      </c>
      <c r="M74" s="769">
        <f t="shared" si="24"/>
        <v>0</v>
      </c>
      <c r="N74" s="769">
        <f t="shared" si="25"/>
        <v>0</v>
      </c>
      <c r="O74" s="771"/>
    </row>
    <row r="75" spans="1:15" s="521" customFormat="1" ht="15" hidden="1" outlineLevel="1">
      <c r="A75" s="349"/>
      <c r="B75" s="350" t="str">
        <f>B32</f>
        <v>nền 150</v>
      </c>
      <c r="C75" s="351"/>
      <c r="D75" s="351"/>
      <c r="E75" s="351">
        <f t="shared" ref="E75:G75" si="32">E32</f>
        <v>16.3</v>
      </c>
      <c r="F75" s="351">
        <f t="shared" si="32"/>
        <v>4.25</v>
      </c>
      <c r="G75" s="351">
        <f t="shared" si="32"/>
        <v>0.15</v>
      </c>
      <c r="H75" s="474"/>
      <c r="I75" s="348">
        <f t="shared" ref="I75" si="33">PRODUCT(D75:H75)</f>
        <v>10.391250000000001</v>
      </c>
      <c r="J75" s="769"/>
      <c r="K75" s="769"/>
      <c r="L75" s="352"/>
      <c r="M75" s="352"/>
      <c r="N75" s="352"/>
      <c r="O75" s="353"/>
    </row>
    <row r="76" spans="1:15" s="521" customFormat="1" ht="15" hidden="1" outlineLevel="1">
      <c r="A76" s="349"/>
      <c r="B76" s="350"/>
      <c r="C76" s="351"/>
      <c r="D76" s="351"/>
      <c r="E76" s="351"/>
      <c r="F76" s="351"/>
      <c r="G76" s="351"/>
      <c r="H76" s="474"/>
      <c r="I76" s="348"/>
      <c r="J76" s="769"/>
      <c r="K76" s="769"/>
      <c r="L76" s="352"/>
      <c r="M76" s="352"/>
      <c r="N76" s="352"/>
      <c r="O76" s="353"/>
    </row>
    <row r="77" spans="1:15" s="777" customFormat="1" ht="15" collapsed="1">
      <c r="A77" s="16">
        <f>MAX($A$6:$A74)+1</f>
        <v>23</v>
      </c>
      <c r="B77" s="768" t="s">
        <v>275</v>
      </c>
      <c r="C77" s="769" t="str">
        <f>+C74</f>
        <v>m3</v>
      </c>
      <c r="D77" s="769"/>
      <c r="E77" s="769"/>
      <c r="F77" s="769"/>
      <c r="G77" s="769"/>
      <c r="H77" s="770"/>
      <c r="I77" s="101">
        <f>SUBTOTAL(9,I78:I81)</f>
        <v>3.1587500000000004</v>
      </c>
      <c r="J77" s="769"/>
      <c r="K77" s="769"/>
      <c r="L77" s="769">
        <f t="shared" si="23"/>
        <v>0</v>
      </c>
      <c r="M77" s="769">
        <f t="shared" si="24"/>
        <v>0</v>
      </c>
      <c r="N77" s="769">
        <f t="shared" si="25"/>
        <v>0</v>
      </c>
      <c r="O77" s="771"/>
    </row>
    <row r="78" spans="1:15" s="521" customFormat="1" ht="15" hidden="1" outlineLevel="1">
      <c r="A78" s="349"/>
      <c r="B78" s="350" t="str">
        <f>B35</f>
        <v>C. 200*200</v>
      </c>
      <c r="C78" s="351"/>
      <c r="D78" s="351"/>
      <c r="E78" s="351">
        <f t="shared" ref="E78:G78" si="34">E35</f>
        <v>0.2</v>
      </c>
      <c r="F78" s="351">
        <f t="shared" si="34"/>
        <v>0.2</v>
      </c>
      <c r="G78" s="351">
        <f t="shared" si="34"/>
        <v>4.5999999999999996</v>
      </c>
      <c r="H78" s="474"/>
      <c r="I78" s="348">
        <f t="shared" ref="I78:I80" si="35">PRODUCT(D78:H78)</f>
        <v>0.18400000000000002</v>
      </c>
      <c r="J78" s="769"/>
      <c r="K78" s="769"/>
      <c r="L78" s="352"/>
      <c r="M78" s="352"/>
      <c r="N78" s="352"/>
      <c r="O78" s="353"/>
    </row>
    <row r="79" spans="1:15" s="521" customFormat="1" ht="15" hidden="1" outlineLevel="1">
      <c r="A79" s="349"/>
      <c r="B79" s="350" t="str">
        <f>B36</f>
        <v>Seno 550*450</v>
      </c>
      <c r="C79" s="351"/>
      <c r="D79" s="351"/>
      <c r="E79" s="351">
        <f t="shared" ref="E79:G79" si="36">E36</f>
        <v>16.3</v>
      </c>
      <c r="F79" s="351">
        <v>0.25</v>
      </c>
      <c r="G79" s="351">
        <f t="shared" si="36"/>
        <v>0.45</v>
      </c>
      <c r="H79" s="474"/>
      <c r="I79" s="348">
        <f t="shared" si="35"/>
        <v>1.8337500000000002</v>
      </c>
      <c r="J79" s="769"/>
      <c r="K79" s="769"/>
      <c r="L79" s="352"/>
      <c r="M79" s="352"/>
      <c r="N79" s="352"/>
      <c r="O79" s="353"/>
    </row>
    <row r="80" spans="1:15" s="521" customFormat="1" ht="15" hidden="1" outlineLevel="1">
      <c r="A80" s="349"/>
      <c r="B80" s="350"/>
      <c r="C80" s="351"/>
      <c r="D80" s="351"/>
      <c r="E80" s="351">
        <f>E79</f>
        <v>16.3</v>
      </c>
      <c r="F80" s="351">
        <f>0.3+0.4</f>
        <v>0.7</v>
      </c>
      <c r="G80" s="351">
        <v>0.1</v>
      </c>
      <c r="H80" s="474"/>
      <c r="I80" s="348">
        <f t="shared" si="35"/>
        <v>1.141</v>
      </c>
      <c r="J80" s="769"/>
      <c r="K80" s="769"/>
      <c r="L80" s="352"/>
      <c r="M80" s="352"/>
      <c r="N80" s="352"/>
      <c r="O80" s="353"/>
    </row>
    <row r="81" spans="1:15" s="521" customFormat="1" ht="15" hidden="1" outlineLevel="1">
      <c r="A81" s="349"/>
      <c r="B81" s="350"/>
      <c r="C81" s="351"/>
      <c r="D81" s="351"/>
      <c r="E81" s="351"/>
      <c r="F81" s="351"/>
      <c r="G81" s="351"/>
      <c r="H81" s="474"/>
      <c r="I81" s="348"/>
      <c r="J81" s="769"/>
      <c r="K81" s="769"/>
      <c r="L81" s="352"/>
      <c r="M81" s="352"/>
      <c r="N81" s="352"/>
      <c r="O81" s="353"/>
    </row>
    <row r="82" spans="1:15" s="777" customFormat="1" ht="15">
      <c r="A82" s="16">
        <f>MAX($A$6:$A77)+1</f>
        <v>24</v>
      </c>
      <c r="B82" s="768" t="s">
        <v>282</v>
      </c>
      <c r="C82" s="769" t="str">
        <f t="shared" ref="C82" si="37">+C77</f>
        <v>m3</v>
      </c>
      <c r="D82" s="769"/>
      <c r="E82" s="769"/>
      <c r="F82" s="769"/>
      <c r="G82" s="769"/>
      <c r="H82" s="770"/>
      <c r="I82" s="772">
        <v>1.5</v>
      </c>
      <c r="J82" s="769"/>
      <c r="K82" s="769"/>
      <c r="L82" s="769">
        <f t="shared" si="23"/>
        <v>0</v>
      </c>
      <c r="M82" s="769">
        <f t="shared" si="24"/>
        <v>0</v>
      </c>
      <c r="N82" s="769">
        <f t="shared" si="25"/>
        <v>0</v>
      </c>
      <c r="O82" s="771"/>
    </row>
    <row r="83" spans="1:15" s="766" customFormat="1" ht="15">
      <c r="A83" s="773"/>
      <c r="B83" s="768"/>
      <c r="C83" s="769"/>
      <c r="D83" s="769"/>
      <c r="E83" s="769"/>
      <c r="F83" s="769"/>
      <c r="G83" s="769"/>
      <c r="H83" s="770"/>
      <c r="I83" s="772"/>
      <c r="J83" s="769"/>
      <c r="K83" s="769"/>
      <c r="L83" s="769"/>
      <c r="M83" s="769"/>
      <c r="N83" s="769"/>
      <c r="O83" s="771"/>
    </row>
    <row r="84" spans="1:15" s="778" customFormat="1" ht="15">
      <c r="A84" s="120"/>
      <c r="B84" s="95" t="s">
        <v>20</v>
      </c>
      <c r="C84" s="94"/>
      <c r="D84" s="94"/>
      <c r="E84" s="94"/>
      <c r="F84" s="94"/>
      <c r="G84" s="94"/>
      <c r="H84" s="473"/>
      <c r="I84" s="96"/>
      <c r="J84" s="97"/>
      <c r="K84" s="97"/>
      <c r="L84" s="98">
        <f>+SUBTOTAL(9,L85:L103)</f>
        <v>0</v>
      </c>
      <c r="M84" s="98">
        <f t="shared" ref="M84" si="38">+SUBTOTAL(9,M85:M103)</f>
        <v>0</v>
      </c>
      <c r="N84" s="98">
        <f t="shared" ref="N84" si="39">+SUBTOTAL(9,N85:N103)</f>
        <v>0</v>
      </c>
      <c r="O84" s="121"/>
    </row>
    <row r="85" spans="1:15" s="778" customFormat="1" ht="30" collapsed="1">
      <c r="A85" s="16">
        <f>MAX($A$6:$A84)+1</f>
        <v>25</v>
      </c>
      <c r="B85" s="100" t="s">
        <v>217</v>
      </c>
      <c r="C85" s="99" t="s">
        <v>4</v>
      </c>
      <c r="D85" s="99"/>
      <c r="E85" s="99"/>
      <c r="F85" s="99"/>
      <c r="G85" s="99"/>
      <c r="H85" s="476"/>
      <c r="I85" s="101">
        <f>SUBTOTAL(9,I86:I91)</f>
        <v>92.01</v>
      </c>
      <c r="J85" s="769"/>
      <c r="K85" s="769"/>
      <c r="L85" s="769">
        <f t="shared" ref="L85:L102" si="40">+I85*J85</f>
        <v>0</v>
      </c>
      <c r="M85" s="769">
        <f t="shared" ref="M85:M102" si="41">+I85*K85</f>
        <v>0</v>
      </c>
      <c r="N85" s="769">
        <f t="shared" ref="N85:N102" si="42">+SUM(L85:M85)</f>
        <v>0</v>
      </c>
      <c r="O85" s="118"/>
    </row>
    <row r="86" spans="1:15" s="521" customFormat="1" ht="15" hidden="1" outlineLevel="1">
      <c r="A86" s="349"/>
      <c r="B86" s="350" t="s">
        <v>935</v>
      </c>
      <c r="C86" s="351"/>
      <c r="D86" s="351"/>
      <c r="E86" s="351">
        <f>4.8*2+4.25*2</f>
        <v>18.100000000000001</v>
      </c>
      <c r="F86" s="351"/>
      <c r="G86" s="351">
        <v>4.5999999999999996</v>
      </c>
      <c r="H86" s="474"/>
      <c r="I86" s="348">
        <f t="shared" ref="I86:I87" si="43">PRODUCT(D86:H86)</f>
        <v>83.26</v>
      </c>
      <c r="J86" s="352"/>
      <c r="K86" s="352"/>
      <c r="L86" s="352"/>
      <c r="M86" s="352"/>
      <c r="N86" s="352"/>
      <c r="O86" s="353"/>
    </row>
    <row r="87" spans="1:15" s="521" customFormat="1" ht="15" hidden="1" outlineLevel="1">
      <c r="A87" s="349"/>
      <c r="B87" s="350" t="s">
        <v>936</v>
      </c>
      <c r="C87" s="351"/>
      <c r="D87" s="351"/>
      <c r="E87" s="351">
        <v>4.25</v>
      </c>
      <c r="F87" s="351"/>
      <c r="G87" s="351">
        <v>4.5999999999999996</v>
      </c>
      <c r="H87" s="474"/>
      <c r="I87" s="348">
        <f t="shared" si="43"/>
        <v>19.549999999999997</v>
      </c>
      <c r="J87" s="352"/>
      <c r="K87" s="352"/>
      <c r="L87" s="352"/>
      <c r="M87" s="352"/>
      <c r="N87" s="352"/>
      <c r="O87" s="353"/>
    </row>
    <row r="88" spans="1:15" s="779" customFormat="1" ht="15" hidden="1" outlineLevel="1">
      <c r="A88" s="426"/>
      <c r="B88" s="427" t="s">
        <v>903</v>
      </c>
      <c r="C88" s="428"/>
      <c r="D88" s="428"/>
      <c r="E88" s="428"/>
      <c r="F88" s="428"/>
      <c r="G88" s="429"/>
      <c r="H88" s="428"/>
      <c r="I88" s="348"/>
      <c r="J88" s="431"/>
      <c r="K88" s="431"/>
      <c r="L88" s="431"/>
      <c r="M88" s="431"/>
      <c r="N88" s="431"/>
      <c r="O88" s="432"/>
    </row>
    <row r="89" spans="1:15" s="779" customFormat="1" ht="15" hidden="1" outlineLevel="1">
      <c r="A89" s="426"/>
      <c r="B89" s="427" t="s">
        <v>904</v>
      </c>
      <c r="C89" s="428"/>
      <c r="D89" s="428">
        <v>1</v>
      </c>
      <c r="E89" s="428">
        <v>2.4</v>
      </c>
      <c r="F89" s="428"/>
      <c r="G89" s="484">
        <v>2.5</v>
      </c>
      <c r="H89" s="428">
        <v>-1</v>
      </c>
      <c r="I89" s="430">
        <f t="shared" ref="I89" si="44">PRODUCT(D89:H89)</f>
        <v>-6</v>
      </c>
      <c r="J89" s="431"/>
      <c r="K89" s="431"/>
      <c r="L89" s="431"/>
      <c r="M89" s="431"/>
      <c r="N89" s="431"/>
      <c r="O89" s="432"/>
    </row>
    <row r="90" spans="1:15" s="779" customFormat="1" ht="15" hidden="1" outlineLevel="1">
      <c r="A90" s="426"/>
      <c r="B90" s="427" t="s">
        <v>937</v>
      </c>
      <c r="C90" s="428"/>
      <c r="D90" s="428">
        <v>2</v>
      </c>
      <c r="E90" s="428">
        <v>3</v>
      </c>
      <c r="F90" s="428"/>
      <c r="G90" s="484">
        <v>0.8</v>
      </c>
      <c r="H90" s="428">
        <v>-1</v>
      </c>
      <c r="I90" s="430">
        <f t="shared" ref="I90" si="45">PRODUCT(D90:H90)</f>
        <v>-4.8000000000000007</v>
      </c>
      <c r="J90" s="431"/>
      <c r="K90" s="431"/>
      <c r="L90" s="431"/>
      <c r="M90" s="431"/>
      <c r="N90" s="431"/>
      <c r="O90" s="432"/>
    </row>
    <row r="91" spans="1:15" s="521" customFormat="1" ht="15" hidden="1" outlineLevel="1">
      <c r="A91" s="349"/>
      <c r="B91" s="350"/>
      <c r="C91" s="351"/>
      <c r="D91" s="351"/>
      <c r="E91" s="351"/>
      <c r="F91" s="351"/>
      <c r="G91" s="351"/>
      <c r="H91" s="474"/>
      <c r="I91" s="348"/>
      <c r="J91" s="352"/>
      <c r="K91" s="352"/>
      <c r="L91" s="352"/>
      <c r="M91" s="352"/>
      <c r="N91" s="352"/>
      <c r="O91" s="353"/>
    </row>
    <row r="92" spans="1:15" s="778" customFormat="1" ht="30" collapsed="1">
      <c r="A92" s="16">
        <f>MAX($A$6:$A85)+1</f>
        <v>26</v>
      </c>
      <c r="B92" s="100" t="s">
        <v>114</v>
      </c>
      <c r="C92" s="99" t="s">
        <v>4</v>
      </c>
      <c r="D92" s="99"/>
      <c r="E92" s="99"/>
      <c r="F92" s="99"/>
      <c r="G92" s="99"/>
      <c r="H92" s="476"/>
      <c r="I92" s="101">
        <f>SUBTOTAL(9,I93:I96)</f>
        <v>72.460000000000008</v>
      </c>
      <c r="J92" s="769"/>
      <c r="K92" s="769"/>
      <c r="L92" s="769">
        <f t="shared" si="40"/>
        <v>0</v>
      </c>
      <c r="M92" s="769">
        <f t="shared" si="41"/>
        <v>0</v>
      </c>
      <c r="N92" s="769">
        <f t="shared" si="42"/>
        <v>0</v>
      </c>
      <c r="O92" s="780"/>
    </row>
    <row r="93" spans="1:15" s="521" customFormat="1" ht="15" hidden="1" outlineLevel="1">
      <c r="A93" s="349"/>
      <c r="B93" s="350" t="s">
        <v>935</v>
      </c>
      <c r="C93" s="351"/>
      <c r="D93" s="351"/>
      <c r="E93" s="351">
        <f>4.8*2+4.25*2</f>
        <v>18.100000000000001</v>
      </c>
      <c r="F93" s="351"/>
      <c r="G93" s="351">
        <v>4.5999999999999996</v>
      </c>
      <c r="H93" s="474">
        <v>1</v>
      </c>
      <c r="I93" s="348">
        <f t="shared" ref="I93:I95" si="46">PRODUCT(D93:H93)</f>
        <v>83.26</v>
      </c>
      <c r="J93" s="352"/>
      <c r="K93" s="352"/>
      <c r="L93" s="352"/>
      <c r="M93" s="352"/>
      <c r="N93" s="352"/>
      <c r="O93" s="353"/>
    </row>
    <row r="94" spans="1:15" s="779" customFormat="1" ht="15" hidden="1" outlineLevel="1">
      <c r="A94" s="426"/>
      <c r="B94" s="427" t="s">
        <v>904</v>
      </c>
      <c r="C94" s="428"/>
      <c r="D94" s="428">
        <v>1</v>
      </c>
      <c r="E94" s="428">
        <v>2.4</v>
      </c>
      <c r="F94" s="428"/>
      <c r="G94" s="484">
        <v>2.5</v>
      </c>
      <c r="H94" s="428">
        <v>-1</v>
      </c>
      <c r="I94" s="430">
        <f t="shared" si="46"/>
        <v>-6</v>
      </c>
      <c r="J94" s="431"/>
      <c r="K94" s="431"/>
      <c r="L94" s="431"/>
      <c r="M94" s="431"/>
      <c r="N94" s="431"/>
      <c r="O94" s="432"/>
    </row>
    <row r="95" spans="1:15" s="779" customFormat="1" ht="15" hidden="1" outlineLevel="1">
      <c r="A95" s="426"/>
      <c r="B95" s="427" t="s">
        <v>937</v>
      </c>
      <c r="C95" s="428"/>
      <c r="D95" s="428">
        <v>2</v>
      </c>
      <c r="E95" s="428">
        <v>3</v>
      </c>
      <c r="F95" s="428"/>
      <c r="G95" s="484">
        <v>0.8</v>
      </c>
      <c r="H95" s="428">
        <v>-1</v>
      </c>
      <c r="I95" s="430">
        <f t="shared" si="46"/>
        <v>-4.8000000000000007</v>
      </c>
      <c r="J95" s="431"/>
      <c r="K95" s="431"/>
      <c r="L95" s="431"/>
      <c r="M95" s="431"/>
      <c r="N95" s="431"/>
      <c r="O95" s="432"/>
    </row>
    <row r="96" spans="1:15" s="521" customFormat="1" ht="15" hidden="1" outlineLevel="1">
      <c r="A96" s="349"/>
      <c r="B96" s="350"/>
      <c r="C96" s="351"/>
      <c r="D96" s="351"/>
      <c r="E96" s="351"/>
      <c r="F96" s="351"/>
      <c r="G96" s="351"/>
      <c r="H96" s="474"/>
      <c r="I96" s="348"/>
      <c r="J96" s="352"/>
      <c r="K96" s="352"/>
      <c r="L96" s="352"/>
      <c r="M96" s="352"/>
      <c r="N96" s="352"/>
      <c r="O96" s="353"/>
    </row>
    <row r="97" spans="1:15" s="778" customFormat="1" ht="18" customHeight="1" collapsed="1">
      <c r="A97" s="16">
        <f>MAX($A$6:$A92)+1</f>
        <v>27</v>
      </c>
      <c r="B97" s="2" t="s">
        <v>115</v>
      </c>
      <c r="C97" s="99" t="s">
        <v>4</v>
      </c>
      <c r="D97" s="99"/>
      <c r="E97" s="99"/>
      <c r="F97" s="99"/>
      <c r="G97" s="99"/>
      <c r="H97" s="476"/>
      <c r="I97" s="101">
        <f>SUBTOTAL(9,I98:I101)</f>
        <v>111.56</v>
      </c>
      <c r="J97" s="769"/>
      <c r="K97" s="769"/>
      <c r="L97" s="769">
        <f t="shared" si="40"/>
        <v>0</v>
      </c>
      <c r="M97" s="769">
        <f t="shared" si="41"/>
        <v>0</v>
      </c>
      <c r="N97" s="769">
        <f t="shared" si="42"/>
        <v>0</v>
      </c>
      <c r="O97" s="780"/>
    </row>
    <row r="98" spans="1:15" s="521" customFormat="1" ht="15" hidden="1" outlineLevel="1">
      <c r="A98" s="349"/>
      <c r="B98" s="350" t="s">
        <v>935</v>
      </c>
      <c r="C98" s="351"/>
      <c r="D98" s="351"/>
      <c r="E98" s="351">
        <f>4.8*2+4.25*2</f>
        <v>18.100000000000001</v>
      </c>
      <c r="F98" s="351"/>
      <c r="G98" s="351">
        <v>4.5999999999999996</v>
      </c>
      <c r="H98" s="474">
        <v>1</v>
      </c>
      <c r="I98" s="348">
        <f t="shared" ref="I98:I101" si="47">PRODUCT(D98:H98)</f>
        <v>83.26</v>
      </c>
      <c r="J98" s="352"/>
      <c r="K98" s="352"/>
      <c r="L98" s="352"/>
      <c r="M98" s="352"/>
      <c r="N98" s="352"/>
      <c r="O98" s="353"/>
    </row>
    <row r="99" spans="1:15" s="779" customFormat="1" ht="15" hidden="1" outlineLevel="1">
      <c r="A99" s="426"/>
      <c r="B99" s="427" t="s">
        <v>904</v>
      </c>
      <c r="C99" s="428"/>
      <c r="D99" s="428">
        <v>1</v>
      </c>
      <c r="E99" s="428">
        <v>2.4</v>
      </c>
      <c r="F99" s="428"/>
      <c r="G99" s="484">
        <v>2.5</v>
      </c>
      <c r="H99" s="428">
        <v>-1</v>
      </c>
      <c r="I99" s="430">
        <f t="shared" si="47"/>
        <v>-6</v>
      </c>
      <c r="J99" s="431"/>
      <c r="K99" s="431"/>
      <c r="L99" s="431"/>
      <c r="M99" s="431"/>
      <c r="N99" s="431"/>
      <c r="O99" s="432"/>
    </row>
    <row r="100" spans="1:15" s="779" customFormat="1" ht="15" hidden="1" outlineLevel="1">
      <c r="A100" s="426"/>
      <c r="B100" s="427" t="s">
        <v>937</v>
      </c>
      <c r="C100" s="428"/>
      <c r="D100" s="428">
        <v>2</v>
      </c>
      <c r="E100" s="428">
        <v>3</v>
      </c>
      <c r="F100" s="428"/>
      <c r="G100" s="484">
        <v>0.8</v>
      </c>
      <c r="H100" s="428">
        <v>-1</v>
      </c>
      <c r="I100" s="430">
        <f t="shared" si="47"/>
        <v>-4.8000000000000007</v>
      </c>
      <c r="J100" s="431"/>
      <c r="K100" s="431"/>
      <c r="L100" s="431"/>
      <c r="M100" s="431"/>
      <c r="N100" s="431"/>
      <c r="O100" s="432"/>
    </row>
    <row r="101" spans="1:15" s="521" customFormat="1" ht="15" hidden="1" outlineLevel="1">
      <c r="A101" s="349"/>
      <c r="B101" s="350" t="s">
        <v>936</v>
      </c>
      <c r="C101" s="351"/>
      <c r="D101" s="351"/>
      <c r="E101" s="351">
        <v>4.25</v>
      </c>
      <c r="F101" s="351"/>
      <c r="G101" s="351">
        <v>4.5999999999999996</v>
      </c>
      <c r="H101" s="474">
        <v>2</v>
      </c>
      <c r="I101" s="348">
        <f t="shared" si="47"/>
        <v>39.099999999999994</v>
      </c>
      <c r="J101" s="352"/>
      <c r="K101" s="352"/>
      <c r="L101" s="352"/>
      <c r="M101" s="352"/>
      <c r="N101" s="352"/>
      <c r="O101" s="353"/>
    </row>
    <row r="102" spans="1:15" s="778" customFormat="1" ht="30" collapsed="1">
      <c r="A102" s="16">
        <f>MAX($A$6:$A97)+1</f>
        <v>28</v>
      </c>
      <c r="B102" s="100" t="s">
        <v>225</v>
      </c>
      <c r="C102" s="99" t="s">
        <v>6</v>
      </c>
      <c r="D102" s="99"/>
      <c r="E102" s="99"/>
      <c r="F102" s="99"/>
      <c r="G102" s="99"/>
      <c r="H102" s="476"/>
      <c r="I102" s="101">
        <f>SUBTOTAL(9,I103:I105)</f>
        <v>16.600000000000001</v>
      </c>
      <c r="J102" s="769"/>
      <c r="K102" s="769"/>
      <c r="L102" s="769">
        <f t="shared" si="40"/>
        <v>0</v>
      </c>
      <c r="M102" s="769">
        <f t="shared" si="41"/>
        <v>0</v>
      </c>
      <c r="N102" s="769">
        <f t="shared" si="42"/>
        <v>0</v>
      </c>
      <c r="O102" s="780"/>
    </row>
    <row r="103" spans="1:15" s="521" customFormat="1" ht="15" hidden="1" outlineLevel="1">
      <c r="A103" s="349"/>
      <c r="B103" s="350" t="s">
        <v>904</v>
      </c>
      <c r="C103" s="351"/>
      <c r="D103" s="351">
        <v>1</v>
      </c>
      <c r="E103" s="351">
        <f>E89</f>
        <v>2.4</v>
      </c>
      <c r="F103" s="351"/>
      <c r="G103" s="351">
        <f>G89</f>
        <v>2.5</v>
      </c>
      <c r="H103" s="474"/>
      <c r="I103" s="348">
        <f>D103*(E103+G103*2)</f>
        <v>7.4</v>
      </c>
      <c r="J103" s="352"/>
      <c r="K103" s="352"/>
      <c r="L103" s="352"/>
      <c r="M103" s="352"/>
      <c r="N103" s="352"/>
      <c r="O103" s="353"/>
    </row>
    <row r="104" spans="1:15" s="521" customFormat="1" ht="15" hidden="1" outlineLevel="1">
      <c r="A104" s="349"/>
      <c r="B104" s="350" t="s">
        <v>937</v>
      </c>
      <c r="C104" s="351"/>
      <c r="D104" s="351">
        <v>2</v>
      </c>
      <c r="E104" s="351">
        <f>E90</f>
        <v>3</v>
      </c>
      <c r="F104" s="351"/>
      <c r="G104" s="351">
        <f>G90</f>
        <v>0.8</v>
      </c>
      <c r="H104" s="474"/>
      <c r="I104" s="348">
        <f>D104*(E104+G104*2)</f>
        <v>9.1999999999999993</v>
      </c>
      <c r="J104" s="352"/>
      <c r="K104" s="352"/>
      <c r="L104" s="352"/>
      <c r="M104" s="352"/>
      <c r="N104" s="352"/>
      <c r="O104" s="353"/>
    </row>
    <row r="105" spans="1:15" s="521" customFormat="1" ht="15" hidden="1" outlineLevel="1">
      <c r="A105" s="349"/>
      <c r="B105" s="350"/>
      <c r="C105" s="351"/>
      <c r="D105" s="351"/>
      <c r="E105" s="351"/>
      <c r="F105" s="351"/>
      <c r="G105" s="351"/>
      <c r="H105" s="474"/>
      <c r="I105" s="348"/>
      <c r="J105" s="352"/>
      <c r="K105" s="352"/>
      <c r="L105" s="352"/>
      <c r="M105" s="352"/>
      <c r="N105" s="352"/>
      <c r="O105" s="353"/>
    </row>
    <row r="106" spans="1:15" s="766" customFormat="1" ht="15">
      <c r="A106" s="773"/>
      <c r="B106" s="768"/>
      <c r="C106" s="769"/>
      <c r="D106" s="769"/>
      <c r="E106" s="769"/>
      <c r="F106" s="769"/>
      <c r="G106" s="769"/>
      <c r="H106" s="770"/>
      <c r="I106" s="772"/>
      <c r="J106" s="769"/>
      <c r="K106" s="769"/>
      <c r="L106" s="769"/>
      <c r="M106" s="769"/>
      <c r="N106" s="769"/>
      <c r="O106" s="771"/>
    </row>
    <row r="107" spans="1:15" s="778" customFormat="1" ht="15">
      <c r="A107" s="120"/>
      <c r="B107" s="95" t="s">
        <v>17</v>
      </c>
      <c r="C107" s="94"/>
      <c r="D107" s="94"/>
      <c r="E107" s="94"/>
      <c r="F107" s="94"/>
      <c r="G107" s="94"/>
      <c r="H107" s="473"/>
      <c r="I107" s="96"/>
      <c r="J107" s="97"/>
      <c r="K107" s="97"/>
      <c r="L107" s="98">
        <f>+SUBTOTAL(9,L108:L110)</f>
        <v>0</v>
      </c>
      <c r="M107" s="98">
        <f t="shared" ref="M107:N107" si="48">+SUBTOTAL(9,M108:M110)</f>
        <v>0</v>
      </c>
      <c r="N107" s="98">
        <f t="shared" si="48"/>
        <v>0</v>
      </c>
      <c r="O107" s="121"/>
    </row>
    <row r="108" spans="1:15" s="778" customFormat="1" ht="30">
      <c r="A108" s="16">
        <f>MAX($A$6:$A107)+1</f>
        <v>29</v>
      </c>
      <c r="B108" s="2" t="s">
        <v>118</v>
      </c>
      <c r="C108" s="99" t="s">
        <v>4</v>
      </c>
      <c r="D108" s="99"/>
      <c r="E108" s="99"/>
      <c r="F108" s="99"/>
      <c r="G108" s="99"/>
      <c r="H108" s="476"/>
      <c r="I108" s="101">
        <f>I92</f>
        <v>72.460000000000008</v>
      </c>
      <c r="J108" s="769"/>
      <c r="K108" s="769"/>
      <c r="L108" s="769">
        <f t="shared" ref="L108:L109" si="49">+I108*J108</f>
        <v>0</v>
      </c>
      <c r="M108" s="769">
        <f t="shared" ref="M108:M109" si="50">+I108*K108</f>
        <v>0</v>
      </c>
      <c r="N108" s="769">
        <f t="shared" ref="N108:N109" si="51">+SUM(L108:M108)</f>
        <v>0</v>
      </c>
      <c r="O108" s="118"/>
    </row>
    <row r="109" spans="1:15" s="778" customFormat="1" ht="30">
      <c r="A109" s="16">
        <f>MAX($A$6:$A108)+1</f>
        <v>30</v>
      </c>
      <c r="B109" s="2" t="s">
        <v>18</v>
      </c>
      <c r="C109" s="99" t="s">
        <v>4</v>
      </c>
      <c r="D109" s="99"/>
      <c r="E109" s="99"/>
      <c r="F109" s="99"/>
      <c r="G109" s="99"/>
      <c r="H109" s="476"/>
      <c r="I109" s="101">
        <f>I97</f>
        <v>111.56</v>
      </c>
      <c r="J109" s="769"/>
      <c r="K109" s="769"/>
      <c r="L109" s="769">
        <f t="shared" si="49"/>
        <v>0</v>
      </c>
      <c r="M109" s="769">
        <f t="shared" si="50"/>
        <v>0</v>
      </c>
      <c r="N109" s="769">
        <f t="shared" si="51"/>
        <v>0</v>
      </c>
      <c r="O109" s="118"/>
    </row>
    <row r="110" spans="1:15" s="778" customFormat="1" ht="12" customHeight="1">
      <c r="A110" s="781"/>
      <c r="B110" s="782"/>
      <c r="C110" s="783"/>
      <c r="D110" s="783"/>
      <c r="E110" s="783"/>
      <c r="F110" s="783"/>
      <c r="G110" s="783"/>
      <c r="H110" s="784"/>
      <c r="I110" s="785"/>
      <c r="J110" s="783"/>
      <c r="K110" s="783"/>
      <c r="L110" s="783"/>
      <c r="M110" s="783"/>
      <c r="N110" s="783"/>
      <c r="O110" s="780"/>
    </row>
    <row r="111" spans="1:15" s="778" customFormat="1" ht="15">
      <c r="A111" s="120"/>
      <c r="B111" s="95" t="s">
        <v>119</v>
      </c>
      <c r="C111" s="94"/>
      <c r="D111" s="94"/>
      <c r="E111" s="94"/>
      <c r="F111" s="94"/>
      <c r="G111" s="94"/>
      <c r="H111" s="473"/>
      <c r="I111" s="96"/>
      <c r="J111" s="97"/>
      <c r="K111" s="97"/>
      <c r="L111" s="98">
        <f>+SUBTOTAL(9,L112:L113)</f>
        <v>0</v>
      </c>
      <c r="M111" s="98">
        <f t="shared" ref="M111:N111" si="52">+SUBTOTAL(9,M112:M113)</f>
        <v>0</v>
      </c>
      <c r="N111" s="98">
        <f t="shared" si="52"/>
        <v>0</v>
      </c>
      <c r="O111" s="121"/>
    </row>
    <row r="112" spans="1:15" s="778" customFormat="1" ht="15">
      <c r="A112" s="16">
        <f>MAX($A$6:$A111)+1</f>
        <v>31</v>
      </c>
      <c r="B112" s="133" t="s">
        <v>295</v>
      </c>
      <c r="C112" s="134" t="s">
        <v>4</v>
      </c>
      <c r="D112" s="134"/>
      <c r="E112" s="134"/>
      <c r="F112" s="134"/>
      <c r="G112" s="134"/>
      <c r="H112" s="477"/>
      <c r="I112" s="104">
        <f>I19</f>
        <v>69.275000000000006</v>
      </c>
      <c r="J112" s="769"/>
      <c r="K112" s="769"/>
      <c r="L112" s="769">
        <f t="shared" ref="L112" si="53">+I112*J112</f>
        <v>0</v>
      </c>
      <c r="M112" s="769">
        <f t="shared" ref="M112" si="54">+I112*K112</f>
        <v>0</v>
      </c>
      <c r="N112" s="769">
        <f t="shared" ref="N112" si="55">+SUM(L112:M112)</f>
        <v>0</v>
      </c>
      <c r="O112" s="118"/>
    </row>
    <row r="113" spans="1:15" s="778" customFormat="1" ht="15">
      <c r="A113" s="781"/>
      <c r="B113" s="782"/>
      <c r="C113" s="783"/>
      <c r="D113" s="783"/>
      <c r="E113" s="783"/>
      <c r="F113" s="783"/>
      <c r="G113" s="783"/>
      <c r="H113" s="784"/>
      <c r="I113" s="785"/>
      <c r="J113" s="783"/>
      <c r="K113" s="783"/>
      <c r="L113" s="783"/>
      <c r="M113" s="783"/>
      <c r="N113" s="783"/>
      <c r="O113" s="780"/>
    </row>
    <row r="114" spans="1:15" s="778" customFormat="1" ht="15">
      <c r="A114" s="120"/>
      <c r="B114" s="95" t="s">
        <v>15</v>
      </c>
      <c r="C114" s="94"/>
      <c r="D114" s="94"/>
      <c r="E114" s="94"/>
      <c r="F114" s="94"/>
      <c r="G114" s="94"/>
      <c r="H114" s="473"/>
      <c r="I114" s="96"/>
      <c r="J114" s="97"/>
      <c r="K114" s="97"/>
      <c r="L114" s="98"/>
      <c r="M114" s="98"/>
      <c r="N114" s="98"/>
      <c r="O114" s="121"/>
    </row>
    <row r="115" spans="1:15" s="778" customFormat="1" ht="30" collapsed="1">
      <c r="A115" s="16">
        <f>MAX($A$6:$A114)+1</f>
        <v>32</v>
      </c>
      <c r="B115" s="100" t="s">
        <v>138</v>
      </c>
      <c r="C115" s="99" t="s">
        <v>4</v>
      </c>
      <c r="D115" s="99"/>
      <c r="E115" s="99"/>
      <c r="F115" s="99"/>
      <c r="G115" s="99"/>
      <c r="H115" s="476"/>
      <c r="I115" s="101">
        <f>SUBTOTAL(9,I116:I117)</f>
        <v>6</v>
      </c>
      <c r="J115" s="769"/>
      <c r="K115" s="769"/>
      <c r="L115" s="769">
        <f t="shared" ref="L115:L117" si="56">+I115*J115</f>
        <v>0</v>
      </c>
      <c r="M115" s="769">
        <f t="shared" ref="M115:M117" si="57">+I115*K115</f>
        <v>0</v>
      </c>
      <c r="N115" s="769">
        <f t="shared" ref="N115:N117" si="58">+SUM(L115:M115)</f>
        <v>0</v>
      </c>
      <c r="O115" s="780"/>
    </row>
    <row r="116" spans="1:15" s="521" customFormat="1" ht="15" hidden="1" outlineLevel="1">
      <c r="A116" s="349"/>
      <c r="B116" s="350" t="s">
        <v>904</v>
      </c>
      <c r="C116" s="351"/>
      <c r="D116" s="351">
        <f>D89</f>
        <v>1</v>
      </c>
      <c r="E116" s="351">
        <f t="shared" ref="E116:G116" si="59">E89</f>
        <v>2.4</v>
      </c>
      <c r="F116" s="351"/>
      <c r="G116" s="351">
        <f t="shared" si="59"/>
        <v>2.5</v>
      </c>
      <c r="H116" s="474"/>
      <c r="I116" s="348">
        <f t="shared" ref="I116" si="60">PRODUCT(D116:H116)</f>
        <v>6</v>
      </c>
      <c r="J116" s="352"/>
      <c r="K116" s="352"/>
      <c r="L116" s="352"/>
      <c r="M116" s="352"/>
      <c r="N116" s="352"/>
      <c r="O116" s="353"/>
    </row>
    <row r="117" spans="1:15" s="778" customFormat="1" ht="30" collapsed="1">
      <c r="A117" s="16">
        <f>MAX($A$6:$A115)+1</f>
        <v>33</v>
      </c>
      <c r="B117" s="774" t="s">
        <v>296</v>
      </c>
      <c r="C117" s="99" t="s">
        <v>4</v>
      </c>
      <c r="D117" s="99"/>
      <c r="E117" s="99"/>
      <c r="F117" s="99"/>
      <c r="G117" s="99"/>
      <c r="H117" s="476"/>
      <c r="I117" s="101">
        <f>SUBTOTAL(9,I118:I119)</f>
        <v>4.8000000000000007</v>
      </c>
      <c r="J117" s="769"/>
      <c r="K117" s="769"/>
      <c r="L117" s="769">
        <f t="shared" si="56"/>
        <v>0</v>
      </c>
      <c r="M117" s="769">
        <f t="shared" si="57"/>
        <v>0</v>
      </c>
      <c r="N117" s="769">
        <f t="shared" si="58"/>
        <v>0</v>
      </c>
      <c r="O117" s="786"/>
    </row>
    <row r="118" spans="1:15" s="521" customFormat="1" ht="15" hidden="1" outlineLevel="1">
      <c r="A118" s="349"/>
      <c r="B118" s="350" t="s">
        <v>937</v>
      </c>
      <c r="C118" s="351"/>
      <c r="D118" s="351">
        <f>D90</f>
        <v>2</v>
      </c>
      <c r="E118" s="351">
        <f t="shared" ref="E118:G118" si="61">E90</f>
        <v>3</v>
      </c>
      <c r="F118" s="351"/>
      <c r="G118" s="351">
        <f t="shared" si="61"/>
        <v>0.8</v>
      </c>
      <c r="H118" s="474"/>
      <c r="I118" s="348">
        <f t="shared" ref="I118:I121" si="62">PRODUCT(D118:H118)</f>
        <v>4.8000000000000007</v>
      </c>
      <c r="J118" s="352"/>
      <c r="K118" s="352"/>
      <c r="L118" s="352"/>
      <c r="M118" s="352"/>
      <c r="N118" s="352"/>
      <c r="O118" s="353"/>
    </row>
    <row r="119" spans="1:15" s="778" customFormat="1" ht="15">
      <c r="A119" s="787"/>
      <c r="B119" s="774"/>
      <c r="C119" s="775"/>
      <c r="D119" s="775"/>
      <c r="E119" s="775"/>
      <c r="F119" s="775"/>
      <c r="G119" s="775"/>
      <c r="H119" s="776"/>
      <c r="I119" s="788"/>
      <c r="J119" s="775"/>
      <c r="K119" s="775"/>
      <c r="L119" s="775"/>
      <c r="M119" s="775"/>
      <c r="N119" s="775"/>
      <c r="O119" s="786"/>
    </row>
    <row r="120" spans="1:15" s="778" customFormat="1" ht="15">
      <c r="A120" s="120"/>
      <c r="B120" s="95" t="s">
        <v>297</v>
      </c>
      <c r="C120" s="94"/>
      <c r="D120" s="94"/>
      <c r="E120" s="94"/>
      <c r="F120" s="94"/>
      <c r="G120" s="94"/>
      <c r="H120" s="473"/>
      <c r="I120" s="96"/>
      <c r="J120" s="97"/>
      <c r="K120" s="97"/>
      <c r="L120" s="98"/>
      <c r="M120" s="98"/>
      <c r="N120" s="98"/>
      <c r="O120" s="121"/>
    </row>
    <row r="121" spans="1:15" s="148" customFormat="1" ht="15">
      <c r="A121" s="16"/>
      <c r="B121" s="182" t="s">
        <v>938</v>
      </c>
      <c r="C121" s="183" t="s">
        <v>0</v>
      </c>
      <c r="D121" s="351"/>
      <c r="E121" s="351">
        <f>7.5+4</f>
        <v>11.5</v>
      </c>
      <c r="F121" s="351">
        <v>4.25</v>
      </c>
      <c r="G121" s="351"/>
      <c r="H121" s="474"/>
      <c r="I121" s="101">
        <f t="shared" si="62"/>
        <v>48.875</v>
      </c>
      <c r="J121" s="775"/>
      <c r="K121" s="775"/>
      <c r="L121" s="769">
        <f t="shared" ref="L121" si="63">+I121*J121</f>
        <v>0</v>
      </c>
      <c r="M121" s="769">
        <f t="shared" ref="M121" si="64">+I121*K121</f>
        <v>0</v>
      </c>
      <c r="N121" s="769">
        <f t="shared" ref="N121" si="65">+SUM(L121:M121)</f>
        <v>0</v>
      </c>
      <c r="O121" s="786"/>
    </row>
    <row r="122" spans="1:15" s="778" customFormat="1" ht="30">
      <c r="A122" s="16">
        <f>MAX($A$6:$A120)+1</f>
        <v>34</v>
      </c>
      <c r="B122" s="774" t="s">
        <v>298</v>
      </c>
      <c r="C122" s="775" t="s">
        <v>0</v>
      </c>
      <c r="D122" s="99"/>
      <c r="E122" s="99"/>
      <c r="F122" s="99"/>
      <c r="G122" s="99"/>
      <c r="H122" s="476"/>
      <c r="I122" s="788"/>
      <c r="J122" s="769"/>
      <c r="K122" s="769"/>
      <c r="L122" s="769">
        <f t="shared" ref="L122:L135" si="66">+I122*J122</f>
        <v>0</v>
      </c>
      <c r="M122" s="769">
        <f t="shared" ref="M122:M135" si="67">+I122*K122</f>
        <v>0</v>
      </c>
      <c r="N122" s="769">
        <f t="shared" ref="N122:N135" si="68">+SUM(L122:M122)</f>
        <v>0</v>
      </c>
      <c r="O122" s="786"/>
    </row>
    <row r="123" spans="1:15" s="778" customFormat="1" ht="15">
      <c r="A123" s="16">
        <f>MAX($A$6:$A122)+1</f>
        <v>35</v>
      </c>
      <c r="B123" s="774" t="s">
        <v>300</v>
      </c>
      <c r="C123" s="775" t="s">
        <v>285</v>
      </c>
      <c r="D123" s="775"/>
      <c r="E123" s="775"/>
      <c r="F123" s="775"/>
      <c r="G123" s="775"/>
      <c r="H123" s="776"/>
      <c r="I123" s="788"/>
      <c r="J123" s="769"/>
      <c r="K123" s="769"/>
      <c r="L123" s="769">
        <f t="shared" si="66"/>
        <v>0</v>
      </c>
      <c r="M123" s="769">
        <f t="shared" si="67"/>
        <v>0</v>
      </c>
      <c r="N123" s="769">
        <f t="shared" si="68"/>
        <v>0</v>
      </c>
      <c r="O123" s="786"/>
    </row>
    <row r="124" spans="1:15" s="778" customFormat="1" ht="15">
      <c r="A124" s="16">
        <f>MAX($A$6:$A123)+1</f>
        <v>36</v>
      </c>
      <c r="B124" s="774" t="s">
        <v>301</v>
      </c>
      <c r="C124" s="775" t="s">
        <v>285</v>
      </c>
      <c r="D124" s="775"/>
      <c r="E124" s="775"/>
      <c r="F124" s="775"/>
      <c r="G124" s="775"/>
      <c r="H124" s="776"/>
      <c r="I124" s="788"/>
      <c r="J124" s="769"/>
      <c r="K124" s="769"/>
      <c r="L124" s="769">
        <f t="shared" si="66"/>
        <v>0</v>
      </c>
      <c r="M124" s="769">
        <f t="shared" si="67"/>
        <v>0</v>
      </c>
      <c r="N124" s="769">
        <f t="shared" si="68"/>
        <v>0</v>
      </c>
      <c r="O124" s="786"/>
    </row>
    <row r="125" spans="1:15" s="778" customFormat="1" ht="15">
      <c r="A125" s="16">
        <f>MAX($A$6:$A124)+1</f>
        <v>37</v>
      </c>
      <c r="B125" s="774" t="s">
        <v>299</v>
      </c>
      <c r="C125" s="775" t="s">
        <v>285</v>
      </c>
      <c r="D125" s="775"/>
      <c r="E125" s="775"/>
      <c r="F125" s="775"/>
      <c r="G125" s="775"/>
      <c r="H125" s="776"/>
      <c r="I125" s="788"/>
      <c r="J125" s="769"/>
      <c r="K125" s="769"/>
      <c r="L125" s="769">
        <f t="shared" si="66"/>
        <v>0</v>
      </c>
      <c r="M125" s="769">
        <f t="shared" si="67"/>
        <v>0</v>
      </c>
      <c r="N125" s="769">
        <f t="shared" si="68"/>
        <v>0</v>
      </c>
      <c r="O125" s="786"/>
    </row>
    <row r="126" spans="1:15" s="778" customFormat="1" ht="15">
      <c r="A126" s="16">
        <f>MAX($A$6:$A125)+1</f>
        <v>38</v>
      </c>
      <c r="B126" s="774" t="s">
        <v>302</v>
      </c>
      <c r="C126" s="775" t="s">
        <v>0</v>
      </c>
      <c r="D126" s="775"/>
      <c r="E126" s="775"/>
      <c r="F126" s="775"/>
      <c r="G126" s="775"/>
      <c r="H126" s="776"/>
      <c r="I126" s="788"/>
      <c r="J126" s="769"/>
      <c r="K126" s="769"/>
      <c r="L126" s="769">
        <f t="shared" si="66"/>
        <v>0</v>
      </c>
      <c r="M126" s="769">
        <f t="shared" si="67"/>
        <v>0</v>
      </c>
      <c r="N126" s="769">
        <f t="shared" si="68"/>
        <v>0</v>
      </c>
      <c r="O126" s="786"/>
    </row>
    <row r="127" spans="1:15" s="778" customFormat="1" ht="15">
      <c r="A127" s="16">
        <f>MAX($A$6:$A126)+1</f>
        <v>39</v>
      </c>
      <c r="B127" s="774" t="s">
        <v>303</v>
      </c>
      <c r="C127" s="775" t="s">
        <v>7</v>
      </c>
      <c r="D127" s="775"/>
      <c r="E127" s="775"/>
      <c r="F127" s="775"/>
      <c r="G127" s="775"/>
      <c r="H127" s="776"/>
      <c r="I127" s="788"/>
      <c r="J127" s="769"/>
      <c r="K127" s="769"/>
      <c r="L127" s="769">
        <f t="shared" si="66"/>
        <v>0</v>
      </c>
      <c r="M127" s="769">
        <f t="shared" si="67"/>
        <v>0</v>
      </c>
      <c r="N127" s="769">
        <f t="shared" si="68"/>
        <v>0</v>
      </c>
      <c r="O127" s="786"/>
    </row>
    <row r="128" spans="1:15" s="778" customFormat="1" ht="15">
      <c r="A128" s="16">
        <f>MAX($A$6:$A127)+1</f>
        <v>40</v>
      </c>
      <c r="B128" s="774" t="s">
        <v>304</v>
      </c>
      <c r="C128" s="775" t="s">
        <v>7</v>
      </c>
      <c r="D128" s="775"/>
      <c r="E128" s="775"/>
      <c r="F128" s="775"/>
      <c r="G128" s="775"/>
      <c r="H128" s="776"/>
      <c r="I128" s="788"/>
      <c r="J128" s="769"/>
      <c r="K128" s="769"/>
      <c r="L128" s="769">
        <f t="shared" si="66"/>
        <v>0</v>
      </c>
      <c r="M128" s="769">
        <f t="shared" si="67"/>
        <v>0</v>
      </c>
      <c r="N128" s="769">
        <f t="shared" si="68"/>
        <v>0</v>
      </c>
      <c r="O128" s="786"/>
    </row>
    <row r="129" spans="1:15" s="778" customFormat="1" ht="15">
      <c r="A129" s="16">
        <f>MAX($A$6:$A128)+1</f>
        <v>41</v>
      </c>
      <c r="B129" s="774" t="s">
        <v>305</v>
      </c>
      <c r="C129" s="775" t="s">
        <v>285</v>
      </c>
      <c r="D129" s="775"/>
      <c r="E129" s="775"/>
      <c r="F129" s="775"/>
      <c r="G129" s="775"/>
      <c r="H129" s="776"/>
      <c r="I129" s="788"/>
      <c r="J129" s="769"/>
      <c r="K129" s="769"/>
      <c r="L129" s="769">
        <f t="shared" si="66"/>
        <v>0</v>
      </c>
      <c r="M129" s="769">
        <f t="shared" si="67"/>
        <v>0</v>
      </c>
      <c r="N129" s="769">
        <f t="shared" si="68"/>
        <v>0</v>
      </c>
      <c r="O129" s="786"/>
    </row>
    <row r="130" spans="1:15" s="778" customFormat="1" ht="15">
      <c r="A130" s="16">
        <f>MAX($A$6:$A129)+1</f>
        <v>42</v>
      </c>
      <c r="B130" s="774" t="s">
        <v>306</v>
      </c>
      <c r="C130" s="775" t="s">
        <v>0</v>
      </c>
      <c r="D130" s="775"/>
      <c r="E130" s="775"/>
      <c r="F130" s="775"/>
      <c r="G130" s="775"/>
      <c r="H130" s="776"/>
      <c r="I130" s="788"/>
      <c r="J130" s="769"/>
      <c r="K130" s="769"/>
      <c r="L130" s="769">
        <f t="shared" si="66"/>
        <v>0</v>
      </c>
      <c r="M130" s="769">
        <f t="shared" si="67"/>
        <v>0</v>
      </c>
      <c r="N130" s="769">
        <f t="shared" si="68"/>
        <v>0</v>
      </c>
      <c r="O130" s="786"/>
    </row>
    <row r="131" spans="1:15" s="778" customFormat="1" ht="15">
      <c r="A131" s="16">
        <f>MAX($A$6:$A130)+1</f>
        <v>43</v>
      </c>
      <c r="B131" s="182" t="s">
        <v>173</v>
      </c>
      <c r="C131" s="183" t="s">
        <v>66</v>
      </c>
      <c r="D131" s="183"/>
      <c r="E131" s="183"/>
      <c r="F131" s="183"/>
      <c r="G131" s="183"/>
      <c r="H131" s="478"/>
      <c r="I131" s="788"/>
      <c r="J131" s="769"/>
      <c r="K131" s="769"/>
      <c r="L131" s="769">
        <f t="shared" si="66"/>
        <v>0</v>
      </c>
      <c r="M131" s="769">
        <f t="shared" si="67"/>
        <v>0</v>
      </c>
      <c r="N131" s="769">
        <f t="shared" si="68"/>
        <v>0</v>
      </c>
      <c r="O131" s="786"/>
    </row>
    <row r="132" spans="1:15" s="778" customFormat="1" ht="30">
      <c r="A132" s="16">
        <f>MAX($A$6:$A131)+1</f>
        <v>44</v>
      </c>
      <c r="B132" s="182" t="s">
        <v>307</v>
      </c>
      <c r="C132" s="183" t="s">
        <v>66</v>
      </c>
      <c r="D132" s="183"/>
      <c r="E132" s="183"/>
      <c r="F132" s="183"/>
      <c r="G132" s="183"/>
      <c r="H132" s="478"/>
      <c r="I132" s="788"/>
      <c r="J132" s="769"/>
      <c r="K132" s="769"/>
      <c r="L132" s="769">
        <f t="shared" si="66"/>
        <v>0</v>
      </c>
      <c r="M132" s="769">
        <f t="shared" si="67"/>
        <v>0</v>
      </c>
      <c r="N132" s="769">
        <f t="shared" si="68"/>
        <v>0</v>
      </c>
      <c r="O132" s="786"/>
    </row>
    <row r="133" spans="1:15" s="778" customFormat="1" ht="15">
      <c r="A133" s="16">
        <f>MAX($A$6:$A132)+1</f>
        <v>45</v>
      </c>
      <c r="B133" s="182" t="s">
        <v>177</v>
      </c>
      <c r="C133" s="183" t="s">
        <v>151</v>
      </c>
      <c r="D133" s="183"/>
      <c r="E133" s="183"/>
      <c r="F133" s="183"/>
      <c r="G133" s="183"/>
      <c r="H133" s="478"/>
      <c r="I133" s="788"/>
      <c r="J133" s="769"/>
      <c r="K133" s="769"/>
      <c r="L133" s="769">
        <f t="shared" si="66"/>
        <v>0</v>
      </c>
      <c r="M133" s="769">
        <f t="shared" si="67"/>
        <v>0</v>
      </c>
      <c r="N133" s="769">
        <f t="shared" si="68"/>
        <v>0</v>
      </c>
      <c r="O133" s="786"/>
    </row>
    <row r="134" spans="1:15" s="778" customFormat="1" ht="15">
      <c r="A134" s="16">
        <f>MAX($A$6:$A133)+1</f>
        <v>46</v>
      </c>
      <c r="B134" s="109" t="s">
        <v>308</v>
      </c>
      <c r="C134" s="110" t="s">
        <v>66</v>
      </c>
      <c r="D134" s="110"/>
      <c r="E134" s="110"/>
      <c r="F134" s="110"/>
      <c r="G134" s="110"/>
      <c r="H134" s="479"/>
      <c r="I134" s="788"/>
      <c r="J134" s="769"/>
      <c r="K134" s="769"/>
      <c r="L134" s="769">
        <f t="shared" si="66"/>
        <v>0</v>
      </c>
      <c r="M134" s="769">
        <f t="shared" si="67"/>
        <v>0</v>
      </c>
      <c r="N134" s="769">
        <f t="shared" si="68"/>
        <v>0</v>
      </c>
      <c r="O134" s="786"/>
    </row>
    <row r="135" spans="1:15" s="778" customFormat="1" ht="15">
      <c r="A135" s="16">
        <f>MAX($A$6:$A134)+1</f>
        <v>47</v>
      </c>
      <c r="B135" s="774" t="s">
        <v>309</v>
      </c>
      <c r="C135" s="775" t="s">
        <v>310</v>
      </c>
      <c r="D135" s="775"/>
      <c r="E135" s="775"/>
      <c r="F135" s="775"/>
      <c r="G135" s="775"/>
      <c r="H135" s="776"/>
      <c r="I135" s="788"/>
      <c r="J135" s="769"/>
      <c r="K135" s="769"/>
      <c r="L135" s="769">
        <f t="shared" si="66"/>
        <v>0</v>
      </c>
      <c r="M135" s="769">
        <f t="shared" si="67"/>
        <v>0</v>
      </c>
      <c r="N135" s="769">
        <f t="shared" si="68"/>
        <v>0</v>
      </c>
      <c r="O135" s="786"/>
    </row>
    <row r="136" spans="1:15" s="778" customFormat="1" ht="15">
      <c r="A136" s="16"/>
      <c r="B136" s="774"/>
      <c r="C136" s="775"/>
      <c r="D136" s="775"/>
      <c r="E136" s="775"/>
      <c r="F136" s="775"/>
      <c r="G136" s="775"/>
      <c r="H136" s="776"/>
      <c r="I136" s="788"/>
      <c r="J136" s="775"/>
      <c r="K136" s="775"/>
      <c r="L136" s="775"/>
      <c r="M136" s="775"/>
      <c r="N136" s="775"/>
      <c r="O136" s="786"/>
    </row>
    <row r="137" spans="1:15" s="778" customFormat="1" ht="28.5">
      <c r="A137" s="120"/>
      <c r="B137" s="95" t="s">
        <v>181</v>
      </c>
      <c r="C137" s="94"/>
      <c r="D137" s="94"/>
      <c r="E137" s="94"/>
      <c r="F137" s="94"/>
      <c r="G137" s="94"/>
      <c r="H137" s="473"/>
      <c r="I137" s="96"/>
      <c r="J137" s="97"/>
      <c r="K137" s="97"/>
      <c r="L137" s="98"/>
      <c r="M137" s="98"/>
      <c r="N137" s="98"/>
      <c r="O137" s="121"/>
    </row>
    <row r="138" spans="1:15" s="778" customFormat="1" ht="30">
      <c r="A138" s="140"/>
      <c r="B138" s="146" t="s">
        <v>184</v>
      </c>
      <c r="C138" s="433"/>
      <c r="D138" s="433"/>
      <c r="E138" s="433"/>
      <c r="F138" s="433"/>
      <c r="G138" s="433"/>
      <c r="H138" s="480"/>
      <c r="I138" s="143"/>
      <c r="J138" s="144"/>
      <c r="K138" s="144"/>
      <c r="L138" s="144"/>
      <c r="M138" s="144"/>
      <c r="N138" s="144"/>
      <c r="O138" s="145"/>
    </row>
    <row r="139" spans="1:15" s="778" customFormat="1" ht="15">
      <c r="A139" s="140"/>
      <c r="B139" s="177"/>
      <c r="C139" s="178"/>
      <c r="D139" s="178"/>
      <c r="E139" s="178"/>
      <c r="F139" s="178"/>
      <c r="G139" s="178"/>
      <c r="H139" s="481"/>
      <c r="I139" s="179"/>
      <c r="J139" s="180"/>
      <c r="K139" s="180"/>
      <c r="L139" s="180"/>
      <c r="M139" s="180"/>
      <c r="N139" s="180"/>
      <c r="O139" s="181"/>
    </row>
    <row r="140" spans="1:15" s="778" customFormat="1" ht="15">
      <c r="A140" s="140"/>
      <c r="B140" s="177"/>
      <c r="C140" s="178"/>
      <c r="D140" s="178"/>
      <c r="E140" s="178"/>
      <c r="F140" s="178"/>
      <c r="G140" s="178"/>
      <c r="H140" s="481"/>
      <c r="I140" s="179"/>
      <c r="J140" s="180"/>
      <c r="K140" s="180"/>
      <c r="L140" s="180"/>
      <c r="M140" s="180"/>
      <c r="N140" s="180"/>
      <c r="O140" s="181"/>
    </row>
    <row r="141" spans="1:15" s="766" customFormat="1" ht="20.45" customHeight="1">
      <c r="A141" s="789"/>
      <c r="B141" s="774"/>
      <c r="C141" s="775"/>
      <c r="D141" s="775"/>
      <c r="E141" s="775"/>
      <c r="F141" s="775"/>
      <c r="G141" s="775"/>
      <c r="H141" s="776"/>
      <c r="I141" s="788"/>
      <c r="J141" s="775"/>
      <c r="K141" s="775"/>
      <c r="L141" s="775"/>
      <c r="M141" s="775"/>
      <c r="N141" s="775"/>
      <c r="O141" s="786"/>
    </row>
    <row r="142" spans="1:15" s="766" customFormat="1" ht="22.5" customHeight="1" thickBot="1">
      <c r="A142" s="790"/>
      <c r="B142" s="791" t="s">
        <v>267</v>
      </c>
      <c r="C142" s="792"/>
      <c r="D142" s="792"/>
      <c r="E142" s="792"/>
      <c r="F142" s="792"/>
      <c r="G142" s="792"/>
      <c r="H142" s="793"/>
      <c r="I142" s="794"/>
      <c r="J142" s="792"/>
      <c r="K142" s="792"/>
      <c r="L142" s="792">
        <f>+SUBTOTAL(9,L9:L141)</f>
        <v>0</v>
      </c>
      <c r="M142" s="792">
        <f>+SUBTOTAL(9,M9:M141)</f>
        <v>0</v>
      </c>
      <c r="N142" s="792">
        <f>+SUBTOTAL(9,N9:N141)</f>
        <v>0</v>
      </c>
      <c r="O142" s="795"/>
    </row>
    <row r="143" spans="1:15" s="153" customFormat="1" ht="13.5" thickTop="1">
      <c r="B143" s="151"/>
      <c r="C143" s="154"/>
      <c r="D143" s="154"/>
      <c r="E143" s="154"/>
      <c r="F143" s="154"/>
      <c r="G143" s="154"/>
      <c r="H143" s="482"/>
      <c r="I143" s="155"/>
      <c r="J143" s="154"/>
      <c r="K143" s="154"/>
      <c r="L143" s="154"/>
      <c r="M143" s="154"/>
      <c r="N143" s="154"/>
      <c r="O143" s="154"/>
    </row>
  </sheetData>
  <mergeCells count="9">
    <mergeCell ref="L6:M6"/>
    <mergeCell ref="N6:N7"/>
    <mergeCell ref="O6:O7"/>
    <mergeCell ref="A6:A7"/>
    <mergeCell ref="B6:B7"/>
    <mergeCell ref="C6:C7"/>
    <mergeCell ref="I6:I7"/>
    <mergeCell ref="J6:K6"/>
    <mergeCell ref="E6:G6"/>
  </mergeCells>
  <pageMargins left="0.65" right="0.19685039370078741" top="0.34" bottom="0.43" header="0.19685039370078741" footer="0.19685039370078741"/>
  <pageSetup paperSize="9" scale="85" fitToHeight="0" orientation="landscape" r:id="rId1"/>
  <headerFooter alignWithMargins="0">
    <oddFooter>&amp;CPage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view="pageBreakPreview" zoomScale="90" zoomScaleNormal="100" zoomScaleSheetLayoutView="90" workbookViewId="0">
      <selection activeCell="M12" sqref="M12"/>
    </sheetView>
  </sheetViews>
  <sheetFormatPr defaultColWidth="9.140625" defaultRowHeight="15"/>
  <cols>
    <col min="1" max="1" width="6.140625" style="148" customWidth="1"/>
    <col min="2" max="2" width="33.42578125" style="148" customWidth="1"/>
    <col min="3" max="4" width="9.140625" style="148"/>
    <col min="5" max="5" width="11.7109375" style="148" customWidth="1"/>
    <col min="6" max="6" width="13.140625" style="148" customWidth="1"/>
    <col min="7" max="7" width="12.5703125" style="148" bestFit="1" customWidth="1"/>
    <col min="8" max="8" width="14" style="148" customWidth="1"/>
    <col min="9" max="10" width="14.5703125" style="148" customWidth="1"/>
    <col min="11" max="16384" width="9.140625" style="148"/>
  </cols>
  <sheetData>
    <row r="1" spans="1:10" ht="20.25">
      <c r="A1" s="83" t="str">
        <f>Cọc!A1</f>
        <v>BẢNG KHỐI LƯỢNG MỜI THẦU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5.75">
      <c r="A2" s="85" t="str">
        <f>Cọc!A2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</row>
    <row r="3" spans="1:10" ht="15.75">
      <c r="A3" s="85" t="str">
        <f>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84"/>
      <c r="I3" s="84"/>
      <c r="J3" s="84"/>
    </row>
    <row r="4" spans="1:10" ht="15.75">
      <c r="A4" s="85" t="s">
        <v>311</v>
      </c>
      <c r="B4" s="84"/>
      <c r="C4" s="84"/>
      <c r="D4" s="84"/>
      <c r="E4" s="84"/>
      <c r="F4" s="84"/>
      <c r="G4" s="84"/>
      <c r="H4" s="84"/>
      <c r="I4" s="84"/>
      <c r="J4" s="84"/>
    </row>
    <row r="5" spans="1:10" ht="15.75" thickBo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3.25" customHeight="1" thickTop="1">
      <c r="A6" s="885" t="s">
        <v>39</v>
      </c>
      <c r="B6" s="887" t="s">
        <v>40</v>
      </c>
      <c r="C6" s="887" t="s">
        <v>29</v>
      </c>
      <c r="D6" s="891" t="s">
        <v>30</v>
      </c>
      <c r="E6" s="893" t="s">
        <v>31</v>
      </c>
      <c r="F6" s="893"/>
      <c r="G6" s="887" t="s">
        <v>35</v>
      </c>
      <c r="H6" s="887"/>
      <c r="I6" s="894" t="s">
        <v>36</v>
      </c>
      <c r="J6" s="883" t="s">
        <v>37</v>
      </c>
    </row>
    <row r="7" spans="1:10">
      <c r="A7" s="886"/>
      <c r="B7" s="888"/>
      <c r="C7" s="888"/>
      <c r="D7" s="892"/>
      <c r="E7" s="158" t="s">
        <v>32</v>
      </c>
      <c r="F7" s="158" t="s">
        <v>268</v>
      </c>
      <c r="G7" s="158" t="s">
        <v>32</v>
      </c>
      <c r="H7" s="158" t="str">
        <f>F7</f>
        <v>NC&amp;NTC</v>
      </c>
      <c r="I7" s="895"/>
      <c r="J7" s="884"/>
    </row>
    <row r="8" spans="1:10">
      <c r="A8" s="160"/>
      <c r="B8" s="161"/>
      <c r="C8" s="161"/>
      <c r="D8" s="162"/>
      <c r="E8" s="158"/>
      <c r="F8" s="158"/>
      <c r="G8" s="158"/>
      <c r="H8" s="158"/>
      <c r="I8" s="158"/>
      <c r="J8" s="159"/>
    </row>
    <row r="9" spans="1:10">
      <c r="A9" s="16"/>
      <c r="B9" s="182" t="s">
        <v>1364</v>
      </c>
      <c r="C9" s="183" t="s">
        <v>0</v>
      </c>
      <c r="D9" s="111">
        <f>(2.3+3.9)*4</f>
        <v>24.799999999999997</v>
      </c>
      <c r="E9" s="92"/>
      <c r="F9" s="92"/>
      <c r="G9" s="92">
        <f>E9*D9</f>
        <v>0</v>
      </c>
      <c r="H9" s="92">
        <f>F9*D9</f>
        <v>0</v>
      </c>
      <c r="I9" s="92">
        <f>H9+G9</f>
        <v>0</v>
      </c>
      <c r="J9" s="118"/>
    </row>
    <row r="10" spans="1:10">
      <c r="A10" s="116"/>
      <c r="B10" s="87" t="s">
        <v>291</v>
      </c>
      <c r="C10" s="86"/>
      <c r="D10" s="88"/>
      <c r="E10" s="89"/>
      <c r="F10" s="89"/>
      <c r="G10" s="90">
        <f>+SUBTOTAL(9,G11:G16)</f>
        <v>0</v>
      </c>
      <c r="H10" s="90">
        <f>+SUBTOTAL(9,H11:H16)</f>
        <v>0</v>
      </c>
      <c r="I10" s="90">
        <f>+SUBTOTAL(9,I11:I16)</f>
        <v>0</v>
      </c>
      <c r="J10" s="117"/>
    </row>
    <row r="11" spans="1:10">
      <c r="A11" s="16">
        <f>MAX($A$6:$A8)+1</f>
        <v>1</v>
      </c>
      <c r="B11" s="2" t="s">
        <v>77</v>
      </c>
      <c r="C11" s="18" t="s">
        <v>3</v>
      </c>
      <c r="D11" s="91"/>
      <c r="E11" s="92"/>
      <c r="F11" s="92"/>
      <c r="G11" s="92">
        <f t="shared" ref="G11:G15" si="0">D11*E11</f>
        <v>0</v>
      </c>
      <c r="H11" s="92">
        <f t="shared" ref="H11:H15" si="1">+D11*F11</f>
        <v>0</v>
      </c>
      <c r="I11" s="92">
        <f>+SUM(G11:H11)</f>
        <v>0</v>
      </c>
      <c r="J11" s="118"/>
    </row>
    <row r="12" spans="1:10" ht="45">
      <c r="A12" s="16">
        <f>MAX($A$6:$A11)+1</f>
        <v>2</v>
      </c>
      <c r="B12" s="93" t="s">
        <v>78</v>
      </c>
      <c r="C12" s="3" t="s">
        <v>0</v>
      </c>
      <c r="D12" s="91"/>
      <c r="E12" s="92"/>
      <c r="F12" s="92"/>
      <c r="G12" s="92">
        <f t="shared" si="0"/>
        <v>0</v>
      </c>
      <c r="H12" s="92">
        <f t="shared" si="1"/>
        <v>0</v>
      </c>
      <c r="I12" s="92">
        <f>+SUM(G12:H12)</f>
        <v>0</v>
      </c>
      <c r="J12" s="118"/>
    </row>
    <row r="13" spans="1:10">
      <c r="A13" s="16">
        <f>MAX($A$6:$A12)+1</f>
        <v>3</v>
      </c>
      <c r="B13" s="17" t="s">
        <v>85</v>
      </c>
      <c r="C13" s="18" t="s">
        <v>3</v>
      </c>
      <c r="D13" s="91"/>
      <c r="E13" s="92"/>
      <c r="F13" s="92"/>
      <c r="G13" s="92">
        <f t="shared" si="0"/>
        <v>0</v>
      </c>
      <c r="H13" s="92">
        <f t="shared" si="1"/>
        <v>0</v>
      </c>
      <c r="I13" s="92">
        <f t="shared" ref="I13:I63" si="2">+SUM(G13:H13)</f>
        <v>0</v>
      </c>
      <c r="J13" s="118"/>
    </row>
    <row r="14" spans="1:10" ht="30">
      <c r="A14" s="16">
        <f>MAX($A$6:$A13)+1</f>
        <v>4</v>
      </c>
      <c r="B14" s="17" t="s">
        <v>86</v>
      </c>
      <c r="C14" s="58" t="s">
        <v>3</v>
      </c>
      <c r="D14" s="91"/>
      <c r="E14" s="92"/>
      <c r="F14" s="92"/>
      <c r="G14" s="92">
        <f t="shared" si="0"/>
        <v>0</v>
      </c>
      <c r="H14" s="92">
        <f t="shared" si="1"/>
        <v>0</v>
      </c>
      <c r="I14" s="92">
        <f t="shared" si="2"/>
        <v>0</v>
      </c>
      <c r="J14" s="118"/>
    </row>
    <row r="15" spans="1:10">
      <c r="A15" s="16">
        <f>MAX($A$6:$A14)+1</f>
        <v>5</v>
      </c>
      <c r="B15" s="2" t="s">
        <v>87</v>
      </c>
      <c r="C15" s="99" t="s">
        <v>4</v>
      </c>
      <c r="D15" s="91"/>
      <c r="E15" s="92"/>
      <c r="F15" s="92"/>
      <c r="G15" s="92">
        <f t="shared" si="0"/>
        <v>0</v>
      </c>
      <c r="H15" s="92">
        <f t="shared" si="1"/>
        <v>0</v>
      </c>
      <c r="I15" s="92">
        <f t="shared" si="2"/>
        <v>0</v>
      </c>
      <c r="J15" s="118"/>
    </row>
    <row r="16" spans="1:10">
      <c r="A16" s="119"/>
      <c r="B16" s="2"/>
      <c r="C16" s="3"/>
      <c r="D16" s="91"/>
      <c r="E16" s="92"/>
      <c r="F16" s="92"/>
      <c r="G16" s="92"/>
      <c r="H16" s="92"/>
      <c r="I16" s="92"/>
      <c r="J16" s="118"/>
    </row>
    <row r="17" spans="1:10">
      <c r="A17" s="120"/>
      <c r="B17" s="95" t="s">
        <v>28</v>
      </c>
      <c r="C17" s="94"/>
      <c r="D17" s="96"/>
      <c r="E17" s="97"/>
      <c r="F17" s="97"/>
      <c r="G17" s="98">
        <f>+SUBTOTAL(9,G18:G25)</f>
        <v>0</v>
      </c>
      <c r="H17" s="98">
        <f>+SUBTOTAL(9,H18:H25)</f>
        <v>0</v>
      </c>
      <c r="I17" s="98">
        <f>+SUBTOTAL(9,I18:I25)</f>
        <v>0</v>
      </c>
      <c r="J17" s="121"/>
    </row>
    <row r="18" spans="1:10" ht="30">
      <c r="A18" s="16">
        <f>MAX($A$6:$A17)+1</f>
        <v>6</v>
      </c>
      <c r="B18" s="93" t="s">
        <v>185</v>
      </c>
      <c r="C18" s="99" t="s">
        <v>4</v>
      </c>
      <c r="D18" s="91"/>
      <c r="E18" s="92"/>
      <c r="F18" s="92"/>
      <c r="G18" s="92">
        <f t="shared" ref="G18:G24" si="3">D18*E18</f>
        <v>0</v>
      </c>
      <c r="H18" s="92">
        <f t="shared" ref="H18:H24" si="4">+D18*F18</f>
        <v>0</v>
      </c>
      <c r="I18" s="92">
        <f t="shared" si="2"/>
        <v>0</v>
      </c>
      <c r="J18" s="118"/>
    </row>
    <row r="19" spans="1:10">
      <c r="A19" s="16">
        <f>MAX($A$6:$A18)+1</f>
        <v>7</v>
      </c>
      <c r="B19" s="2" t="s">
        <v>25</v>
      </c>
      <c r="C19" s="99" t="s">
        <v>4</v>
      </c>
      <c r="D19" s="91"/>
      <c r="E19" s="92"/>
      <c r="F19" s="92"/>
      <c r="G19" s="92">
        <f t="shared" si="3"/>
        <v>0</v>
      </c>
      <c r="H19" s="92">
        <f t="shared" si="4"/>
        <v>0</v>
      </c>
      <c r="I19" s="92">
        <f t="shared" si="2"/>
        <v>0</v>
      </c>
      <c r="J19" s="118"/>
    </row>
    <row r="20" spans="1:10">
      <c r="A20" s="16">
        <f>MAX($A$6:$A19)+1</f>
        <v>8</v>
      </c>
      <c r="B20" s="100" t="s">
        <v>26</v>
      </c>
      <c r="C20" s="99" t="s">
        <v>4</v>
      </c>
      <c r="D20" s="101"/>
      <c r="E20" s="92"/>
      <c r="F20" s="92"/>
      <c r="G20" s="92">
        <f t="shared" si="3"/>
        <v>0</v>
      </c>
      <c r="H20" s="92">
        <f t="shared" si="4"/>
        <v>0</v>
      </c>
      <c r="I20" s="92">
        <f t="shared" si="2"/>
        <v>0</v>
      </c>
      <c r="J20" s="118"/>
    </row>
    <row r="21" spans="1:10">
      <c r="A21" s="16">
        <f>MAX($A$6:$A20)+1</f>
        <v>9</v>
      </c>
      <c r="B21" s="2" t="s">
        <v>27</v>
      </c>
      <c r="C21" s="99" t="s">
        <v>4</v>
      </c>
      <c r="D21" s="102"/>
      <c r="E21" s="92"/>
      <c r="F21" s="92"/>
      <c r="G21" s="92">
        <f t="shared" si="3"/>
        <v>0</v>
      </c>
      <c r="H21" s="92">
        <f t="shared" si="4"/>
        <v>0</v>
      </c>
      <c r="I21" s="92">
        <f t="shared" si="2"/>
        <v>0</v>
      </c>
      <c r="J21" s="118"/>
    </row>
    <row r="22" spans="1:10">
      <c r="A22" s="16">
        <f>MAX($A$6:$A21)+1</f>
        <v>10</v>
      </c>
      <c r="B22" s="2" t="s">
        <v>89</v>
      </c>
      <c r="C22" s="99" t="s">
        <v>4</v>
      </c>
      <c r="D22" s="102"/>
      <c r="E22" s="92"/>
      <c r="F22" s="92"/>
      <c r="G22" s="92">
        <f t="shared" si="3"/>
        <v>0</v>
      </c>
      <c r="H22" s="92">
        <f t="shared" si="4"/>
        <v>0</v>
      </c>
      <c r="I22" s="92">
        <f t="shared" si="2"/>
        <v>0</v>
      </c>
      <c r="J22" s="118"/>
    </row>
    <row r="23" spans="1:10">
      <c r="A23" s="16">
        <f>MAX($A$6:$A22)+1</f>
        <v>11</v>
      </c>
      <c r="B23" s="2" t="s">
        <v>313</v>
      </c>
      <c r="C23" s="99" t="s">
        <v>4</v>
      </c>
      <c r="D23" s="102"/>
      <c r="E23" s="92"/>
      <c r="F23" s="92"/>
      <c r="G23" s="92">
        <f t="shared" si="3"/>
        <v>0</v>
      </c>
      <c r="H23" s="92">
        <f t="shared" si="4"/>
        <v>0</v>
      </c>
      <c r="I23" s="92">
        <f t="shared" si="2"/>
        <v>0</v>
      </c>
      <c r="J23" s="118"/>
    </row>
    <row r="24" spans="1:10" ht="30">
      <c r="A24" s="16">
        <f>MAX($A$6:$A23)+1</f>
        <v>12</v>
      </c>
      <c r="B24" s="103" t="s">
        <v>194</v>
      </c>
      <c r="C24" s="99" t="s">
        <v>4</v>
      </c>
      <c r="D24" s="104"/>
      <c r="E24" s="92"/>
      <c r="F24" s="92"/>
      <c r="G24" s="92">
        <f t="shared" si="3"/>
        <v>0</v>
      </c>
      <c r="H24" s="92">
        <f t="shared" si="4"/>
        <v>0</v>
      </c>
      <c r="I24" s="92">
        <f t="shared" si="2"/>
        <v>0</v>
      </c>
      <c r="J24" s="118"/>
    </row>
    <row r="25" spans="1:10">
      <c r="A25" s="122"/>
      <c r="B25" s="103"/>
      <c r="C25" s="106"/>
      <c r="D25" s="104"/>
      <c r="E25" s="92"/>
      <c r="F25" s="92"/>
      <c r="G25" s="92"/>
      <c r="H25" s="92"/>
      <c r="I25" s="92"/>
      <c r="J25" s="118"/>
    </row>
    <row r="26" spans="1:10">
      <c r="A26" s="120"/>
      <c r="B26" s="95" t="s">
        <v>24</v>
      </c>
      <c r="C26" s="94"/>
      <c r="D26" s="96"/>
      <c r="E26" s="97"/>
      <c r="F26" s="97"/>
      <c r="G26" s="98">
        <f>+SUBTOTAL(9,G27:G33)</f>
        <v>0</v>
      </c>
      <c r="H26" s="98">
        <f>+SUBTOTAL(9,H27:H33)</f>
        <v>0</v>
      </c>
      <c r="I26" s="98">
        <f>+SUBTOTAL(9,I27:I33)</f>
        <v>0</v>
      </c>
      <c r="J26" s="121"/>
    </row>
    <row r="27" spans="1:10">
      <c r="A27" s="16">
        <f>MAX($A$6:$A26)+1</f>
        <v>13</v>
      </c>
      <c r="B27" s="93" t="s">
        <v>23</v>
      </c>
      <c r="C27" s="3" t="s">
        <v>97</v>
      </c>
      <c r="D27" s="91"/>
      <c r="E27" s="92"/>
      <c r="F27" s="92"/>
      <c r="G27" s="92">
        <f t="shared" ref="G27:G32" si="5">D27*E27</f>
        <v>0</v>
      </c>
      <c r="H27" s="92">
        <f t="shared" ref="H27:H32" si="6">+D27*F27</f>
        <v>0</v>
      </c>
      <c r="I27" s="92">
        <f t="shared" si="2"/>
        <v>0</v>
      </c>
      <c r="J27" s="118"/>
    </row>
    <row r="28" spans="1:10">
      <c r="A28" s="16">
        <f>MAX($A$6:$A27)+1</f>
        <v>14</v>
      </c>
      <c r="B28" s="2" t="s">
        <v>314</v>
      </c>
      <c r="C28" s="3" t="s">
        <v>97</v>
      </c>
      <c r="D28" s="91"/>
      <c r="E28" s="92"/>
      <c r="F28" s="92"/>
      <c r="G28" s="92">
        <f t="shared" si="5"/>
        <v>0</v>
      </c>
      <c r="H28" s="92">
        <f t="shared" si="6"/>
        <v>0</v>
      </c>
      <c r="I28" s="92">
        <f t="shared" si="2"/>
        <v>0</v>
      </c>
      <c r="J28" s="118"/>
    </row>
    <row r="29" spans="1:10">
      <c r="A29" s="16">
        <f>MAX($A$6:$A28)+1</f>
        <v>15</v>
      </c>
      <c r="B29" s="2" t="s">
        <v>22</v>
      </c>
      <c r="C29" s="3" t="s">
        <v>97</v>
      </c>
      <c r="D29" s="91"/>
      <c r="E29" s="92"/>
      <c r="F29" s="92"/>
      <c r="G29" s="92">
        <f t="shared" si="5"/>
        <v>0</v>
      </c>
      <c r="H29" s="92">
        <f t="shared" si="6"/>
        <v>0</v>
      </c>
      <c r="I29" s="92">
        <f t="shared" si="2"/>
        <v>0</v>
      </c>
      <c r="J29" s="118"/>
    </row>
    <row r="30" spans="1:10">
      <c r="A30" s="16">
        <f>MAX($A$6:$A29)+1</f>
        <v>16</v>
      </c>
      <c r="B30" s="2" t="s">
        <v>315</v>
      </c>
      <c r="C30" s="3" t="s">
        <v>97</v>
      </c>
      <c r="D30" s="91"/>
      <c r="E30" s="92"/>
      <c r="F30" s="92"/>
      <c r="G30" s="92">
        <f t="shared" si="5"/>
        <v>0</v>
      </c>
      <c r="H30" s="92">
        <f t="shared" si="6"/>
        <v>0</v>
      </c>
      <c r="I30" s="92">
        <f t="shared" si="2"/>
        <v>0</v>
      </c>
      <c r="J30" s="118"/>
    </row>
    <row r="31" spans="1:10" ht="30">
      <c r="A31" s="16">
        <f>MAX($A$6:$A30)+1</f>
        <v>17</v>
      </c>
      <c r="B31" s="2" t="s">
        <v>193</v>
      </c>
      <c r="C31" s="3" t="s">
        <v>97</v>
      </c>
      <c r="D31" s="91"/>
      <c r="E31" s="92"/>
      <c r="F31" s="92"/>
      <c r="G31" s="92">
        <f t="shared" si="5"/>
        <v>0</v>
      </c>
      <c r="H31" s="92">
        <f t="shared" si="6"/>
        <v>0</v>
      </c>
      <c r="I31" s="92">
        <f t="shared" si="2"/>
        <v>0</v>
      </c>
      <c r="J31" s="118"/>
    </row>
    <row r="32" spans="1:10" ht="30">
      <c r="A32" s="16">
        <f>MAX($A$6:$A31)+1</f>
        <v>18</v>
      </c>
      <c r="B32" s="93" t="s">
        <v>213</v>
      </c>
      <c r="C32" s="3" t="s">
        <v>97</v>
      </c>
      <c r="D32" s="91"/>
      <c r="E32" s="92"/>
      <c r="F32" s="92"/>
      <c r="G32" s="92">
        <f t="shared" si="5"/>
        <v>0</v>
      </c>
      <c r="H32" s="92">
        <f t="shared" si="6"/>
        <v>0</v>
      </c>
      <c r="I32" s="92">
        <f t="shared" si="2"/>
        <v>0</v>
      </c>
      <c r="J32" s="118"/>
    </row>
    <row r="33" spans="1:10">
      <c r="A33" s="119"/>
      <c r="B33" s="93"/>
      <c r="C33" s="3"/>
      <c r="D33" s="91"/>
      <c r="E33" s="92"/>
      <c r="F33" s="92"/>
      <c r="G33" s="92"/>
      <c r="H33" s="92"/>
      <c r="I33" s="92"/>
      <c r="J33" s="118"/>
    </row>
    <row r="34" spans="1:10">
      <c r="A34" s="120"/>
      <c r="B34" s="95" t="s">
        <v>21</v>
      </c>
      <c r="C34" s="94"/>
      <c r="D34" s="96"/>
      <c r="E34" s="97"/>
      <c r="F34" s="97"/>
      <c r="G34" s="98">
        <f>+SUBTOTAL(9,G35:G41)</f>
        <v>0</v>
      </c>
      <c r="H34" s="98">
        <f>+SUBTOTAL(9,H35:H41)</f>
        <v>0</v>
      </c>
      <c r="I34" s="98">
        <f>+SUBTOTAL(9,I35:I41)</f>
        <v>0</v>
      </c>
      <c r="J34" s="121"/>
    </row>
    <row r="35" spans="1:10">
      <c r="A35" s="16">
        <f>MAX($A$6:$A34)+1</f>
        <v>19</v>
      </c>
      <c r="B35" s="93" t="s">
        <v>103</v>
      </c>
      <c r="C35" s="3" t="s">
        <v>3</v>
      </c>
      <c r="D35" s="91"/>
      <c r="E35" s="92"/>
      <c r="F35" s="92"/>
      <c r="G35" s="92">
        <f t="shared" ref="G35:G41" si="7">D35*E35</f>
        <v>0</v>
      </c>
      <c r="H35" s="92">
        <f t="shared" ref="H35:H41" si="8">+D35*F35</f>
        <v>0</v>
      </c>
      <c r="I35" s="92">
        <f t="shared" si="2"/>
        <v>0</v>
      </c>
      <c r="J35" s="118"/>
    </row>
    <row r="36" spans="1:10" ht="30">
      <c r="A36" s="16">
        <f>MAX($A$6:$A35)+1</f>
        <v>20</v>
      </c>
      <c r="B36" s="2" t="s">
        <v>316</v>
      </c>
      <c r="C36" s="3" t="s">
        <v>3</v>
      </c>
      <c r="D36" s="91"/>
      <c r="E36" s="92"/>
      <c r="F36" s="92"/>
      <c r="G36" s="92">
        <f t="shared" si="7"/>
        <v>0</v>
      </c>
      <c r="H36" s="92">
        <f t="shared" si="8"/>
        <v>0</v>
      </c>
      <c r="I36" s="92">
        <f t="shared" si="2"/>
        <v>0</v>
      </c>
      <c r="J36" s="118"/>
    </row>
    <row r="37" spans="1:10">
      <c r="A37" s="16">
        <f>MAX($A$6:$A36)+1</f>
        <v>21</v>
      </c>
      <c r="B37" s="93" t="s">
        <v>317</v>
      </c>
      <c r="C37" s="3" t="s">
        <v>3</v>
      </c>
      <c r="D37" s="91"/>
      <c r="E37" s="92"/>
      <c r="F37" s="92"/>
      <c r="G37" s="92">
        <f t="shared" si="7"/>
        <v>0</v>
      </c>
      <c r="H37" s="92">
        <f t="shared" si="8"/>
        <v>0</v>
      </c>
      <c r="I37" s="92">
        <f t="shared" si="2"/>
        <v>0</v>
      </c>
      <c r="J37" s="118"/>
    </row>
    <row r="38" spans="1:10" ht="30">
      <c r="A38" s="16">
        <f>MAX($A$6:$A37)+1</f>
        <v>22</v>
      </c>
      <c r="B38" s="2" t="s">
        <v>318</v>
      </c>
      <c r="C38" s="3" t="s">
        <v>3</v>
      </c>
      <c r="D38" s="102"/>
      <c r="E38" s="92"/>
      <c r="F38" s="92"/>
      <c r="G38" s="92">
        <f t="shared" si="7"/>
        <v>0</v>
      </c>
      <c r="H38" s="92">
        <f t="shared" si="8"/>
        <v>0</v>
      </c>
      <c r="I38" s="92">
        <f t="shared" si="2"/>
        <v>0</v>
      </c>
      <c r="J38" s="118"/>
    </row>
    <row r="39" spans="1:10" ht="30">
      <c r="A39" s="16">
        <f>MAX($A$6:$A38)+1</f>
        <v>23</v>
      </c>
      <c r="B39" s="100" t="s">
        <v>319</v>
      </c>
      <c r="C39" s="3" t="s">
        <v>3</v>
      </c>
      <c r="D39" s="91"/>
      <c r="E39" s="92"/>
      <c r="F39" s="92"/>
      <c r="G39" s="92">
        <f t="shared" si="7"/>
        <v>0</v>
      </c>
      <c r="H39" s="92">
        <f t="shared" si="8"/>
        <v>0</v>
      </c>
      <c r="I39" s="92">
        <f t="shared" si="2"/>
        <v>0</v>
      </c>
      <c r="J39" s="118"/>
    </row>
    <row r="40" spans="1:10" ht="45">
      <c r="A40" s="16">
        <f>MAX($A$6:$A39)+1</f>
        <v>24</v>
      </c>
      <c r="B40" s="103" t="s">
        <v>326</v>
      </c>
      <c r="C40" s="3" t="s">
        <v>3</v>
      </c>
      <c r="D40" s="91"/>
      <c r="E40" s="92"/>
      <c r="F40" s="92"/>
      <c r="G40" s="92">
        <f t="shared" si="7"/>
        <v>0</v>
      </c>
      <c r="H40" s="92">
        <f t="shared" si="8"/>
        <v>0</v>
      </c>
      <c r="I40" s="92">
        <f t="shared" si="2"/>
        <v>0</v>
      </c>
      <c r="J40" s="118"/>
    </row>
    <row r="41" spans="1:10">
      <c r="A41" s="16">
        <f>MAX($A$6:$A40)+1</f>
        <v>25</v>
      </c>
      <c r="B41" s="107" t="s">
        <v>320</v>
      </c>
      <c r="C41" s="3" t="s">
        <v>3</v>
      </c>
      <c r="D41" s="104"/>
      <c r="E41" s="92"/>
      <c r="F41" s="92"/>
      <c r="G41" s="92">
        <f t="shared" si="7"/>
        <v>0</v>
      </c>
      <c r="H41" s="92">
        <f t="shared" si="8"/>
        <v>0</v>
      </c>
      <c r="I41" s="92">
        <f t="shared" si="2"/>
        <v>0</v>
      </c>
      <c r="J41" s="118"/>
    </row>
    <row r="42" spans="1:10">
      <c r="A42" s="123"/>
      <c r="B42" s="107"/>
      <c r="C42" s="105"/>
      <c r="D42" s="104"/>
      <c r="E42" s="92"/>
      <c r="F42" s="92"/>
      <c r="G42" s="92"/>
      <c r="H42" s="92"/>
      <c r="I42" s="92"/>
      <c r="J42" s="118"/>
    </row>
    <row r="43" spans="1:10">
      <c r="A43" s="120"/>
      <c r="B43" s="95" t="s">
        <v>20</v>
      </c>
      <c r="C43" s="94"/>
      <c r="D43" s="96"/>
      <c r="E43" s="97"/>
      <c r="F43" s="97"/>
      <c r="G43" s="98">
        <f>+SUBTOTAL(9,G44:G50)</f>
        <v>0</v>
      </c>
      <c r="H43" s="98">
        <f>+SUBTOTAL(9,H44:H50)</f>
        <v>0</v>
      </c>
      <c r="I43" s="98">
        <f>+SUBTOTAL(9,I44:I50)</f>
        <v>0</v>
      </c>
      <c r="J43" s="121"/>
    </row>
    <row r="44" spans="1:10" ht="45">
      <c r="A44" s="16">
        <f>MAX($A$6:$A43)+1</f>
        <v>26</v>
      </c>
      <c r="B44" s="100" t="s">
        <v>19</v>
      </c>
      <c r="C44" s="99" t="s">
        <v>4</v>
      </c>
      <c r="D44" s="101"/>
      <c r="E44" s="92"/>
      <c r="F44" s="92"/>
      <c r="G44" s="92">
        <f>D44*E44</f>
        <v>0</v>
      </c>
      <c r="H44" s="92">
        <f>+D44*F44</f>
        <v>0</v>
      </c>
      <c r="I44" s="92">
        <f t="shared" si="2"/>
        <v>0</v>
      </c>
      <c r="J44" s="118"/>
    </row>
    <row r="45" spans="1:10" ht="30">
      <c r="A45" s="16">
        <f>MAX($A$6:$A44)+1</f>
        <v>27</v>
      </c>
      <c r="B45" s="100" t="s">
        <v>217</v>
      </c>
      <c r="C45" s="99" t="s">
        <v>4</v>
      </c>
      <c r="D45" s="101"/>
      <c r="E45" s="92"/>
      <c r="F45" s="92"/>
      <c r="G45" s="92">
        <f t="shared" ref="G45:G50" si="9">D45*E45</f>
        <v>0</v>
      </c>
      <c r="H45" s="92">
        <f t="shared" ref="H45:H50" si="10">+D45*F45</f>
        <v>0</v>
      </c>
      <c r="I45" s="92">
        <f t="shared" si="2"/>
        <v>0</v>
      </c>
      <c r="J45" s="118"/>
    </row>
    <row r="46" spans="1:10" ht="30">
      <c r="A46" s="16">
        <f>MAX($A$6:$A45)+1</f>
        <v>28</v>
      </c>
      <c r="B46" s="100" t="s">
        <v>114</v>
      </c>
      <c r="C46" s="99" t="s">
        <v>4</v>
      </c>
      <c r="D46" s="101"/>
      <c r="E46" s="92"/>
      <c r="F46" s="92"/>
      <c r="G46" s="92">
        <f t="shared" si="9"/>
        <v>0</v>
      </c>
      <c r="H46" s="92">
        <f t="shared" si="10"/>
        <v>0</v>
      </c>
      <c r="I46" s="92">
        <f t="shared" si="2"/>
        <v>0</v>
      </c>
      <c r="J46" s="118"/>
    </row>
    <row r="47" spans="1:10" ht="30">
      <c r="A47" s="16">
        <f>MAX($A$6:$A46)+1</f>
        <v>29</v>
      </c>
      <c r="B47" s="2" t="s">
        <v>115</v>
      </c>
      <c r="C47" s="99" t="s">
        <v>4</v>
      </c>
      <c r="D47" s="101"/>
      <c r="E47" s="92"/>
      <c r="F47" s="92"/>
      <c r="G47" s="92">
        <f t="shared" si="9"/>
        <v>0</v>
      </c>
      <c r="H47" s="92">
        <f t="shared" si="10"/>
        <v>0</v>
      </c>
      <c r="I47" s="92">
        <f t="shared" si="2"/>
        <v>0</v>
      </c>
      <c r="J47" s="118"/>
    </row>
    <row r="48" spans="1:10" ht="30">
      <c r="A48" s="16">
        <f>MAX($A$6:$A47)+1</f>
        <v>30</v>
      </c>
      <c r="B48" s="2" t="s">
        <v>189</v>
      </c>
      <c r="C48" s="99" t="s">
        <v>4</v>
      </c>
      <c r="D48" s="101"/>
      <c r="E48" s="92"/>
      <c r="F48" s="92"/>
      <c r="G48" s="92">
        <f t="shared" si="9"/>
        <v>0</v>
      </c>
      <c r="H48" s="92">
        <f t="shared" si="10"/>
        <v>0</v>
      </c>
      <c r="I48" s="92">
        <f t="shared" si="2"/>
        <v>0</v>
      </c>
      <c r="J48" s="147"/>
    </row>
    <row r="49" spans="1:10" ht="45">
      <c r="A49" s="16">
        <f>MAX($A$6:$A48)+1</f>
        <v>31</v>
      </c>
      <c r="B49" s="2" t="s">
        <v>116</v>
      </c>
      <c r="C49" s="99" t="s">
        <v>4</v>
      </c>
      <c r="D49" s="101"/>
      <c r="E49" s="92"/>
      <c r="F49" s="92"/>
      <c r="G49" s="92">
        <f t="shared" si="9"/>
        <v>0</v>
      </c>
      <c r="H49" s="92">
        <f t="shared" si="10"/>
        <v>0</v>
      </c>
      <c r="I49" s="92">
        <f t="shared" si="2"/>
        <v>0</v>
      </c>
      <c r="J49" s="147" t="s">
        <v>123</v>
      </c>
    </row>
    <row r="50" spans="1:10" ht="45">
      <c r="A50" s="16">
        <f>MAX($A$6:$A49)+1</f>
        <v>32</v>
      </c>
      <c r="B50" s="100" t="s">
        <v>225</v>
      </c>
      <c r="C50" s="99" t="s">
        <v>6</v>
      </c>
      <c r="D50" s="101"/>
      <c r="E50" s="92"/>
      <c r="F50" s="92"/>
      <c r="G50" s="92">
        <f t="shared" si="9"/>
        <v>0</v>
      </c>
      <c r="H50" s="92">
        <f t="shared" si="10"/>
        <v>0</v>
      </c>
      <c r="I50" s="92">
        <f t="shared" si="2"/>
        <v>0</v>
      </c>
      <c r="J50" s="118"/>
    </row>
    <row r="51" spans="1:10">
      <c r="A51" s="124"/>
      <c r="B51" s="100"/>
      <c r="C51" s="99"/>
      <c r="D51" s="101"/>
      <c r="E51" s="92"/>
      <c r="F51" s="92"/>
      <c r="G51" s="92"/>
      <c r="H51" s="92"/>
      <c r="I51" s="92"/>
      <c r="J51" s="118"/>
    </row>
    <row r="52" spans="1:10">
      <c r="A52" s="120"/>
      <c r="B52" s="95" t="s">
        <v>17</v>
      </c>
      <c r="C52" s="94"/>
      <c r="D52" s="96"/>
      <c r="E52" s="97"/>
      <c r="F52" s="97"/>
      <c r="G52" s="98">
        <f>+SUBTOTAL(9,G53:G54)</f>
        <v>0</v>
      </c>
      <c r="H52" s="98">
        <f>+SUBTOTAL(9,H53:H54)</f>
        <v>0</v>
      </c>
      <c r="I52" s="98">
        <f>+SUBTOTAL(9,I53:I54)</f>
        <v>0</v>
      </c>
      <c r="J52" s="121"/>
    </row>
    <row r="53" spans="1:10" ht="30">
      <c r="A53" s="16">
        <f>MAX($A$6:$A52)+1</f>
        <v>33</v>
      </c>
      <c r="B53" s="2" t="s">
        <v>118</v>
      </c>
      <c r="C53" s="99" t="s">
        <v>4</v>
      </c>
      <c r="D53" s="101"/>
      <c r="E53" s="92"/>
      <c r="F53" s="92"/>
      <c r="G53" s="92">
        <f>D53*E53</f>
        <v>0</v>
      </c>
      <c r="H53" s="92">
        <f>+D53*F53</f>
        <v>0</v>
      </c>
      <c r="I53" s="92">
        <f>+SUM(G53:H53)</f>
        <v>0</v>
      </c>
      <c r="J53" s="118"/>
    </row>
    <row r="54" spans="1:10" ht="30">
      <c r="A54" s="16">
        <f>MAX($A$6:$A53)+1</f>
        <v>34</v>
      </c>
      <c r="B54" s="2" t="s">
        <v>18</v>
      </c>
      <c r="C54" s="99" t="s">
        <v>4</v>
      </c>
      <c r="D54" s="101"/>
      <c r="E54" s="92"/>
      <c r="F54" s="92"/>
      <c r="G54" s="92">
        <f>D54*E54</f>
        <v>0</v>
      </c>
      <c r="H54" s="92">
        <f>+D54*F54</f>
        <v>0</v>
      </c>
      <c r="I54" s="92">
        <f t="shared" si="2"/>
        <v>0</v>
      </c>
      <c r="J54" s="118"/>
    </row>
    <row r="55" spans="1:10">
      <c r="A55" s="119"/>
      <c r="B55" s="103"/>
      <c r="C55" s="99"/>
      <c r="D55" s="101"/>
      <c r="E55" s="92"/>
      <c r="F55" s="92"/>
      <c r="G55" s="92"/>
      <c r="H55" s="92"/>
      <c r="I55" s="92"/>
      <c r="J55" s="118"/>
    </row>
    <row r="56" spans="1:10">
      <c r="A56" s="120"/>
      <c r="B56" s="95" t="s">
        <v>119</v>
      </c>
      <c r="C56" s="94"/>
      <c r="D56" s="96"/>
      <c r="E56" s="97"/>
      <c r="F56" s="97"/>
      <c r="G56" s="98">
        <f>+SUBTOTAL(9,G57:G59)</f>
        <v>0</v>
      </c>
      <c r="H56" s="98">
        <f>+SUBTOTAL(9,H57:H59)</f>
        <v>0</v>
      </c>
      <c r="I56" s="98">
        <f>+SUBTOTAL(9,I57:I59)</f>
        <v>0</v>
      </c>
      <c r="J56" s="121"/>
    </row>
    <row r="57" spans="1:10">
      <c r="A57" s="16">
        <f>MAX($A$6:$A56)+1</f>
        <v>35</v>
      </c>
      <c r="B57" s="93" t="s">
        <v>120</v>
      </c>
      <c r="C57" s="99" t="s">
        <v>4</v>
      </c>
      <c r="D57" s="101"/>
      <c r="E57" s="92"/>
      <c r="F57" s="92"/>
      <c r="G57" s="92">
        <f>D57*E57</f>
        <v>0</v>
      </c>
      <c r="H57" s="92">
        <f>+D57*F57</f>
        <v>0</v>
      </c>
      <c r="I57" s="92">
        <f t="shared" si="2"/>
        <v>0</v>
      </c>
      <c r="J57" s="118"/>
    </row>
    <row r="58" spans="1:10" ht="31.5">
      <c r="A58" s="16">
        <f>MAX($A$6:$A57)+1</f>
        <v>36</v>
      </c>
      <c r="B58" s="149" t="s">
        <v>274</v>
      </c>
      <c r="C58" s="152" t="s">
        <v>1</v>
      </c>
      <c r="D58" s="101"/>
      <c r="E58" s="92"/>
      <c r="F58" s="92"/>
      <c r="G58" s="92">
        <f t="shared" ref="G58:G59" si="11">D58*E58</f>
        <v>0</v>
      </c>
      <c r="H58" s="92">
        <f t="shared" ref="H58:H59" si="12">+D58*F58</f>
        <v>0</v>
      </c>
      <c r="I58" s="92">
        <f t="shared" ref="I58:I59" si="13">+SUM(G58:H58)</f>
        <v>0</v>
      </c>
      <c r="J58" s="118"/>
    </row>
    <row r="59" spans="1:10">
      <c r="A59" s="16">
        <f>MAX($A$6:$A58)+1</f>
        <v>37</v>
      </c>
      <c r="B59" s="2" t="s">
        <v>122</v>
      </c>
      <c r="C59" s="3" t="s">
        <v>4</v>
      </c>
      <c r="D59" s="91"/>
      <c r="E59" s="92"/>
      <c r="F59" s="92"/>
      <c r="G59" s="92">
        <f t="shared" si="11"/>
        <v>0</v>
      </c>
      <c r="H59" s="92">
        <f t="shared" si="12"/>
        <v>0</v>
      </c>
      <c r="I59" s="92">
        <f t="shared" si="13"/>
        <v>0</v>
      </c>
      <c r="J59" s="118"/>
    </row>
    <row r="60" spans="1:10">
      <c r="A60" s="122"/>
      <c r="B60" s="133"/>
      <c r="C60" s="105"/>
      <c r="D60" s="104"/>
      <c r="E60" s="92"/>
      <c r="F60" s="92"/>
      <c r="G60" s="92"/>
      <c r="H60" s="92"/>
      <c r="I60" s="92"/>
      <c r="J60" s="118"/>
    </row>
    <row r="61" spans="1:10">
      <c r="A61" s="120"/>
      <c r="B61" s="95" t="s">
        <v>15</v>
      </c>
      <c r="C61" s="94"/>
      <c r="D61" s="96"/>
      <c r="E61" s="97"/>
      <c r="F61" s="97"/>
      <c r="G61" s="98">
        <f>+SUBTOTAL(9,G62:G65)</f>
        <v>0</v>
      </c>
      <c r="H61" s="98">
        <f>+SUBTOTAL(9,H62:H65)</f>
        <v>0</v>
      </c>
      <c r="I61" s="98">
        <f>+SUBTOTAL(9,I62:I65)</f>
        <v>0</v>
      </c>
      <c r="J61" s="121"/>
    </row>
    <row r="62" spans="1:10" ht="60">
      <c r="A62" s="16">
        <f>MAX($A$6:$A61)+1</f>
        <v>38</v>
      </c>
      <c r="B62" s="100" t="s">
        <v>321</v>
      </c>
      <c r="C62" s="99" t="s">
        <v>4</v>
      </c>
      <c r="D62" s="101"/>
      <c r="E62" s="92"/>
      <c r="F62" s="92"/>
      <c r="G62" s="92">
        <f t="shared" ref="G62" si="14">D62*E62</f>
        <v>0</v>
      </c>
      <c r="H62" s="92">
        <f t="shared" ref="H62" si="15">+D62*F62</f>
        <v>0</v>
      </c>
      <c r="I62" s="92">
        <f t="shared" ref="I62" si="16">+SUM(G62:H62)</f>
        <v>0</v>
      </c>
      <c r="J62" s="118"/>
    </row>
    <row r="63" spans="1:10" ht="60">
      <c r="A63" s="16">
        <f>MAX($A$6:$A62)+1</f>
        <v>39</v>
      </c>
      <c r="B63" s="100" t="s">
        <v>322</v>
      </c>
      <c r="C63" s="99" t="s">
        <v>4</v>
      </c>
      <c r="D63" s="101"/>
      <c r="E63" s="92"/>
      <c r="F63" s="92"/>
      <c r="G63" s="92">
        <f>D63*E63</f>
        <v>0</v>
      </c>
      <c r="H63" s="92">
        <f>+D63*F63</f>
        <v>0</v>
      </c>
      <c r="I63" s="92">
        <f t="shared" si="2"/>
        <v>0</v>
      </c>
      <c r="J63" s="118"/>
    </row>
    <row r="64" spans="1:10" ht="45">
      <c r="A64" s="16">
        <f>MAX($A$6:$A63)+1</f>
        <v>40</v>
      </c>
      <c r="B64" s="100" t="s">
        <v>323</v>
      </c>
      <c r="C64" s="99" t="s">
        <v>4</v>
      </c>
      <c r="D64" s="101"/>
      <c r="E64" s="92"/>
      <c r="F64" s="92"/>
      <c r="G64" s="92">
        <f t="shared" ref="G64" si="17">D64*E64</f>
        <v>0</v>
      </c>
      <c r="H64" s="92">
        <f t="shared" ref="H64" si="18">+D64*F64</f>
        <v>0</v>
      </c>
      <c r="I64" s="92">
        <f t="shared" ref="I64" si="19">+SUM(G64:H64)</f>
        <v>0</v>
      </c>
      <c r="J64" s="118"/>
    </row>
    <row r="65" spans="1:10">
      <c r="A65" s="124"/>
      <c r="B65" s="100"/>
      <c r="C65" s="99"/>
      <c r="D65" s="101"/>
      <c r="E65" s="92"/>
      <c r="F65" s="92"/>
      <c r="G65" s="92"/>
      <c r="H65" s="92"/>
      <c r="I65" s="92"/>
      <c r="J65" s="118"/>
    </row>
    <row r="66" spans="1:10">
      <c r="A66" s="120"/>
      <c r="B66" s="95" t="s">
        <v>257</v>
      </c>
      <c r="C66" s="94"/>
      <c r="D66" s="96"/>
      <c r="E66" s="97"/>
      <c r="F66" s="97"/>
      <c r="G66" s="98">
        <f>+SUBTOTAL(9,G67:G70)</f>
        <v>0</v>
      </c>
      <c r="H66" s="98">
        <f>+SUBTOTAL(9,H67:H70)</f>
        <v>0</v>
      </c>
      <c r="I66" s="98">
        <f>+SUBTOTAL(9,I67:I70)</f>
        <v>0</v>
      </c>
      <c r="J66" s="121"/>
    </row>
    <row r="67" spans="1:10" ht="30">
      <c r="A67" s="16">
        <f>MAX($A$6:$A66)+1</f>
        <v>41</v>
      </c>
      <c r="B67" s="100" t="s">
        <v>324</v>
      </c>
      <c r="C67" s="99" t="s">
        <v>4</v>
      </c>
      <c r="D67" s="101"/>
      <c r="E67" s="92"/>
      <c r="F67" s="92"/>
      <c r="G67" s="92">
        <f t="shared" ref="G67:G69" si="20">D67*E67</f>
        <v>0</v>
      </c>
      <c r="H67" s="92">
        <f t="shared" ref="H67:H69" si="21">+D67*F67</f>
        <v>0</v>
      </c>
      <c r="I67" s="92">
        <f t="shared" ref="I67:I69" si="22">+SUM(G67:H67)</f>
        <v>0</v>
      </c>
      <c r="J67" s="118"/>
    </row>
    <row r="68" spans="1:10" ht="30">
      <c r="A68" s="16">
        <f>MAX($A$6:$A67)+1</f>
        <v>42</v>
      </c>
      <c r="B68" s="100" t="s">
        <v>327</v>
      </c>
      <c r="C68" s="99" t="s">
        <v>4</v>
      </c>
      <c r="D68" s="101"/>
      <c r="E68" s="92"/>
      <c r="F68" s="92"/>
      <c r="G68" s="92">
        <f t="shared" si="20"/>
        <v>0</v>
      </c>
      <c r="H68" s="92">
        <f t="shared" si="21"/>
        <v>0</v>
      </c>
      <c r="I68" s="92">
        <f t="shared" si="22"/>
        <v>0</v>
      </c>
      <c r="J68" s="118"/>
    </row>
    <row r="69" spans="1:10" ht="30">
      <c r="A69" s="16">
        <f>MAX($A$6:$A68)+1</f>
        <v>43</v>
      </c>
      <c r="B69" s="100" t="s">
        <v>259</v>
      </c>
      <c r="C69" s="99" t="s">
        <v>4</v>
      </c>
      <c r="D69" s="101"/>
      <c r="E69" s="92"/>
      <c r="F69" s="92"/>
      <c r="G69" s="92">
        <f t="shared" si="20"/>
        <v>0</v>
      </c>
      <c r="H69" s="92">
        <f t="shared" si="21"/>
        <v>0</v>
      </c>
      <c r="I69" s="92">
        <f t="shared" si="22"/>
        <v>0</v>
      </c>
      <c r="J69" s="118"/>
    </row>
    <row r="70" spans="1:10">
      <c r="A70" s="124"/>
      <c r="B70" s="100"/>
      <c r="C70" s="99"/>
      <c r="D70" s="101"/>
      <c r="E70" s="92"/>
      <c r="F70" s="92"/>
      <c r="G70" s="92"/>
      <c r="H70" s="92"/>
      <c r="I70" s="92"/>
      <c r="J70" s="118"/>
    </row>
    <row r="71" spans="1:10">
      <c r="A71" s="120"/>
      <c r="B71" s="95" t="s">
        <v>14</v>
      </c>
      <c r="C71" s="94"/>
      <c r="D71" s="96"/>
      <c r="E71" s="97"/>
      <c r="F71" s="97"/>
      <c r="G71" s="98">
        <f>+SUBTOTAL(9,G72:G78)</f>
        <v>0</v>
      </c>
      <c r="H71" s="98">
        <f>+SUBTOTAL(9,H72:H78)</f>
        <v>0</v>
      </c>
      <c r="I71" s="98">
        <f>+SUBTOTAL(9,I72:I78)</f>
        <v>0</v>
      </c>
      <c r="J71" s="121"/>
    </row>
    <row r="72" spans="1:10" ht="30">
      <c r="A72" s="16">
        <f>MAX($A$6:$A71)+1</f>
        <v>44</v>
      </c>
      <c r="B72" s="103" t="s">
        <v>325</v>
      </c>
      <c r="C72" s="99" t="s">
        <v>0</v>
      </c>
      <c r="D72" s="101"/>
      <c r="E72" s="92"/>
      <c r="F72" s="92"/>
      <c r="G72" s="92">
        <f t="shared" ref="G72:G77" si="23">D72*E72</f>
        <v>0</v>
      </c>
      <c r="H72" s="92">
        <f t="shared" ref="H72:H77" si="24">+D72*F72</f>
        <v>0</v>
      </c>
      <c r="I72" s="92">
        <f t="shared" ref="I72:I77" si="25">+SUM(G72:H72)</f>
        <v>0</v>
      </c>
      <c r="J72" s="118"/>
    </row>
    <row r="73" spans="1:10" ht="30">
      <c r="A73" s="16">
        <f>MAX($A$6:$A72)+1</f>
        <v>45</v>
      </c>
      <c r="B73" s="103" t="s">
        <v>328</v>
      </c>
      <c r="C73" s="99" t="s">
        <v>4</v>
      </c>
      <c r="D73" s="101"/>
      <c r="E73" s="92"/>
      <c r="F73" s="92"/>
      <c r="G73" s="92">
        <f t="shared" si="23"/>
        <v>0</v>
      </c>
      <c r="H73" s="92">
        <f t="shared" si="24"/>
        <v>0</v>
      </c>
      <c r="I73" s="92">
        <f t="shared" si="25"/>
        <v>0</v>
      </c>
      <c r="J73" s="118"/>
    </row>
    <row r="74" spans="1:10" ht="30">
      <c r="A74" s="16">
        <f>MAX($A$6:$A73)+1</f>
        <v>46</v>
      </c>
      <c r="B74" s="103" t="s">
        <v>329</v>
      </c>
      <c r="C74" s="99" t="s">
        <v>66</v>
      </c>
      <c r="D74" s="101"/>
      <c r="E74" s="92"/>
      <c r="F74" s="92"/>
      <c r="G74" s="92">
        <f t="shared" si="23"/>
        <v>0</v>
      </c>
      <c r="H74" s="92">
        <f t="shared" si="24"/>
        <v>0</v>
      </c>
      <c r="I74" s="92">
        <f t="shared" si="25"/>
        <v>0</v>
      </c>
      <c r="J74" s="118"/>
    </row>
    <row r="75" spans="1:10" ht="30">
      <c r="A75" s="16">
        <f>MAX($A$6:$A74)+1</f>
        <v>47</v>
      </c>
      <c r="B75" s="103" t="s">
        <v>330</v>
      </c>
      <c r="C75" s="99" t="s">
        <v>4</v>
      </c>
      <c r="D75" s="101"/>
      <c r="E75" s="92"/>
      <c r="F75" s="92"/>
      <c r="G75" s="92">
        <f t="shared" si="23"/>
        <v>0</v>
      </c>
      <c r="H75" s="92">
        <f t="shared" si="24"/>
        <v>0</v>
      </c>
      <c r="I75" s="92">
        <f t="shared" si="25"/>
        <v>0</v>
      </c>
      <c r="J75" s="118"/>
    </row>
    <row r="76" spans="1:10" ht="45">
      <c r="A76" s="16">
        <f>MAX($A$6:$A75)+1</f>
        <v>48</v>
      </c>
      <c r="B76" s="103" t="s">
        <v>254</v>
      </c>
      <c r="C76" s="99" t="s">
        <v>4</v>
      </c>
      <c r="D76" s="101"/>
      <c r="E76" s="92"/>
      <c r="F76" s="92"/>
      <c r="G76" s="92">
        <f t="shared" si="23"/>
        <v>0</v>
      </c>
      <c r="H76" s="92">
        <f t="shared" si="24"/>
        <v>0</v>
      </c>
      <c r="I76" s="92">
        <f t="shared" si="25"/>
        <v>0</v>
      </c>
      <c r="J76" s="118"/>
    </row>
    <row r="77" spans="1:10">
      <c r="A77" s="16">
        <f>MAX($A$6:$A76)+1</f>
        <v>49</v>
      </c>
      <c r="B77" s="103" t="s">
        <v>256</v>
      </c>
      <c r="C77" s="99" t="s">
        <v>4</v>
      </c>
      <c r="D77" s="101"/>
      <c r="E77" s="92"/>
      <c r="F77" s="92"/>
      <c r="G77" s="92">
        <f t="shared" si="23"/>
        <v>0</v>
      </c>
      <c r="H77" s="92">
        <f t="shared" si="24"/>
        <v>0</v>
      </c>
      <c r="I77" s="92">
        <f t="shared" si="25"/>
        <v>0</v>
      </c>
      <c r="J77" s="118"/>
    </row>
    <row r="78" spans="1:10">
      <c r="A78" s="124"/>
      <c r="B78" s="100"/>
      <c r="C78" s="99"/>
      <c r="D78" s="101"/>
      <c r="E78" s="92"/>
      <c r="F78" s="92"/>
      <c r="G78" s="92"/>
      <c r="H78" s="92"/>
      <c r="I78" s="92"/>
      <c r="J78" s="118"/>
    </row>
    <row r="79" spans="1:10">
      <c r="A79" s="120"/>
      <c r="B79" s="95" t="s">
        <v>143</v>
      </c>
      <c r="C79" s="94"/>
      <c r="D79" s="96"/>
      <c r="E79" s="97"/>
      <c r="F79" s="97"/>
      <c r="G79" s="98">
        <f>+SUBTOTAL(9,G80:G81)</f>
        <v>0</v>
      </c>
      <c r="H79" s="98">
        <f>+SUBTOTAL(9,H80:H81)</f>
        <v>0</v>
      </c>
      <c r="I79" s="98">
        <f>+SUBTOTAL(9,I80:I81)</f>
        <v>0</v>
      </c>
      <c r="J79" s="121"/>
    </row>
    <row r="80" spans="1:10" ht="30">
      <c r="A80" s="16">
        <f>MAX($A$6:$A79)+1</f>
        <v>50</v>
      </c>
      <c r="B80" s="100" t="s">
        <v>148</v>
      </c>
      <c r="C80" s="99" t="s">
        <v>4</v>
      </c>
      <c r="D80" s="101"/>
      <c r="E80" s="92"/>
      <c r="F80" s="92"/>
      <c r="G80" s="92">
        <f t="shared" ref="G80:G81" si="26">D80*E80</f>
        <v>0</v>
      </c>
      <c r="H80" s="92">
        <f t="shared" ref="H80:H81" si="27">+D80*F80</f>
        <v>0</v>
      </c>
      <c r="I80" s="92">
        <f t="shared" ref="I80:I81" si="28">+SUM(G80:H80)</f>
        <v>0</v>
      </c>
      <c r="J80" s="118"/>
    </row>
    <row r="81" spans="1:10" ht="45">
      <c r="A81" s="16">
        <f>MAX($A$6:$A80)+1</f>
        <v>51</v>
      </c>
      <c r="B81" s="100" t="s">
        <v>145</v>
      </c>
      <c r="C81" s="99" t="s">
        <v>4</v>
      </c>
      <c r="D81" s="101"/>
      <c r="E81" s="92"/>
      <c r="F81" s="92"/>
      <c r="G81" s="92">
        <f t="shared" si="26"/>
        <v>0</v>
      </c>
      <c r="H81" s="92">
        <f t="shared" si="27"/>
        <v>0</v>
      </c>
      <c r="I81" s="92">
        <f t="shared" si="28"/>
        <v>0</v>
      </c>
      <c r="J81" s="118"/>
    </row>
    <row r="82" spans="1:10">
      <c r="A82" s="140"/>
      <c r="B82" s="141"/>
      <c r="C82" s="142"/>
      <c r="D82" s="143"/>
      <c r="E82" s="144"/>
      <c r="F82" s="144"/>
      <c r="G82" s="144"/>
      <c r="H82" s="144"/>
      <c r="I82" s="144"/>
      <c r="J82" s="145"/>
    </row>
    <row r="83" spans="1:10" ht="28.5">
      <c r="A83" s="120"/>
      <c r="B83" s="95" t="s">
        <v>181</v>
      </c>
      <c r="C83" s="94"/>
      <c r="D83" s="96"/>
      <c r="E83" s="97"/>
      <c r="F83" s="97"/>
      <c r="G83" s="98"/>
      <c r="H83" s="98"/>
      <c r="I83" s="98"/>
      <c r="J83" s="121"/>
    </row>
    <row r="84" spans="1:10" ht="45">
      <c r="A84" s="140"/>
      <c r="B84" s="146" t="s">
        <v>184</v>
      </c>
      <c r="C84" s="142"/>
      <c r="D84" s="143"/>
      <c r="E84" s="144"/>
      <c r="F84" s="144"/>
      <c r="G84" s="144"/>
      <c r="H84" s="144"/>
      <c r="I84" s="144"/>
      <c r="J84" s="145"/>
    </row>
    <row r="85" spans="1:10">
      <c r="A85" s="140"/>
      <c r="B85" s="141"/>
      <c r="C85" s="142"/>
      <c r="D85" s="143"/>
      <c r="E85" s="144"/>
      <c r="F85" s="144"/>
      <c r="G85" s="144"/>
      <c r="H85" s="144"/>
      <c r="I85" s="144"/>
      <c r="J85" s="145"/>
    </row>
    <row r="86" spans="1:10">
      <c r="A86" s="125"/>
      <c r="B86" s="112"/>
      <c r="C86" s="113"/>
      <c r="D86" s="114"/>
      <c r="E86" s="115"/>
      <c r="F86" s="115"/>
      <c r="G86" s="115"/>
      <c r="H86" s="115"/>
      <c r="I86" s="115"/>
      <c r="J86" s="126"/>
    </row>
    <row r="87" spans="1:10" ht="28.5" customHeight="1" thickBot="1">
      <c r="A87" s="127"/>
      <c r="B87" s="128" t="s">
        <v>13</v>
      </c>
      <c r="C87" s="128"/>
      <c r="D87" s="129"/>
      <c r="E87" s="130"/>
      <c r="F87" s="130"/>
      <c r="G87" s="131">
        <f>+SUBTOTAL(9,G10:G86)</f>
        <v>0</v>
      </c>
      <c r="H87" s="131">
        <f>+SUBTOTAL(9,H10:H86)</f>
        <v>0</v>
      </c>
      <c r="I87" s="131">
        <f>+SUBTOTAL(9,I9:I86)</f>
        <v>0</v>
      </c>
      <c r="J87" s="132"/>
    </row>
    <row r="88" spans="1:10" ht="15.75" thickTop="1"/>
  </sheetData>
  <mergeCells count="8">
    <mergeCell ref="I6:I7"/>
    <mergeCell ref="J6:J7"/>
    <mergeCell ref="A6:A7"/>
    <mergeCell ref="B6:B7"/>
    <mergeCell ref="C6:C7"/>
    <mergeCell ref="D6:D7"/>
    <mergeCell ref="E6:F6"/>
    <mergeCell ref="G6:H6"/>
  </mergeCells>
  <pageMargins left="0.7" right="0.7" top="0.75" bottom="0.75" header="0.3" footer="0.3"/>
  <pageSetup scale="5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63"/>
  <sheetViews>
    <sheetView view="pageBreakPreview" topLeftCell="A4" zoomScale="90" zoomScaleNormal="85" zoomScaleSheetLayoutView="90" workbookViewId="0">
      <pane ySplit="4" topLeftCell="A8" activePane="bottomLeft" state="frozen"/>
      <selection activeCell="A4" sqref="A4"/>
      <selection pane="bottomLeft" activeCell="J10" sqref="J10:K263"/>
    </sheetView>
  </sheetViews>
  <sheetFormatPr defaultColWidth="9.140625" defaultRowHeight="15" outlineLevelRow="1" outlineLevelCol="1"/>
  <cols>
    <col min="1" max="1" width="6.5703125" style="148" customWidth="1"/>
    <col min="2" max="2" width="42.85546875" style="148" customWidth="1"/>
    <col min="3" max="3" width="9.140625" style="148" collapsed="1"/>
    <col min="4" max="4" width="7.7109375" style="148" hidden="1" customWidth="1" outlineLevel="1"/>
    <col min="5" max="7" width="9.140625" style="148" hidden="1" customWidth="1" outlineLevel="1"/>
    <col min="8" max="8" width="9.140625" style="434" hidden="1" customWidth="1" outlineLevel="1"/>
    <col min="9" max="9" width="9.7109375" style="148" bestFit="1" customWidth="1"/>
    <col min="10" max="13" width="14.7109375" style="148" customWidth="1"/>
    <col min="14" max="14" width="18.140625" style="148" customWidth="1"/>
    <col min="15" max="15" width="15.7109375" style="148" customWidth="1"/>
    <col min="16" max="16384" width="9.140625" style="148"/>
  </cols>
  <sheetData>
    <row r="1" spans="1:15" ht="20.25">
      <c r="A1" s="83" t="str">
        <f>Cọc!A1</f>
        <v>BẢNG KHỐI LƯỢNG MỜI THẦU</v>
      </c>
      <c r="B1" s="83"/>
      <c r="C1" s="83"/>
      <c r="D1" s="83"/>
      <c r="E1" s="83"/>
      <c r="F1" s="83"/>
      <c r="G1" s="83"/>
      <c r="H1" s="435"/>
      <c r="I1" s="83"/>
      <c r="J1" s="83"/>
      <c r="K1" s="83"/>
      <c r="L1" s="83"/>
      <c r="M1" s="83"/>
      <c r="N1" s="83"/>
      <c r="O1" s="83"/>
    </row>
    <row r="2" spans="1:15" ht="15.75">
      <c r="A2" s="85" t="str">
        <f>Cọc!A2</f>
        <v>Dự án: Nhà Máy Sản Xuất Công Ty ….</v>
      </c>
      <c r="B2" s="84"/>
      <c r="C2" s="84"/>
      <c r="D2" s="84"/>
      <c r="E2" s="84"/>
      <c r="F2" s="84"/>
      <c r="G2" s="84"/>
      <c r="H2" s="436"/>
      <c r="I2" s="84"/>
      <c r="J2" s="84"/>
      <c r="K2" s="84"/>
      <c r="L2" s="84"/>
      <c r="M2" s="84"/>
      <c r="N2" s="84"/>
      <c r="O2" s="84"/>
    </row>
    <row r="3" spans="1:15" ht="15.75">
      <c r="A3" s="85" t="str">
        <f>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436"/>
      <c r="I3" s="84"/>
      <c r="J3" s="84"/>
      <c r="K3" s="84"/>
      <c r="L3" s="84"/>
      <c r="M3" s="84"/>
      <c r="N3" s="84"/>
      <c r="O3" s="84"/>
    </row>
    <row r="4" spans="1:15" ht="15.75">
      <c r="A4" s="85" t="s">
        <v>331</v>
      </c>
      <c r="B4" s="84"/>
      <c r="C4" s="84"/>
      <c r="D4" s="84"/>
      <c r="E4" s="84"/>
      <c r="F4" s="84"/>
      <c r="G4" s="84"/>
      <c r="H4" s="436"/>
      <c r="I4" s="84"/>
      <c r="J4" s="84"/>
      <c r="K4" s="84"/>
      <c r="L4" s="84"/>
      <c r="M4" s="84"/>
      <c r="N4" s="84"/>
      <c r="O4" s="84"/>
    </row>
    <row r="5" spans="1:15" ht="15.75" thickBot="1">
      <c r="A5" s="1"/>
      <c r="B5" s="1"/>
      <c r="C5" s="1"/>
      <c r="D5" s="1"/>
      <c r="E5" s="1"/>
      <c r="F5" s="1"/>
      <c r="G5" s="1"/>
      <c r="H5" s="424"/>
      <c r="I5" s="1"/>
      <c r="J5" s="1"/>
      <c r="K5" s="1"/>
      <c r="L5" s="1"/>
      <c r="M5" s="1"/>
      <c r="N5" s="1"/>
      <c r="O5" s="1"/>
    </row>
    <row r="6" spans="1:15" ht="15.75" thickTop="1">
      <c r="A6" s="885" t="s">
        <v>39</v>
      </c>
      <c r="B6" s="887" t="s">
        <v>40</v>
      </c>
      <c r="C6" s="887" t="s">
        <v>29</v>
      </c>
      <c r="D6" s="399"/>
      <c r="E6" s="898" t="s">
        <v>608</v>
      </c>
      <c r="F6" s="899"/>
      <c r="G6" s="900"/>
      <c r="H6" s="437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>
      <c r="A7" s="886"/>
      <c r="B7" s="888"/>
      <c r="C7" s="888"/>
      <c r="D7" s="400" t="s">
        <v>603</v>
      </c>
      <c r="E7" s="400" t="s">
        <v>604</v>
      </c>
      <c r="F7" s="400" t="s">
        <v>605</v>
      </c>
      <c r="G7" s="400" t="s">
        <v>606</v>
      </c>
      <c r="H7" s="438" t="s">
        <v>607</v>
      </c>
      <c r="I7" s="892"/>
      <c r="J7" s="158" t="s">
        <v>32</v>
      </c>
      <c r="K7" s="158" t="s">
        <v>268</v>
      </c>
      <c r="L7" s="158" t="s">
        <v>32</v>
      </c>
      <c r="M7" s="158" t="str">
        <f>K7</f>
        <v>NC&amp;NTC</v>
      </c>
      <c r="N7" s="895"/>
      <c r="O7" s="884"/>
    </row>
    <row r="8" spans="1:15">
      <c r="A8" s="160" t="s">
        <v>332</v>
      </c>
      <c r="B8" s="161" t="s">
        <v>333</v>
      </c>
      <c r="C8" s="161"/>
      <c r="D8" s="400"/>
      <c r="E8" s="400"/>
      <c r="F8" s="400"/>
      <c r="G8" s="400"/>
      <c r="H8" s="438"/>
      <c r="I8" s="162"/>
      <c r="J8" s="158"/>
      <c r="K8" s="158"/>
      <c r="L8" s="158"/>
      <c r="M8" s="158"/>
      <c r="N8" s="158"/>
      <c r="O8" s="159"/>
    </row>
    <row r="9" spans="1:15">
      <c r="A9" s="116"/>
      <c r="B9" s="87" t="s">
        <v>291</v>
      </c>
      <c r="C9" s="86"/>
      <c r="D9" s="86"/>
      <c r="E9" s="86"/>
      <c r="F9" s="86"/>
      <c r="G9" s="86"/>
      <c r="H9" s="439"/>
      <c r="I9" s="88"/>
      <c r="J9" s="184"/>
      <c r="K9" s="184"/>
      <c r="L9" s="185">
        <f>+SUBTOTAL(9,L10:L19)</f>
        <v>0</v>
      </c>
      <c r="M9" s="185">
        <f>+SUBTOTAL(9,M10:M19)</f>
        <v>0</v>
      </c>
      <c r="N9" s="185">
        <f>+SUBTOTAL(9,N10:N19)</f>
        <v>0</v>
      </c>
      <c r="O9" s="186"/>
    </row>
    <row r="10" spans="1:15" collapsed="1">
      <c r="A10" s="16">
        <f>MAX($A$6:$A7)+1</f>
        <v>1</v>
      </c>
      <c r="B10" s="2" t="s">
        <v>77</v>
      </c>
      <c r="C10" s="18" t="s">
        <v>3</v>
      </c>
      <c r="D10" s="18"/>
      <c r="E10" s="18"/>
      <c r="F10" s="18"/>
      <c r="G10" s="18"/>
      <c r="H10" s="440"/>
      <c r="I10" s="101">
        <f>SUBTOTAL(9,I11:I13)</f>
        <v>20.763600000000004</v>
      </c>
      <c r="J10" s="92"/>
      <c r="K10" s="92"/>
      <c r="L10" s="92">
        <f t="shared" ref="L10:L18" si="0">I10*J10</f>
        <v>0</v>
      </c>
      <c r="M10" s="92">
        <f t="shared" ref="M10:M18" si="1">+I10*K10</f>
        <v>0</v>
      </c>
      <c r="N10" s="92">
        <f>+SUM(L10:M10)</f>
        <v>0</v>
      </c>
      <c r="O10" s="118"/>
    </row>
    <row r="11" spans="1:15" s="347" customFormat="1" hidden="1" outlineLevel="1">
      <c r="A11" s="349"/>
      <c r="B11" s="350" t="s">
        <v>947</v>
      </c>
      <c r="C11" s="351"/>
      <c r="D11" s="351">
        <v>4</v>
      </c>
      <c r="E11" s="351">
        <f>1+0.1</f>
        <v>1.1000000000000001</v>
      </c>
      <c r="F11" s="351">
        <f>1+0.1</f>
        <v>1.1000000000000001</v>
      </c>
      <c r="G11" s="351">
        <v>1.65</v>
      </c>
      <c r="H11" s="441">
        <v>1.3</v>
      </c>
      <c r="I11" s="348">
        <f t="shared" ref="I11:I12" si="2">PRODUCT(D11:H11)</f>
        <v>10.381800000000002</v>
      </c>
      <c r="J11" s="352"/>
      <c r="K11" s="352"/>
      <c r="L11" s="352"/>
      <c r="M11" s="352"/>
      <c r="N11" s="352"/>
      <c r="O11" s="353"/>
    </row>
    <row r="12" spans="1:15" s="347" customFormat="1" hidden="1" outlineLevel="1">
      <c r="A12" s="349"/>
      <c r="B12" s="350" t="s">
        <v>948</v>
      </c>
      <c r="C12" s="351"/>
      <c r="D12" s="351">
        <v>4</v>
      </c>
      <c r="E12" s="351">
        <f>1+0.1</f>
        <v>1.1000000000000001</v>
      </c>
      <c r="F12" s="351">
        <f>1+0.1</f>
        <v>1.1000000000000001</v>
      </c>
      <c r="G12" s="351">
        <v>1.65</v>
      </c>
      <c r="H12" s="441">
        <v>1.3</v>
      </c>
      <c r="I12" s="348">
        <f t="shared" si="2"/>
        <v>10.381800000000002</v>
      </c>
      <c r="J12" s="352"/>
      <c r="K12" s="352"/>
      <c r="L12" s="352"/>
      <c r="M12" s="352"/>
      <c r="N12" s="352"/>
      <c r="O12" s="353"/>
    </row>
    <row r="13" spans="1:15" s="347" customFormat="1" hidden="1" outlineLevel="1">
      <c r="A13" s="349"/>
      <c r="B13" s="350"/>
      <c r="C13" s="351"/>
      <c r="D13" s="351"/>
      <c r="E13" s="351"/>
      <c r="F13" s="351"/>
      <c r="G13" s="351"/>
      <c r="H13" s="441"/>
      <c r="I13" s="348"/>
      <c r="J13" s="352"/>
      <c r="K13" s="352"/>
      <c r="L13" s="352"/>
      <c r="M13" s="352"/>
      <c r="N13" s="352"/>
      <c r="O13" s="353"/>
    </row>
    <row r="14" spans="1:15" ht="30" collapsed="1">
      <c r="A14" s="16">
        <f>MAX($A$6:$A10)+1</f>
        <v>2</v>
      </c>
      <c r="B14" s="93" t="s">
        <v>270</v>
      </c>
      <c r="C14" s="3" t="s">
        <v>0</v>
      </c>
      <c r="D14" s="3"/>
      <c r="E14" s="3"/>
      <c r="F14" s="3"/>
      <c r="G14" s="3"/>
      <c r="H14" s="442"/>
      <c r="I14" s="101">
        <f>SUBTOTAL(9,I15:I16)</f>
        <v>135.52000000000004</v>
      </c>
      <c r="J14" s="92"/>
      <c r="K14" s="92"/>
      <c r="L14" s="92">
        <f t="shared" si="0"/>
        <v>0</v>
      </c>
      <c r="M14" s="92">
        <f t="shared" si="1"/>
        <v>0</v>
      </c>
      <c r="N14" s="92">
        <f>+SUM(L14:M14)</f>
        <v>0</v>
      </c>
      <c r="O14" s="118"/>
    </row>
    <row r="15" spans="1:15" s="347" customFormat="1" hidden="1" outlineLevel="1">
      <c r="A15" s="349"/>
      <c r="B15" s="350" t="s">
        <v>939</v>
      </c>
      <c r="C15" s="351"/>
      <c r="D15" s="351">
        <f>ROUNDUP((132.8*2+82.87*2)/4,0)+4</f>
        <v>112</v>
      </c>
      <c r="E15" s="351">
        <f>1+0.1</f>
        <v>1.1000000000000001</v>
      </c>
      <c r="F15" s="351">
        <f>1+0.1</f>
        <v>1.1000000000000001</v>
      </c>
      <c r="G15" s="351"/>
      <c r="H15" s="441"/>
      <c r="I15" s="348">
        <f t="shared" ref="I15" si="3">PRODUCT(D15:H15)</f>
        <v>135.52000000000004</v>
      </c>
      <c r="J15" s="92"/>
      <c r="K15" s="92"/>
      <c r="L15" s="352"/>
      <c r="M15" s="352"/>
      <c r="N15" s="352"/>
      <c r="O15" s="353"/>
    </row>
    <row r="16" spans="1:15" s="347" customFormat="1" hidden="1" outlineLevel="1">
      <c r="A16" s="349"/>
      <c r="B16" s="350"/>
      <c r="C16" s="351"/>
      <c r="D16" s="351"/>
      <c r="E16" s="351"/>
      <c r="F16" s="351"/>
      <c r="G16" s="351"/>
      <c r="H16" s="441"/>
      <c r="I16" s="348"/>
      <c r="J16" s="92"/>
      <c r="K16" s="92"/>
      <c r="L16" s="352"/>
      <c r="M16" s="352"/>
      <c r="N16" s="352"/>
      <c r="O16" s="353"/>
    </row>
    <row r="17" spans="1:15">
      <c r="A17" s="16">
        <f>MAX($A$6:$A14)+1</f>
        <v>3</v>
      </c>
      <c r="B17" s="17" t="s">
        <v>85</v>
      </c>
      <c r="C17" s="18" t="s">
        <v>3</v>
      </c>
      <c r="D17" s="18"/>
      <c r="E17" s="18"/>
      <c r="F17" s="18"/>
      <c r="G17" s="18"/>
      <c r="H17" s="440"/>
      <c r="I17" s="91">
        <f>I10-I64-I60</f>
        <v>17.879600000000003</v>
      </c>
      <c r="J17" s="92"/>
      <c r="K17" s="92"/>
      <c r="L17" s="92">
        <f t="shared" si="0"/>
        <v>0</v>
      </c>
      <c r="M17" s="92">
        <f t="shared" si="1"/>
        <v>0</v>
      </c>
      <c r="N17" s="92">
        <f t="shared" ref="N17:N80" si="4">+SUM(L17:M17)</f>
        <v>0</v>
      </c>
      <c r="O17" s="118"/>
    </row>
    <row r="18" spans="1:15">
      <c r="A18" s="16">
        <f>MAX($A$6:$A17)+1</f>
        <v>4</v>
      </c>
      <c r="B18" s="17" t="s">
        <v>86</v>
      </c>
      <c r="C18" s="58" t="s">
        <v>3</v>
      </c>
      <c r="D18" s="58"/>
      <c r="E18" s="58"/>
      <c r="F18" s="58"/>
      <c r="G18" s="58"/>
      <c r="H18" s="443"/>
      <c r="I18" s="91">
        <f>I10-I17</f>
        <v>2.8840000000000003</v>
      </c>
      <c r="J18" s="92"/>
      <c r="K18" s="92"/>
      <c r="L18" s="92">
        <f t="shared" si="0"/>
        <v>0</v>
      </c>
      <c r="M18" s="92">
        <f t="shared" si="1"/>
        <v>0</v>
      </c>
      <c r="N18" s="92">
        <f t="shared" si="4"/>
        <v>0</v>
      </c>
      <c r="O18" s="118"/>
    </row>
    <row r="19" spans="1:15">
      <c r="A19" s="119"/>
      <c r="B19" s="2"/>
      <c r="C19" s="3"/>
      <c r="D19" s="3"/>
      <c r="E19" s="3"/>
      <c r="F19" s="3"/>
      <c r="G19" s="3"/>
      <c r="H19" s="442"/>
      <c r="I19" s="91"/>
      <c r="J19" s="92"/>
      <c r="K19" s="92"/>
      <c r="L19" s="92"/>
      <c r="M19" s="92"/>
      <c r="N19" s="92"/>
      <c r="O19" s="118"/>
    </row>
    <row r="20" spans="1:15">
      <c r="A20" s="120"/>
      <c r="B20" s="95" t="s">
        <v>28</v>
      </c>
      <c r="C20" s="94"/>
      <c r="D20" s="94"/>
      <c r="E20" s="94"/>
      <c r="F20" s="94"/>
      <c r="G20" s="94"/>
      <c r="H20" s="444"/>
      <c r="I20" s="96"/>
      <c r="J20" s="97"/>
      <c r="K20" s="97"/>
      <c r="L20" s="98">
        <f>+SUBTOTAL(9,L21:L37)</f>
        <v>0</v>
      </c>
      <c r="M20" s="98">
        <f>+SUBTOTAL(9,M21:M37)</f>
        <v>0</v>
      </c>
      <c r="N20" s="98">
        <f>+SUBTOTAL(9,N21:N37)</f>
        <v>0</v>
      </c>
      <c r="O20" s="121"/>
    </row>
    <row r="21" spans="1:15" collapsed="1">
      <c r="A21" s="16">
        <f>MAX($A$6:$A20)+1</f>
        <v>5</v>
      </c>
      <c r="B21" s="93" t="s">
        <v>185</v>
      </c>
      <c r="C21" s="99" t="s">
        <v>4</v>
      </c>
      <c r="D21" s="99"/>
      <c r="E21" s="99"/>
      <c r="F21" s="351"/>
      <c r="G21" s="99"/>
      <c r="H21" s="445"/>
      <c r="I21" s="101">
        <f>SUBTOTAL(9,I22:I24)</f>
        <v>1.1220000000000001</v>
      </c>
      <c r="J21" s="92"/>
      <c r="K21" s="92"/>
      <c r="L21" s="92">
        <f t="shared" ref="L21:L35" si="5">I21*J21</f>
        <v>0</v>
      </c>
      <c r="M21" s="92">
        <f t="shared" ref="M21:M35" si="6">+I21*K21</f>
        <v>0</v>
      </c>
      <c r="N21" s="92">
        <f t="shared" si="4"/>
        <v>0</v>
      </c>
      <c r="O21" s="118"/>
    </row>
    <row r="22" spans="1:15" s="347" customFormat="1" hidden="1" outlineLevel="1">
      <c r="A22" s="349"/>
      <c r="B22" s="350" t="str">
        <f>B11</f>
        <v>Cổng chính</v>
      </c>
      <c r="C22" s="351"/>
      <c r="D22" s="351">
        <f>D11</f>
        <v>4</v>
      </c>
      <c r="E22" s="351">
        <f t="shared" ref="E22:F23" si="7">E11</f>
        <v>1.1000000000000001</v>
      </c>
      <c r="F22" s="351">
        <f t="shared" si="7"/>
        <v>1.1000000000000001</v>
      </c>
      <c r="G22" s="351">
        <v>0.05</v>
      </c>
      <c r="H22" s="441"/>
      <c r="I22" s="348">
        <f>D22*(E22+F22)*2*G22</f>
        <v>0.88000000000000012</v>
      </c>
      <c r="J22" s="92"/>
      <c r="K22" s="92"/>
      <c r="L22" s="352"/>
      <c r="M22" s="352"/>
      <c r="N22" s="352"/>
      <c r="O22" s="353"/>
    </row>
    <row r="23" spans="1:15" s="347" customFormat="1" hidden="1" outlineLevel="1">
      <c r="A23" s="349"/>
      <c r="B23" s="350" t="s">
        <v>948</v>
      </c>
      <c r="C23" s="351"/>
      <c r="D23" s="351">
        <f>D12</f>
        <v>4</v>
      </c>
      <c r="E23" s="351">
        <f t="shared" si="7"/>
        <v>1.1000000000000001</v>
      </c>
      <c r="F23" s="351">
        <f t="shared" si="7"/>
        <v>1.1000000000000001</v>
      </c>
      <c r="G23" s="351">
        <v>0.05</v>
      </c>
      <c r="H23" s="441"/>
      <c r="I23" s="348">
        <f t="shared" ref="I23" si="8">PRODUCT(D23:H23)</f>
        <v>0.24200000000000005</v>
      </c>
      <c r="J23" s="92"/>
      <c r="K23" s="92"/>
      <c r="L23" s="352"/>
      <c r="M23" s="352"/>
      <c r="N23" s="352"/>
      <c r="O23" s="353"/>
    </row>
    <row r="24" spans="1:15" s="347" customFormat="1" hidden="1" outlineLevel="1">
      <c r="A24" s="349"/>
      <c r="B24" s="350"/>
      <c r="C24" s="351"/>
      <c r="E24" s="351"/>
      <c r="F24" s="351"/>
      <c r="G24" s="351"/>
      <c r="H24" s="441"/>
      <c r="I24" s="348"/>
      <c r="J24" s="92"/>
      <c r="K24" s="92"/>
      <c r="L24" s="352"/>
      <c r="M24" s="352"/>
      <c r="N24" s="352"/>
      <c r="O24" s="353"/>
    </row>
    <row r="25" spans="1:15" collapsed="1">
      <c r="A25" s="16">
        <f>MAX($A$6:$A21)+1</f>
        <v>6</v>
      </c>
      <c r="B25" s="2" t="s">
        <v>25</v>
      </c>
      <c r="C25" s="99" t="s">
        <v>4</v>
      </c>
      <c r="D25" s="99"/>
      <c r="E25" s="99"/>
      <c r="F25" s="99"/>
      <c r="G25" s="99"/>
      <c r="H25" s="445"/>
      <c r="I25" s="101">
        <f>SUBTOTAL(9,I26:I28)</f>
        <v>9.6</v>
      </c>
      <c r="J25" s="92"/>
      <c r="K25" s="92"/>
      <c r="L25" s="92">
        <f t="shared" si="5"/>
        <v>0</v>
      </c>
      <c r="M25" s="92">
        <f t="shared" si="6"/>
        <v>0</v>
      </c>
      <c r="N25" s="92">
        <f t="shared" si="4"/>
        <v>0</v>
      </c>
      <c r="O25" s="118"/>
    </row>
    <row r="26" spans="1:15" s="347" customFormat="1" hidden="1" outlineLevel="1">
      <c r="A26" s="349"/>
      <c r="B26" s="350" t="str">
        <f>B22</f>
        <v>Cổng chính</v>
      </c>
      <c r="C26" s="351"/>
      <c r="D26" s="351">
        <f>D22</f>
        <v>4</v>
      </c>
      <c r="E26" s="351">
        <f>E22-0.1</f>
        <v>1</v>
      </c>
      <c r="F26" s="351">
        <f>F22-0.1</f>
        <v>1</v>
      </c>
      <c r="G26" s="351">
        <v>0.3</v>
      </c>
      <c r="H26" s="441"/>
      <c r="I26" s="348">
        <f>D26*(E26+F26)*2*G26</f>
        <v>4.8</v>
      </c>
      <c r="J26" s="92"/>
      <c r="K26" s="92"/>
      <c r="L26" s="352"/>
      <c r="M26" s="352"/>
      <c r="N26" s="352"/>
      <c r="O26" s="353"/>
    </row>
    <row r="27" spans="1:15" s="347" customFormat="1" hidden="1" outlineLevel="1">
      <c r="A27" s="349"/>
      <c r="B27" s="350" t="str">
        <f>B23</f>
        <v>Cổng phụ</v>
      </c>
      <c r="C27" s="351"/>
      <c r="D27" s="351">
        <f>D23</f>
        <v>4</v>
      </c>
      <c r="E27" s="351">
        <f>E23-0.1</f>
        <v>1</v>
      </c>
      <c r="F27" s="351">
        <f>F23-0.1</f>
        <v>1</v>
      </c>
      <c r="G27" s="351">
        <v>0.3</v>
      </c>
      <c r="H27" s="441"/>
      <c r="I27" s="348">
        <f>D27*(E27+F27)*2*G27</f>
        <v>4.8</v>
      </c>
      <c r="J27" s="92"/>
      <c r="K27" s="92"/>
      <c r="L27" s="352"/>
      <c r="M27" s="352"/>
      <c r="N27" s="352"/>
      <c r="O27" s="353"/>
    </row>
    <row r="28" spans="1:15" s="347" customFormat="1" hidden="1" outlineLevel="1">
      <c r="A28" s="349"/>
      <c r="B28" s="350"/>
      <c r="C28" s="351"/>
      <c r="E28" s="351"/>
      <c r="F28" s="351"/>
      <c r="G28" s="351"/>
      <c r="H28" s="441"/>
      <c r="I28" s="348"/>
      <c r="J28" s="92"/>
      <c r="K28" s="92"/>
      <c r="L28" s="352"/>
      <c r="M28" s="352"/>
      <c r="N28" s="352"/>
      <c r="O28" s="353"/>
    </row>
    <row r="29" spans="1:15" collapsed="1">
      <c r="A29" s="16">
        <f>MAX($A$6:$A25)+1</f>
        <v>7</v>
      </c>
      <c r="B29" s="2" t="s">
        <v>27</v>
      </c>
      <c r="C29" s="99" t="s">
        <v>4</v>
      </c>
      <c r="D29" s="99"/>
      <c r="E29" s="99"/>
      <c r="F29" s="99"/>
      <c r="G29" s="99"/>
      <c r="H29" s="445"/>
      <c r="I29" s="101">
        <f>SUBTOTAL(9,I30:I31)</f>
        <v>46.800000000000004</v>
      </c>
      <c r="J29" s="92"/>
      <c r="K29" s="92"/>
      <c r="L29" s="92">
        <f t="shared" si="5"/>
        <v>0</v>
      </c>
      <c r="M29" s="92">
        <f t="shared" si="6"/>
        <v>0</v>
      </c>
      <c r="N29" s="92">
        <f t="shared" si="4"/>
        <v>0</v>
      </c>
      <c r="O29" s="118"/>
    </row>
    <row r="30" spans="1:15" s="347" customFormat="1" hidden="1" outlineLevel="1">
      <c r="A30" s="349"/>
      <c r="B30" s="350" t="s">
        <v>940</v>
      </c>
      <c r="C30" s="351"/>
      <c r="D30" s="351"/>
      <c r="E30" s="351">
        <f>31.59+26.91</f>
        <v>58.5</v>
      </c>
      <c r="F30" s="351">
        <v>0.2</v>
      </c>
      <c r="G30" s="351">
        <v>0.4</v>
      </c>
      <c r="H30" s="441"/>
      <c r="I30" s="348">
        <f>E30*G30*2</f>
        <v>46.800000000000004</v>
      </c>
      <c r="J30" s="92"/>
      <c r="K30" s="92"/>
      <c r="L30" s="352"/>
      <c r="M30" s="352"/>
      <c r="N30" s="352"/>
      <c r="O30" s="353"/>
    </row>
    <row r="31" spans="1:15" s="347" customFormat="1" hidden="1" outlineLevel="1">
      <c r="A31" s="349"/>
      <c r="B31" s="350"/>
      <c r="C31" s="351"/>
      <c r="D31" s="351"/>
      <c r="E31" s="351"/>
      <c r="F31" s="351"/>
      <c r="G31" s="351"/>
      <c r="H31" s="441"/>
      <c r="I31" s="348"/>
      <c r="J31" s="92"/>
      <c r="K31" s="92"/>
      <c r="L31" s="352"/>
      <c r="M31" s="352"/>
      <c r="N31" s="352"/>
      <c r="O31" s="353"/>
    </row>
    <row r="32" spans="1:15" collapsed="1">
      <c r="A32" s="16">
        <f>MAX($A$6:$A29)+1</f>
        <v>8</v>
      </c>
      <c r="B32" s="2" t="s">
        <v>89</v>
      </c>
      <c r="C32" s="99" t="s">
        <v>4</v>
      </c>
      <c r="D32" s="99"/>
      <c r="E32" s="99"/>
      <c r="F32" s="99"/>
      <c r="G32" s="99"/>
      <c r="H32" s="445"/>
      <c r="I32" s="101">
        <f>SUBTOTAL(9,I33:I34)</f>
        <v>28.800000000000004</v>
      </c>
      <c r="J32" s="92"/>
      <c r="K32" s="92"/>
      <c r="L32" s="92">
        <f t="shared" si="5"/>
        <v>0</v>
      </c>
      <c r="M32" s="92">
        <f t="shared" si="6"/>
        <v>0</v>
      </c>
      <c r="N32" s="92">
        <f t="shared" si="4"/>
        <v>0</v>
      </c>
      <c r="O32" s="118"/>
    </row>
    <row r="33" spans="1:15" s="347" customFormat="1" hidden="1" outlineLevel="1">
      <c r="A33" s="349"/>
      <c r="B33" s="350" t="s">
        <v>942</v>
      </c>
      <c r="C33" s="351"/>
      <c r="D33" s="351">
        <f>6+6</f>
        <v>12</v>
      </c>
      <c r="E33" s="351">
        <v>0.2</v>
      </c>
      <c r="F33" s="351">
        <v>0.2</v>
      </c>
      <c r="G33" s="351">
        <v>3</v>
      </c>
      <c r="H33" s="441"/>
      <c r="I33" s="348">
        <f>D33*(E33+F33)*2*G33</f>
        <v>28.800000000000004</v>
      </c>
      <c r="J33" s="92"/>
      <c r="K33" s="92"/>
      <c r="L33" s="352"/>
      <c r="M33" s="352"/>
      <c r="N33" s="352"/>
      <c r="O33" s="353"/>
    </row>
    <row r="34" spans="1:15" s="347" customFormat="1" hidden="1" outlineLevel="1">
      <c r="A34" s="349"/>
      <c r="B34" s="350"/>
      <c r="C34" s="351"/>
      <c r="D34" s="351"/>
      <c r="E34" s="351"/>
      <c r="F34" s="351"/>
      <c r="G34" s="351"/>
      <c r="H34" s="441"/>
      <c r="I34" s="348"/>
      <c r="J34" s="92"/>
      <c r="K34" s="92"/>
      <c r="L34" s="352"/>
      <c r="M34" s="352"/>
      <c r="N34" s="352"/>
      <c r="O34" s="353"/>
    </row>
    <row r="35" spans="1:15" collapsed="1">
      <c r="A35" s="16">
        <f>MAX($A$6:$A32)+1</f>
        <v>9</v>
      </c>
      <c r="B35" s="2" t="s">
        <v>312</v>
      </c>
      <c r="C35" s="99" t="s">
        <v>4</v>
      </c>
      <c r="D35" s="99"/>
      <c r="E35" s="99"/>
      <c r="F35" s="99"/>
      <c r="G35" s="99"/>
      <c r="H35" s="445"/>
      <c r="I35" s="101">
        <f>SUBTOTAL(9,I36:I37)</f>
        <v>46.800000000000004</v>
      </c>
      <c r="J35" s="92"/>
      <c r="K35" s="92"/>
      <c r="L35" s="92">
        <f t="shared" si="5"/>
        <v>0</v>
      </c>
      <c r="M35" s="92">
        <f t="shared" si="6"/>
        <v>0</v>
      </c>
      <c r="N35" s="92">
        <f t="shared" si="4"/>
        <v>0</v>
      </c>
      <c r="O35" s="118"/>
    </row>
    <row r="36" spans="1:15" s="347" customFormat="1" hidden="1" outlineLevel="1">
      <c r="A36" s="349"/>
      <c r="B36" s="350" t="s">
        <v>941</v>
      </c>
      <c r="C36" s="351"/>
      <c r="D36" s="351"/>
      <c r="E36" s="351">
        <f>E30*2</f>
        <v>117</v>
      </c>
      <c r="F36" s="351">
        <v>0.1</v>
      </c>
      <c r="G36" s="351">
        <v>0.2</v>
      </c>
      <c r="H36" s="441"/>
      <c r="I36" s="348">
        <f>E36*G36*2</f>
        <v>46.800000000000004</v>
      </c>
      <c r="J36" s="352"/>
      <c r="K36" s="352"/>
      <c r="L36" s="352"/>
      <c r="M36" s="352"/>
      <c r="N36" s="352"/>
      <c r="O36" s="353"/>
    </row>
    <row r="37" spans="1:15" s="347" customFormat="1" hidden="1" outlineLevel="1">
      <c r="A37" s="349"/>
      <c r="B37" s="350"/>
      <c r="C37" s="351"/>
      <c r="D37" s="351"/>
      <c r="E37" s="351"/>
      <c r="F37" s="351"/>
      <c r="G37" s="351"/>
      <c r="H37" s="441"/>
      <c r="I37" s="348"/>
      <c r="J37" s="352"/>
      <c r="K37" s="352"/>
      <c r="L37" s="352"/>
      <c r="M37" s="352"/>
      <c r="N37" s="352"/>
      <c r="O37" s="353"/>
    </row>
    <row r="38" spans="1:15">
      <c r="A38" s="122"/>
      <c r="B38" s="133"/>
      <c r="C38" s="105"/>
      <c r="D38" s="105"/>
      <c r="E38" s="105"/>
      <c r="F38" s="105"/>
      <c r="G38" s="105"/>
      <c r="H38" s="446"/>
      <c r="I38" s="104"/>
      <c r="J38" s="92"/>
      <c r="K38" s="92"/>
      <c r="L38" s="92"/>
      <c r="M38" s="92"/>
      <c r="N38" s="92"/>
      <c r="O38" s="118"/>
    </row>
    <row r="39" spans="1:15">
      <c r="A39" s="120"/>
      <c r="B39" s="95" t="s">
        <v>24</v>
      </c>
      <c r="C39" s="94"/>
      <c r="D39" s="94"/>
      <c r="E39" s="94"/>
      <c r="F39" s="94"/>
      <c r="G39" s="94"/>
      <c r="H39" s="444"/>
      <c r="I39" s="96"/>
      <c r="J39" s="97"/>
      <c r="K39" s="97"/>
      <c r="L39" s="98">
        <f>+SUBTOTAL(9,L40:L55)</f>
        <v>0</v>
      </c>
      <c r="M39" s="98">
        <f>+SUBTOTAL(9,M40:M55)</f>
        <v>0</v>
      </c>
      <c r="N39" s="98">
        <f>+SUBTOTAL(9,N40:N55)</f>
        <v>0</v>
      </c>
      <c r="O39" s="121"/>
    </row>
    <row r="40" spans="1:15" collapsed="1">
      <c r="A40" s="16">
        <f>MAX($A$6:$A39)+1</f>
        <v>10</v>
      </c>
      <c r="B40" s="93" t="s">
        <v>23</v>
      </c>
      <c r="C40" s="3" t="s">
        <v>97</v>
      </c>
      <c r="D40" s="3"/>
      <c r="E40" s="3"/>
      <c r="F40" s="3"/>
      <c r="G40" s="3"/>
      <c r="H40" s="442"/>
      <c r="I40" s="101">
        <f>SUBTOTAL(9,I41:I42)/1000</f>
        <v>7.1912940796262509E-2</v>
      </c>
      <c r="J40" s="92"/>
      <c r="K40" s="92"/>
      <c r="L40" s="92">
        <f t="shared" ref="L40:L54" si="9">I40*J40</f>
        <v>0</v>
      </c>
      <c r="M40" s="92">
        <f t="shared" ref="M40:M54" si="10">+I40*K40</f>
        <v>0</v>
      </c>
      <c r="N40" s="92">
        <f t="shared" si="4"/>
        <v>0</v>
      </c>
      <c r="O40" s="118"/>
    </row>
    <row r="41" spans="1:15" s="347" customFormat="1" hidden="1" outlineLevel="1">
      <c r="A41" s="349"/>
      <c r="B41" s="350" t="str">
        <f>B26</f>
        <v>Cổng chính</v>
      </c>
      <c r="C41" s="351"/>
      <c r="D41" s="351">
        <f>D26</f>
        <v>4</v>
      </c>
      <c r="E41" s="351">
        <f t="shared" ref="E41:G41" si="11">E26</f>
        <v>1</v>
      </c>
      <c r="F41" s="351">
        <f t="shared" si="11"/>
        <v>1</v>
      </c>
      <c r="G41" s="351">
        <f t="shared" si="11"/>
        <v>0.3</v>
      </c>
      <c r="H41" s="441">
        <v>0</v>
      </c>
      <c r="I41" s="348">
        <f>PRODUCT(D41:H41)</f>
        <v>0</v>
      </c>
      <c r="J41" s="352"/>
      <c r="K41" s="352"/>
      <c r="L41" s="352"/>
      <c r="M41" s="352"/>
      <c r="N41" s="352"/>
      <c r="O41" s="353"/>
    </row>
    <row r="42" spans="1:15" s="347" customFormat="1" hidden="1" outlineLevel="1">
      <c r="A42" s="349"/>
      <c r="B42" s="361" t="s">
        <v>943</v>
      </c>
      <c r="C42" s="351"/>
      <c r="D42" s="491">
        <f>D41</f>
        <v>4</v>
      </c>
      <c r="E42" s="351">
        <v>0.9</v>
      </c>
      <c r="F42" s="351"/>
      <c r="G42" s="18">
        <v>10</v>
      </c>
      <c r="H42" s="441">
        <f>PI()*(18)^2/4*7.85/1000</f>
        <v>1.9975816887850697</v>
      </c>
      <c r="I42" s="348">
        <f t="shared" ref="I42" si="12">PRODUCT(D42:H42)</f>
        <v>71.912940796262504</v>
      </c>
      <c r="J42" s="352"/>
      <c r="K42" s="352"/>
      <c r="L42" s="352"/>
      <c r="M42" s="352"/>
      <c r="N42" s="352"/>
      <c r="O42" s="353"/>
    </row>
    <row r="43" spans="1:15" s="347" customFormat="1" hidden="1" outlineLevel="1">
      <c r="A43" s="349"/>
      <c r="B43" s="350" t="str">
        <f>B27</f>
        <v>Cổng phụ</v>
      </c>
      <c r="C43" s="351"/>
      <c r="D43" s="351">
        <f>D27</f>
        <v>4</v>
      </c>
      <c r="E43" s="351">
        <f t="shared" ref="E43:G43" si="13">E27</f>
        <v>1</v>
      </c>
      <c r="F43" s="351">
        <f t="shared" si="13"/>
        <v>1</v>
      </c>
      <c r="G43" s="351">
        <f t="shared" si="13"/>
        <v>0.3</v>
      </c>
      <c r="H43" s="441">
        <v>0</v>
      </c>
      <c r="I43" s="348">
        <f>PRODUCT(D43:H43)</f>
        <v>0</v>
      </c>
      <c r="J43" s="352"/>
      <c r="K43" s="352"/>
      <c r="L43" s="352"/>
      <c r="M43" s="352"/>
      <c r="N43" s="352"/>
      <c r="O43" s="353"/>
    </row>
    <row r="44" spans="1:15" s="347" customFormat="1" hidden="1" outlineLevel="1">
      <c r="A44" s="349"/>
      <c r="B44" s="361" t="s">
        <v>943</v>
      </c>
      <c r="C44" s="351"/>
      <c r="D44" s="491">
        <f>D43</f>
        <v>4</v>
      </c>
      <c r="E44" s="351">
        <v>0.9</v>
      </c>
      <c r="F44" s="351"/>
      <c r="G44" s="18">
        <v>10</v>
      </c>
      <c r="H44" s="441">
        <f>PI()*(18)^2/4*7.85/1000</f>
        <v>1.9975816887850697</v>
      </c>
      <c r="I44" s="348">
        <f t="shared" ref="I44" si="14">PRODUCT(D44:H44)</f>
        <v>71.912940796262504</v>
      </c>
      <c r="J44" s="352"/>
      <c r="K44" s="352"/>
      <c r="L44" s="352"/>
      <c r="M44" s="352"/>
      <c r="N44" s="352"/>
      <c r="O44" s="353"/>
    </row>
    <row r="45" spans="1:15" collapsed="1">
      <c r="A45" s="16">
        <f>MAX($A$6:$A40)+1</f>
        <v>11</v>
      </c>
      <c r="B45" s="2" t="s">
        <v>314</v>
      </c>
      <c r="C45" s="3" t="s">
        <v>97</v>
      </c>
      <c r="D45" s="3"/>
      <c r="E45" s="3"/>
      <c r="F45" s="3"/>
      <c r="G45" s="3"/>
      <c r="H45" s="442"/>
      <c r="I45" s="101">
        <f>SUBTOTAL(9,I46:I49)/1000</f>
        <v>9.5870233927889834E-2</v>
      </c>
      <c r="J45" s="92"/>
      <c r="K45" s="92"/>
      <c r="L45" s="92">
        <f t="shared" si="9"/>
        <v>0</v>
      </c>
      <c r="M45" s="92">
        <f t="shared" si="10"/>
        <v>0</v>
      </c>
      <c r="N45" s="92">
        <f t="shared" si="4"/>
        <v>0</v>
      </c>
      <c r="O45" s="118"/>
    </row>
    <row r="46" spans="1:15" s="347" customFormat="1" hidden="1" outlineLevel="1">
      <c r="A46" s="349"/>
      <c r="B46" s="350" t="str">
        <f>B33</f>
        <v>C1. 200*200</v>
      </c>
      <c r="C46" s="351"/>
      <c r="D46" s="351">
        <f>D33</f>
        <v>12</v>
      </c>
      <c r="E46" s="351">
        <f t="shared" ref="E46:G46" si="15">E33</f>
        <v>0.2</v>
      </c>
      <c r="F46" s="351">
        <f t="shared" si="15"/>
        <v>0.2</v>
      </c>
      <c r="G46" s="351">
        <f t="shared" si="15"/>
        <v>3</v>
      </c>
      <c r="H46" s="441">
        <v>0</v>
      </c>
      <c r="I46" s="348">
        <f>PRODUCT(D46:H46)</f>
        <v>0</v>
      </c>
      <c r="J46" s="352"/>
      <c r="K46" s="352"/>
      <c r="L46" s="352"/>
      <c r="M46" s="352"/>
      <c r="N46" s="352"/>
      <c r="O46" s="353"/>
    </row>
    <row r="47" spans="1:15" s="347" customFormat="1" hidden="1" outlineLevel="1">
      <c r="A47" s="349"/>
      <c r="B47" s="361" t="s">
        <v>872</v>
      </c>
      <c r="C47" s="351"/>
      <c r="D47" s="351">
        <f>D46</f>
        <v>12</v>
      </c>
      <c r="E47" s="351">
        <f>2.2+1.5+0.25</f>
        <v>3.95</v>
      </c>
      <c r="F47" s="351">
        <f>0.25+1.075</f>
        <v>1.325</v>
      </c>
      <c r="G47" s="351"/>
      <c r="H47" s="441">
        <f>PI()*(14)^2/4*7.85/1000</f>
        <v>1.2084136142033137</v>
      </c>
      <c r="I47" s="348">
        <f t="shared" ref="I47:I48" si="16">PRODUCT(D47:H47)</f>
        <v>75.89441704003913</v>
      </c>
      <c r="J47" s="352"/>
      <c r="K47" s="352"/>
      <c r="L47" s="352"/>
      <c r="M47" s="352"/>
      <c r="N47" s="352"/>
      <c r="O47" s="353"/>
    </row>
    <row r="48" spans="1:15" s="347" customFormat="1" hidden="1" outlineLevel="1">
      <c r="A48" s="349"/>
      <c r="B48" s="361" t="s">
        <v>879</v>
      </c>
      <c r="C48" s="351"/>
      <c r="D48" s="351">
        <f>D47</f>
        <v>12</v>
      </c>
      <c r="E48" s="351">
        <f>ROUNDUP(G46/0.2,0)</f>
        <v>15</v>
      </c>
      <c r="F48" s="351">
        <f>(E46-0.1+F46-0.1)*2+0.1</f>
        <v>0.50000000000000011</v>
      </c>
      <c r="G48" s="351"/>
      <c r="H48" s="441">
        <f>PI()*(6)^2/4*7.85/1000</f>
        <v>0.22195352097611887</v>
      </c>
      <c r="I48" s="348">
        <f t="shared" si="16"/>
        <v>19.975816887850701</v>
      </c>
      <c r="J48" s="352"/>
      <c r="K48" s="352"/>
      <c r="L48" s="352"/>
      <c r="M48" s="352"/>
      <c r="N48" s="352"/>
      <c r="O48" s="353"/>
    </row>
    <row r="49" spans="1:15" s="347" customFormat="1" hidden="1" outlineLevel="1">
      <c r="A49" s="349"/>
      <c r="B49" s="361"/>
      <c r="C49" s="351"/>
      <c r="D49" s="351"/>
      <c r="E49" s="351"/>
      <c r="F49" s="351"/>
      <c r="G49" s="351"/>
      <c r="H49" s="441"/>
      <c r="I49" s="348"/>
      <c r="J49" s="352"/>
      <c r="K49" s="352"/>
      <c r="L49" s="352"/>
      <c r="M49" s="352"/>
      <c r="N49" s="352"/>
      <c r="O49" s="353"/>
    </row>
    <row r="50" spans="1:15" collapsed="1">
      <c r="A50" s="16">
        <f>MAX($A$6:$A45)+1</f>
        <v>12</v>
      </c>
      <c r="B50" s="2" t="s">
        <v>22</v>
      </c>
      <c r="C50" s="3" t="s">
        <v>97</v>
      </c>
      <c r="D50" s="3"/>
      <c r="E50" s="3"/>
      <c r="F50" s="3"/>
      <c r="G50" s="3"/>
      <c r="H50" s="442"/>
      <c r="I50" s="101">
        <f>SUBTOTAL(9,I51:I53)/1000</f>
        <v>0.56553757144715089</v>
      </c>
      <c r="J50" s="92"/>
      <c r="K50" s="92"/>
      <c r="L50" s="92">
        <f t="shared" si="9"/>
        <v>0</v>
      </c>
      <c r="M50" s="92">
        <f t="shared" si="10"/>
        <v>0</v>
      </c>
      <c r="N50" s="92">
        <f t="shared" si="4"/>
        <v>0</v>
      </c>
      <c r="O50" s="118"/>
    </row>
    <row r="51" spans="1:15" s="347" customFormat="1" hidden="1" outlineLevel="1">
      <c r="A51" s="349"/>
      <c r="B51" s="350" t="str">
        <f>B30</f>
        <v>DK(200*400)</v>
      </c>
      <c r="C51" s="351"/>
      <c r="D51" s="351"/>
      <c r="E51" s="351">
        <f>E30</f>
        <v>58.5</v>
      </c>
      <c r="F51" s="351">
        <f t="shared" ref="F51:G51" si="17">F30</f>
        <v>0.2</v>
      </c>
      <c r="G51" s="351">
        <f t="shared" si="17"/>
        <v>0.4</v>
      </c>
      <c r="H51" s="441">
        <v>0</v>
      </c>
      <c r="I51" s="348"/>
      <c r="J51" s="352"/>
      <c r="K51" s="352"/>
      <c r="L51" s="352"/>
      <c r="M51" s="352"/>
      <c r="N51" s="352"/>
      <c r="O51" s="353"/>
    </row>
    <row r="52" spans="1:15" s="347" customFormat="1" hidden="1" outlineLevel="1">
      <c r="A52" s="349"/>
      <c r="B52" s="361" t="s">
        <v>882</v>
      </c>
      <c r="C52" s="351"/>
      <c r="D52" s="351"/>
      <c r="E52" s="351">
        <f>E51</f>
        <v>58.5</v>
      </c>
      <c r="F52" s="351">
        <v>5</v>
      </c>
      <c r="G52" s="351"/>
      <c r="H52" s="441">
        <f>PI()*(16)^2/4*7.85/1000</f>
        <v>1.5783361491635119</v>
      </c>
      <c r="I52" s="348">
        <f t="shared" ref="I52:I53" si="18">PRODUCT(D52:H52)</f>
        <v>461.66332363032723</v>
      </c>
      <c r="J52" s="352"/>
      <c r="K52" s="352"/>
      <c r="L52" s="352"/>
      <c r="M52" s="352"/>
      <c r="N52" s="352"/>
      <c r="O52" s="353"/>
    </row>
    <row r="53" spans="1:15" s="347" customFormat="1" hidden="1" outlineLevel="1">
      <c r="A53" s="349"/>
      <c r="B53" s="361" t="s">
        <v>639</v>
      </c>
      <c r="C53" s="351"/>
      <c r="D53" s="351"/>
      <c r="E53" s="351">
        <f>ROUNDUP(E52/0.15,0)</f>
        <v>390</v>
      </c>
      <c r="F53" s="351">
        <f>(F51+G51-0.05)*2+0.1</f>
        <v>1.2000000000000002</v>
      </c>
      <c r="G53" s="351"/>
      <c r="H53" s="441">
        <f>PI()*(6)^2/4*7.85/1000</f>
        <v>0.22195352097611887</v>
      </c>
      <c r="I53" s="348">
        <f t="shared" si="18"/>
        <v>103.87424781682364</v>
      </c>
      <c r="J53" s="352"/>
      <c r="K53" s="352"/>
      <c r="L53" s="352"/>
      <c r="M53" s="352"/>
      <c r="N53" s="352"/>
      <c r="O53" s="353"/>
    </row>
    <row r="54" spans="1:15" collapsed="1">
      <c r="A54" s="16">
        <f>MAX($A$6:$A50)+1</f>
        <v>13</v>
      </c>
      <c r="B54" s="2" t="s">
        <v>95</v>
      </c>
      <c r="C54" s="3" t="s">
        <v>97</v>
      </c>
      <c r="D54" s="3"/>
      <c r="E54" s="3"/>
      <c r="F54" s="3"/>
      <c r="G54" s="3"/>
      <c r="H54" s="442"/>
      <c r="I54" s="101">
        <f>SUBTOTAL(9,I55:I57)/1000</f>
        <v>0.22217547449709502</v>
      </c>
      <c r="J54" s="92"/>
      <c r="K54" s="92"/>
      <c r="L54" s="92">
        <f t="shared" si="9"/>
        <v>0</v>
      </c>
      <c r="M54" s="92">
        <f t="shared" si="10"/>
        <v>0</v>
      </c>
      <c r="N54" s="92">
        <f t="shared" si="4"/>
        <v>0</v>
      </c>
      <c r="O54" s="118"/>
    </row>
    <row r="55" spans="1:15" s="347" customFormat="1" hidden="1" outlineLevel="1">
      <c r="A55" s="349"/>
      <c r="B55" s="350" t="str">
        <f>B36</f>
        <v>GT(100*200)</v>
      </c>
      <c r="C55" s="351"/>
      <c r="D55" s="351"/>
      <c r="E55" s="351">
        <f>E36</f>
        <v>117</v>
      </c>
      <c r="F55" s="351">
        <f t="shared" ref="F55:G55" si="19">F36</f>
        <v>0.1</v>
      </c>
      <c r="G55" s="351">
        <f t="shared" si="19"/>
        <v>0.2</v>
      </c>
      <c r="H55" s="441">
        <v>0</v>
      </c>
      <c r="I55" s="348"/>
      <c r="J55" s="352"/>
      <c r="K55" s="352"/>
      <c r="L55" s="352"/>
      <c r="M55" s="352"/>
      <c r="N55" s="352"/>
      <c r="O55" s="353"/>
    </row>
    <row r="56" spans="1:15" s="347" customFormat="1" hidden="1" outlineLevel="1">
      <c r="A56" s="349"/>
      <c r="B56" s="361" t="s">
        <v>944</v>
      </c>
      <c r="C56" s="351"/>
      <c r="D56" s="351"/>
      <c r="E56" s="351">
        <f>E55</f>
        <v>117</v>
      </c>
      <c r="F56" s="351">
        <v>2</v>
      </c>
      <c r="G56" s="351"/>
      <c r="H56" s="441">
        <f>PI()*(10)^2/4*7.85/1000</f>
        <v>0.61653755826699697</v>
      </c>
      <c r="I56" s="348">
        <f t="shared" ref="I56:I57" si="20">PRODUCT(D56:H56)</f>
        <v>144.26978863447729</v>
      </c>
      <c r="J56" s="352"/>
      <c r="K56" s="352"/>
      <c r="L56" s="352"/>
      <c r="M56" s="352"/>
      <c r="N56" s="352"/>
      <c r="O56" s="353"/>
    </row>
    <row r="57" spans="1:15" s="347" customFormat="1" hidden="1" outlineLevel="1">
      <c r="A57" s="349"/>
      <c r="B57" s="361" t="s">
        <v>879</v>
      </c>
      <c r="C57" s="351"/>
      <c r="D57" s="351"/>
      <c r="E57" s="351">
        <f>ROUNDUP(E56/0.2,0)</f>
        <v>585</v>
      </c>
      <c r="F57" s="351">
        <f>(F55+G55-0.05)*2+0.1</f>
        <v>0.60000000000000009</v>
      </c>
      <c r="G57" s="351"/>
      <c r="H57" s="441">
        <f>PI()*(6)^2/4*7.85/1000</f>
        <v>0.22195352097611887</v>
      </c>
      <c r="I57" s="348">
        <f t="shared" si="20"/>
        <v>77.90568586261773</v>
      </c>
      <c r="J57" s="352"/>
      <c r="K57" s="352"/>
      <c r="L57" s="352"/>
      <c r="M57" s="352"/>
      <c r="N57" s="352"/>
      <c r="O57" s="353"/>
    </row>
    <row r="58" spans="1:15">
      <c r="A58" s="122"/>
      <c r="B58" s="133"/>
      <c r="C58" s="105"/>
      <c r="D58" s="105"/>
      <c r="E58" s="105"/>
      <c r="F58" s="105"/>
      <c r="G58" s="105"/>
      <c r="H58" s="446"/>
      <c r="I58" s="104"/>
      <c r="J58" s="92"/>
      <c r="K58" s="92"/>
      <c r="L58" s="92"/>
      <c r="M58" s="92"/>
      <c r="N58" s="92"/>
      <c r="O58" s="118"/>
    </row>
    <row r="59" spans="1:15">
      <c r="A59" s="120"/>
      <c r="B59" s="95" t="s">
        <v>21</v>
      </c>
      <c r="C59" s="94"/>
      <c r="D59" s="94"/>
      <c r="E59" s="94"/>
      <c r="F59" s="94"/>
      <c r="G59" s="94"/>
      <c r="H59" s="444"/>
      <c r="I59" s="96"/>
      <c r="J59" s="97"/>
      <c r="K59" s="97"/>
      <c r="L59" s="98">
        <f>+SUBTOTAL(9,L60:L71)</f>
        <v>0</v>
      </c>
      <c r="M59" s="98">
        <f>+SUBTOTAL(9,M60:M71)</f>
        <v>0</v>
      </c>
      <c r="N59" s="98">
        <f>+SUBTOTAL(9,N60:N71)</f>
        <v>0</v>
      </c>
      <c r="O59" s="121"/>
    </row>
    <row r="60" spans="1:15" collapsed="1">
      <c r="A60" s="16">
        <f>MAX($A$6:$A59)+1</f>
        <v>14</v>
      </c>
      <c r="B60" s="93" t="s">
        <v>103</v>
      </c>
      <c r="C60" s="3" t="s">
        <v>3</v>
      </c>
      <c r="D60" s="3"/>
      <c r="E60" s="3"/>
      <c r="F60" s="3"/>
      <c r="G60" s="3"/>
      <c r="H60" s="442"/>
      <c r="I60" s="101">
        <f>SUBTOTAL(9,I61:I63)</f>
        <v>0.4840000000000001</v>
      </c>
      <c r="J60" s="92"/>
      <c r="K60" s="92"/>
      <c r="L60" s="92">
        <f t="shared" ref="L60:L71" si="21">I60*J60</f>
        <v>0</v>
      </c>
      <c r="M60" s="92">
        <f t="shared" ref="M60:M71" si="22">+I60*K60</f>
        <v>0</v>
      </c>
      <c r="N60" s="92">
        <f t="shared" si="4"/>
        <v>0</v>
      </c>
      <c r="O60" s="118"/>
    </row>
    <row r="61" spans="1:15" s="347" customFormat="1" hidden="1" outlineLevel="1">
      <c r="A61" s="349"/>
      <c r="B61" s="350" t="str">
        <f>B22</f>
        <v>Cổng chính</v>
      </c>
      <c r="C61" s="351"/>
      <c r="D61" s="351">
        <f t="shared" ref="D61:G62" si="23">D22</f>
        <v>4</v>
      </c>
      <c r="E61" s="351">
        <f t="shared" si="23"/>
        <v>1.1000000000000001</v>
      </c>
      <c r="F61" s="351">
        <f t="shared" si="23"/>
        <v>1.1000000000000001</v>
      </c>
      <c r="G61" s="351">
        <f t="shared" si="23"/>
        <v>0.05</v>
      </c>
      <c r="H61" s="441"/>
      <c r="I61" s="348">
        <f>PRODUCT(D61:H61)</f>
        <v>0.24200000000000005</v>
      </c>
      <c r="J61" s="352"/>
      <c r="K61" s="352"/>
      <c r="L61" s="352"/>
      <c r="M61" s="352"/>
      <c r="N61" s="352"/>
      <c r="O61" s="353"/>
    </row>
    <row r="62" spans="1:15" s="347" customFormat="1" hidden="1" outlineLevel="1">
      <c r="A62" s="349"/>
      <c r="B62" s="350" t="str">
        <f>B23</f>
        <v>Cổng phụ</v>
      </c>
      <c r="C62" s="351"/>
      <c r="D62" s="351">
        <f t="shared" si="23"/>
        <v>4</v>
      </c>
      <c r="E62" s="351">
        <f t="shared" si="23"/>
        <v>1.1000000000000001</v>
      </c>
      <c r="F62" s="351">
        <f t="shared" si="23"/>
        <v>1.1000000000000001</v>
      </c>
      <c r="G62" s="351">
        <f t="shared" si="23"/>
        <v>0.05</v>
      </c>
      <c r="H62" s="441"/>
      <c r="I62" s="348">
        <f>PRODUCT(D62:H62)</f>
        <v>0.24200000000000005</v>
      </c>
      <c r="J62" s="352"/>
      <c r="K62" s="352"/>
      <c r="L62" s="352"/>
      <c r="M62" s="352"/>
      <c r="N62" s="352"/>
      <c r="O62" s="353"/>
    </row>
    <row r="63" spans="1:15" s="347" customFormat="1" hidden="1" outlineLevel="1">
      <c r="A63" s="349"/>
      <c r="B63" s="350"/>
      <c r="C63" s="351"/>
      <c r="E63" s="351"/>
      <c r="F63" s="351"/>
      <c r="G63" s="351"/>
      <c r="H63" s="441"/>
      <c r="I63" s="348"/>
      <c r="J63" s="352"/>
      <c r="K63" s="352"/>
      <c r="L63" s="352"/>
      <c r="M63" s="352"/>
      <c r="N63" s="352"/>
      <c r="O63" s="353"/>
    </row>
    <row r="64" spans="1:15" collapsed="1">
      <c r="A64" s="16">
        <f>MAX($A$6:$A60)+1</f>
        <v>15</v>
      </c>
      <c r="B64" s="2" t="s">
        <v>334</v>
      </c>
      <c r="C64" s="3" t="s">
        <v>3</v>
      </c>
      <c r="D64" s="3"/>
      <c r="E64" s="3"/>
      <c r="F64" s="3"/>
      <c r="G64" s="3"/>
      <c r="H64" s="442"/>
      <c r="I64" s="101">
        <f>SUBTOTAL(9,I65:I67)</f>
        <v>2.4</v>
      </c>
      <c r="J64" s="92"/>
      <c r="K64" s="92"/>
      <c r="L64" s="92">
        <f t="shared" si="21"/>
        <v>0</v>
      </c>
      <c r="M64" s="92">
        <f t="shared" si="22"/>
        <v>0</v>
      </c>
      <c r="N64" s="92">
        <f t="shared" si="4"/>
        <v>0</v>
      </c>
      <c r="O64" s="118"/>
    </row>
    <row r="65" spans="1:15" s="347" customFormat="1" hidden="1" outlineLevel="1">
      <c r="A65" s="349"/>
      <c r="B65" s="350" t="str">
        <f>B26</f>
        <v>Cổng chính</v>
      </c>
      <c r="C65" s="351"/>
      <c r="D65" s="351">
        <f t="shared" ref="D65:G66" si="24">D26</f>
        <v>4</v>
      </c>
      <c r="E65" s="351">
        <f t="shared" si="24"/>
        <v>1</v>
      </c>
      <c r="F65" s="351">
        <f t="shared" si="24"/>
        <v>1</v>
      </c>
      <c r="G65" s="351">
        <f t="shared" si="24"/>
        <v>0.3</v>
      </c>
      <c r="H65" s="441"/>
      <c r="I65" s="348">
        <f>PRODUCT(D65:H65)</f>
        <v>1.2</v>
      </c>
      <c r="J65" s="352"/>
      <c r="K65" s="352"/>
      <c r="L65" s="352"/>
      <c r="M65" s="352"/>
      <c r="N65" s="352"/>
      <c r="O65" s="353"/>
    </row>
    <row r="66" spans="1:15" s="347" customFormat="1" hidden="1" outlineLevel="1">
      <c r="A66" s="349"/>
      <c r="B66" s="350" t="str">
        <f>B27</f>
        <v>Cổng phụ</v>
      </c>
      <c r="C66" s="351"/>
      <c r="D66" s="351">
        <f t="shared" si="24"/>
        <v>4</v>
      </c>
      <c r="E66" s="351">
        <f t="shared" si="24"/>
        <v>1</v>
      </c>
      <c r="F66" s="351">
        <f t="shared" si="24"/>
        <v>1</v>
      </c>
      <c r="G66" s="351">
        <f t="shared" si="24"/>
        <v>0.3</v>
      </c>
      <c r="H66" s="441"/>
      <c r="I66" s="348">
        <f>PRODUCT(D66:H66)</f>
        <v>1.2</v>
      </c>
      <c r="J66" s="352"/>
      <c r="K66" s="352"/>
      <c r="L66" s="352"/>
      <c r="M66" s="352"/>
      <c r="N66" s="352"/>
      <c r="O66" s="353"/>
    </row>
    <row r="67" spans="1:15" s="347" customFormat="1" hidden="1" outlineLevel="1">
      <c r="A67" s="349"/>
      <c r="B67" s="350"/>
      <c r="C67" s="351"/>
      <c r="E67" s="351"/>
      <c r="F67" s="351"/>
      <c r="G67" s="351"/>
      <c r="H67" s="441"/>
      <c r="I67" s="348"/>
      <c r="J67" s="352"/>
      <c r="K67" s="352"/>
      <c r="L67" s="352"/>
      <c r="M67" s="352"/>
      <c r="N67" s="352"/>
      <c r="O67" s="353"/>
    </row>
    <row r="68" spans="1:15" collapsed="1">
      <c r="A68" s="16">
        <f>MAX($A$6:$A64)+1</f>
        <v>16</v>
      </c>
      <c r="B68" s="93" t="s">
        <v>335</v>
      </c>
      <c r="C68" s="3" t="s">
        <v>3</v>
      </c>
      <c r="D68" s="3"/>
      <c r="E68" s="3"/>
      <c r="F68" s="3"/>
      <c r="G68" s="3"/>
      <c r="H68" s="442"/>
      <c r="I68" s="101">
        <f>SUBTOTAL(9,I69:I70)</f>
        <v>1.4400000000000004</v>
      </c>
      <c r="J68" s="92"/>
      <c r="K68" s="92"/>
      <c r="L68" s="92">
        <f t="shared" si="21"/>
        <v>0</v>
      </c>
      <c r="M68" s="92">
        <f t="shared" si="22"/>
        <v>0</v>
      </c>
      <c r="N68" s="92">
        <f t="shared" si="4"/>
        <v>0</v>
      </c>
      <c r="O68" s="118"/>
    </row>
    <row r="69" spans="1:15" s="347" customFormat="1" hidden="1" outlineLevel="1">
      <c r="A69" s="349"/>
      <c r="B69" s="350" t="str">
        <f>B33</f>
        <v>C1. 200*200</v>
      </c>
      <c r="C69" s="351"/>
      <c r="D69" s="351">
        <f>D33</f>
        <v>12</v>
      </c>
      <c r="E69" s="351">
        <f>E33</f>
        <v>0.2</v>
      </c>
      <c r="F69" s="351">
        <f>F33</f>
        <v>0.2</v>
      </c>
      <c r="G69" s="351">
        <f>G33</f>
        <v>3</v>
      </c>
      <c r="H69" s="441"/>
      <c r="I69" s="348">
        <f>PRODUCT(D69:H69)</f>
        <v>1.4400000000000004</v>
      </c>
      <c r="J69" s="352"/>
      <c r="K69" s="352"/>
      <c r="L69" s="352"/>
      <c r="M69" s="352"/>
      <c r="N69" s="352"/>
      <c r="O69" s="353"/>
    </row>
    <row r="70" spans="1:15" s="347" customFormat="1" hidden="1" outlineLevel="1">
      <c r="A70" s="349"/>
      <c r="B70" s="350"/>
      <c r="C70" s="351"/>
      <c r="E70" s="351"/>
      <c r="F70" s="351"/>
      <c r="G70" s="351"/>
      <c r="H70" s="441"/>
      <c r="I70" s="348"/>
      <c r="J70" s="352"/>
      <c r="K70" s="352"/>
      <c r="L70" s="352"/>
      <c r="M70" s="352"/>
      <c r="N70" s="352"/>
      <c r="O70" s="353"/>
    </row>
    <row r="71" spans="1:15" collapsed="1">
      <c r="A71" s="16">
        <f>MAX($A$6:$A68)+1</f>
        <v>17</v>
      </c>
      <c r="B71" s="2" t="s">
        <v>336</v>
      </c>
      <c r="C71" s="3" t="s">
        <v>3</v>
      </c>
      <c r="D71" s="3"/>
      <c r="E71" s="3"/>
      <c r="F71" s="3"/>
      <c r="G71" s="3"/>
      <c r="H71" s="442"/>
      <c r="I71" s="101">
        <f>SUBTOTAL(9,I72:I73)</f>
        <v>4.6800000000000006</v>
      </c>
      <c r="J71" s="92"/>
      <c r="K71" s="92"/>
      <c r="L71" s="92">
        <f t="shared" si="21"/>
        <v>0</v>
      </c>
      <c r="M71" s="92">
        <f t="shared" si="22"/>
        <v>0</v>
      </c>
      <c r="N71" s="92">
        <f t="shared" si="4"/>
        <v>0</v>
      </c>
      <c r="O71" s="118"/>
    </row>
    <row r="72" spans="1:15" s="347" customFormat="1" hidden="1" outlineLevel="1">
      <c r="A72" s="349"/>
      <c r="B72" s="350" t="str">
        <f>B30</f>
        <v>DK(200*400)</v>
      </c>
      <c r="C72" s="351"/>
      <c r="D72" s="351"/>
      <c r="E72" s="351">
        <f>E30</f>
        <v>58.5</v>
      </c>
      <c r="F72" s="351">
        <f>F30</f>
        <v>0.2</v>
      </c>
      <c r="G72" s="351">
        <f>G30</f>
        <v>0.4</v>
      </c>
      <c r="H72" s="441"/>
      <c r="I72" s="348">
        <f>PRODUCT(D72:H72)</f>
        <v>4.6800000000000006</v>
      </c>
      <c r="J72" s="352"/>
      <c r="K72" s="352"/>
      <c r="L72" s="352"/>
      <c r="M72" s="352"/>
      <c r="N72" s="352"/>
      <c r="O72" s="353"/>
    </row>
    <row r="73" spans="1:15" s="347" customFormat="1" hidden="1" outlineLevel="1">
      <c r="A73" s="349"/>
      <c r="B73" s="350"/>
      <c r="C73" s="351"/>
      <c r="E73" s="351"/>
      <c r="F73" s="351"/>
      <c r="G73" s="351"/>
      <c r="H73" s="441"/>
      <c r="I73" s="348"/>
      <c r="J73" s="352"/>
      <c r="K73" s="352"/>
      <c r="L73" s="352"/>
      <c r="M73" s="352"/>
      <c r="N73" s="352"/>
      <c r="O73" s="353"/>
    </row>
    <row r="74" spans="1:15">
      <c r="A74" s="122"/>
      <c r="B74" s="133"/>
      <c r="C74" s="105"/>
      <c r="D74" s="105"/>
      <c r="E74" s="105"/>
      <c r="F74" s="105"/>
      <c r="G74" s="105"/>
      <c r="H74" s="446"/>
      <c r="I74" s="104"/>
      <c r="J74" s="92"/>
      <c r="K74" s="92"/>
      <c r="L74" s="92"/>
      <c r="M74" s="92"/>
      <c r="N74" s="92"/>
      <c r="O74" s="118"/>
    </row>
    <row r="75" spans="1:15">
      <c r="A75" s="120"/>
      <c r="B75" s="95" t="s">
        <v>20</v>
      </c>
      <c r="C75" s="94"/>
      <c r="D75" s="94"/>
      <c r="E75" s="94"/>
      <c r="F75" s="94"/>
      <c r="G75" s="94"/>
      <c r="H75" s="444"/>
      <c r="I75" s="96"/>
      <c r="J75" s="97"/>
      <c r="K75" s="97"/>
      <c r="L75" s="98">
        <f>+SUBTOTAL(9,L76:L80)</f>
        <v>0</v>
      </c>
      <c r="M75" s="98">
        <f>+SUBTOTAL(9,M76:M80)</f>
        <v>0</v>
      </c>
      <c r="N75" s="98">
        <f>+SUBTOTAL(9,N76:N80)</f>
        <v>0</v>
      </c>
      <c r="O75" s="121"/>
    </row>
    <row r="76" spans="1:15" ht="30" collapsed="1">
      <c r="A76" s="16">
        <f>MAX($A$6:$A75)+1</f>
        <v>18</v>
      </c>
      <c r="B76" s="100" t="s">
        <v>19</v>
      </c>
      <c r="C76" s="99" t="s">
        <v>4</v>
      </c>
      <c r="D76" s="99"/>
      <c r="E76" s="99"/>
      <c r="F76" s="99"/>
      <c r="G76" s="99"/>
      <c r="H76" s="445"/>
      <c r="I76" s="101">
        <f>SUBTOTAL(9,I77:I79)</f>
        <v>51.519999999999996</v>
      </c>
      <c r="J76" s="92"/>
      <c r="K76" s="92"/>
      <c r="L76" s="92">
        <f>I76*J76</f>
        <v>0</v>
      </c>
      <c r="M76" s="92">
        <f>+I76*K76</f>
        <v>0</v>
      </c>
      <c r="N76" s="92">
        <f t="shared" si="4"/>
        <v>0</v>
      </c>
      <c r="O76" s="118"/>
    </row>
    <row r="77" spans="1:15" s="347" customFormat="1" hidden="1" outlineLevel="1">
      <c r="A77" s="349"/>
      <c r="B77" s="350" t="s">
        <v>947</v>
      </c>
      <c r="C77" s="351"/>
      <c r="D77" s="351"/>
      <c r="E77" s="351">
        <f>5.5*2</f>
        <v>11</v>
      </c>
      <c r="F77" s="351"/>
      <c r="G77" s="351">
        <v>2.8</v>
      </c>
      <c r="H77" s="441"/>
      <c r="I77" s="348">
        <f>PRODUCT(D77:H77)</f>
        <v>30.799999999999997</v>
      </c>
      <c r="J77" s="352"/>
      <c r="K77" s="352"/>
      <c r="L77" s="352"/>
      <c r="M77" s="352"/>
      <c r="N77" s="352"/>
      <c r="O77" s="353"/>
    </row>
    <row r="78" spans="1:15" s="347" customFormat="1" hidden="1" outlineLevel="1">
      <c r="A78" s="349"/>
      <c r="B78" s="350" t="s">
        <v>948</v>
      </c>
      <c r="C78" s="351"/>
      <c r="D78" s="351"/>
      <c r="E78" s="351">
        <f>3*2+1.4</f>
        <v>7.4</v>
      </c>
      <c r="F78" s="351"/>
      <c r="G78" s="351">
        <v>2.8</v>
      </c>
      <c r="H78" s="441"/>
      <c r="I78" s="348">
        <f>PRODUCT(D78:H78)</f>
        <v>20.72</v>
      </c>
      <c r="J78" s="352"/>
      <c r="K78" s="352"/>
      <c r="L78" s="352"/>
      <c r="M78" s="352"/>
      <c r="N78" s="352"/>
      <c r="O78" s="353"/>
    </row>
    <row r="79" spans="1:15" s="347" customFormat="1" hidden="1" outlineLevel="1">
      <c r="A79" s="349"/>
      <c r="B79" s="350"/>
      <c r="C79" s="351"/>
      <c r="D79" s="351"/>
      <c r="E79" s="351"/>
      <c r="F79" s="351"/>
      <c r="G79" s="351"/>
      <c r="H79" s="441"/>
      <c r="I79" s="348"/>
      <c r="J79" s="352"/>
      <c r="K79" s="352"/>
      <c r="L79" s="352"/>
      <c r="M79" s="352"/>
      <c r="N79" s="352"/>
      <c r="O79" s="353"/>
    </row>
    <row r="80" spans="1:15" ht="30">
      <c r="A80" s="16">
        <f>MAX($A$6:$A79)+1</f>
        <v>19</v>
      </c>
      <c r="B80" s="100" t="s">
        <v>114</v>
      </c>
      <c r="C80" s="99" t="s">
        <v>4</v>
      </c>
      <c r="D80" s="99"/>
      <c r="E80" s="99"/>
      <c r="F80" s="99"/>
      <c r="G80" s="99"/>
      <c r="H80" s="445"/>
      <c r="I80" s="101">
        <f>I76*2</f>
        <v>103.03999999999999</v>
      </c>
      <c r="J80" s="92"/>
      <c r="K80" s="92"/>
      <c r="L80" s="92">
        <f t="shared" ref="L80" si="25">I80*J80</f>
        <v>0</v>
      </c>
      <c r="M80" s="92">
        <f t="shared" ref="M80" si="26">+I80*K80</f>
        <v>0</v>
      </c>
      <c r="N80" s="92">
        <f t="shared" si="4"/>
        <v>0</v>
      </c>
      <c r="O80" s="118"/>
    </row>
    <row r="81" spans="1:15">
      <c r="A81" s="124"/>
      <c r="B81" s="100"/>
      <c r="C81" s="99"/>
      <c r="D81" s="99"/>
      <c r="E81" s="99"/>
      <c r="F81" s="99"/>
      <c r="G81" s="99"/>
      <c r="H81" s="445"/>
      <c r="I81" s="101"/>
      <c r="J81" s="92"/>
      <c r="K81" s="92"/>
      <c r="L81" s="92"/>
      <c r="M81" s="92"/>
      <c r="N81" s="92"/>
      <c r="O81" s="118"/>
    </row>
    <row r="82" spans="1:15">
      <c r="A82" s="120"/>
      <c r="B82" s="95" t="s">
        <v>17</v>
      </c>
      <c r="C82" s="94"/>
      <c r="D82" s="94"/>
      <c r="E82" s="94"/>
      <c r="F82" s="94"/>
      <c r="G82" s="94"/>
      <c r="H82" s="444"/>
      <c r="I82" s="96"/>
      <c r="J82" s="97"/>
      <c r="K82" s="97"/>
      <c r="L82" s="98">
        <f>+SUBTOTAL(9,L83:L83)</f>
        <v>0</v>
      </c>
      <c r="M82" s="98">
        <f>+SUBTOTAL(9,M83:M83)</f>
        <v>0</v>
      </c>
      <c r="N82" s="98">
        <f>+SUBTOTAL(9,N83:N83)</f>
        <v>0</v>
      </c>
      <c r="O82" s="121"/>
    </row>
    <row r="83" spans="1:15" ht="30">
      <c r="A83" s="16">
        <f>MAX($A$6:$A82)+1</f>
        <v>20</v>
      </c>
      <c r="B83" s="2" t="s">
        <v>118</v>
      </c>
      <c r="C83" s="99" t="s">
        <v>4</v>
      </c>
      <c r="D83" s="99"/>
      <c r="E83" s="99"/>
      <c r="F83" s="99"/>
      <c r="G83" s="99"/>
      <c r="H83" s="445"/>
      <c r="I83" s="101">
        <f>I80</f>
        <v>103.03999999999999</v>
      </c>
      <c r="J83" s="92"/>
      <c r="K83" s="92"/>
      <c r="L83" s="92">
        <f>I83*J83</f>
        <v>0</v>
      </c>
      <c r="M83" s="92">
        <f>+I83*K83</f>
        <v>0</v>
      </c>
      <c r="N83" s="92">
        <f>+SUM(L83:M83)</f>
        <v>0</v>
      </c>
      <c r="O83" s="118"/>
    </row>
    <row r="84" spans="1:15">
      <c r="A84" s="122"/>
      <c r="B84" s="133"/>
      <c r="C84" s="105"/>
      <c r="D84" s="105"/>
      <c r="E84" s="105"/>
      <c r="F84" s="105"/>
      <c r="G84" s="105"/>
      <c r="H84" s="446"/>
      <c r="I84" s="104"/>
      <c r="J84" s="92"/>
      <c r="K84" s="92"/>
      <c r="L84" s="92"/>
      <c r="M84" s="92"/>
      <c r="N84" s="92"/>
      <c r="O84" s="118"/>
    </row>
    <row r="85" spans="1:15">
      <c r="A85" s="120"/>
      <c r="B85" s="95" t="s">
        <v>257</v>
      </c>
      <c r="C85" s="94"/>
      <c r="D85" s="94"/>
      <c r="E85" s="94"/>
      <c r="F85" s="94"/>
      <c r="G85" s="94"/>
      <c r="H85" s="444"/>
      <c r="I85" s="96"/>
      <c r="J85" s="97"/>
      <c r="K85" s="97"/>
      <c r="L85" s="98">
        <f>+SUBTOTAL(9,L86:L90)</f>
        <v>0</v>
      </c>
      <c r="M85" s="98">
        <f>+SUBTOTAL(9,M86:M90)</f>
        <v>0</v>
      </c>
      <c r="N85" s="98">
        <f>+SUBTOTAL(9,N86:N90)</f>
        <v>0</v>
      </c>
      <c r="O85" s="121"/>
    </row>
    <row r="86" spans="1:15" ht="30" collapsed="1">
      <c r="A86" s="16">
        <f>MAX($A$6:$A85)+1</f>
        <v>21</v>
      </c>
      <c r="B86" s="100" t="s">
        <v>337</v>
      </c>
      <c r="C86" s="99" t="s">
        <v>4</v>
      </c>
      <c r="D86" s="99"/>
      <c r="E86" s="99"/>
      <c r="F86" s="99"/>
      <c r="G86" s="99"/>
      <c r="H86" s="445"/>
      <c r="I86" s="101">
        <f>SUBTOTAL(9,I87:I88)</f>
        <v>9.6999999999999993</v>
      </c>
      <c r="J86" s="92"/>
      <c r="K86" s="92"/>
      <c r="L86" s="92">
        <f t="shared" ref="L86:L89" si="27">I86*J86</f>
        <v>0</v>
      </c>
      <c r="M86" s="92">
        <f t="shared" ref="M86:M89" si="28">+I86*K86</f>
        <v>0</v>
      </c>
      <c r="N86" s="92">
        <f t="shared" ref="N86:N89" si="29">+SUM(L86:M86)</f>
        <v>0</v>
      </c>
      <c r="O86" s="118"/>
    </row>
    <row r="87" spans="1:15" s="347" customFormat="1" hidden="1" outlineLevel="1">
      <c r="A87" s="349"/>
      <c r="B87" s="350" t="s">
        <v>950</v>
      </c>
      <c r="C87" s="351"/>
      <c r="D87" s="351"/>
      <c r="E87" s="351">
        <v>5.5</v>
      </c>
      <c r="F87" s="351">
        <v>1</v>
      </c>
      <c r="G87" s="351"/>
      <c r="H87" s="441"/>
      <c r="I87" s="348">
        <f>PRODUCT(D87:H87)</f>
        <v>5.5</v>
      </c>
      <c r="J87" s="352"/>
      <c r="K87" s="352"/>
      <c r="L87" s="352"/>
      <c r="M87" s="352"/>
      <c r="N87" s="352"/>
      <c r="O87" s="353"/>
    </row>
    <row r="88" spans="1:15" s="347" customFormat="1" hidden="1" outlineLevel="1">
      <c r="A88" s="349"/>
      <c r="B88" s="350" t="s">
        <v>949</v>
      </c>
      <c r="C88" s="351"/>
      <c r="D88" s="351"/>
      <c r="E88" s="351">
        <v>3</v>
      </c>
      <c r="F88" s="351">
        <v>1.4</v>
      </c>
      <c r="G88" s="351"/>
      <c r="H88" s="441"/>
      <c r="I88" s="348">
        <f>PRODUCT(D88:H88)</f>
        <v>4.1999999999999993</v>
      </c>
      <c r="J88" s="352"/>
      <c r="K88" s="352"/>
      <c r="L88" s="352"/>
      <c r="M88" s="352"/>
      <c r="N88" s="352"/>
      <c r="O88" s="353"/>
    </row>
    <row r="89" spans="1:15" ht="30">
      <c r="A89" s="16">
        <f>MAX($A$6:$A86)+1</f>
        <v>22</v>
      </c>
      <c r="B89" s="100" t="s">
        <v>327</v>
      </c>
      <c r="C89" s="99" t="s">
        <v>4</v>
      </c>
      <c r="D89" s="99"/>
      <c r="E89" s="99"/>
      <c r="F89" s="99"/>
      <c r="G89" s="99"/>
      <c r="H89" s="445"/>
      <c r="I89" s="101">
        <f>I86</f>
        <v>9.6999999999999993</v>
      </c>
      <c r="J89" s="92"/>
      <c r="K89" s="92"/>
      <c r="L89" s="92">
        <f t="shared" si="27"/>
        <v>0</v>
      </c>
      <c r="M89" s="92">
        <f t="shared" si="28"/>
        <v>0</v>
      </c>
      <c r="N89" s="92">
        <f t="shared" si="29"/>
        <v>0</v>
      </c>
      <c r="O89" s="118"/>
    </row>
    <row r="90" spans="1:15">
      <c r="A90" s="124"/>
      <c r="B90" s="100"/>
      <c r="C90" s="99"/>
      <c r="D90" s="99"/>
      <c r="E90" s="99"/>
      <c r="F90" s="99"/>
      <c r="G90" s="99"/>
      <c r="H90" s="445"/>
      <c r="I90" s="101"/>
      <c r="J90" s="92"/>
      <c r="K90" s="92"/>
      <c r="L90" s="92"/>
      <c r="M90" s="92"/>
      <c r="N90" s="92"/>
      <c r="O90" s="118"/>
    </row>
    <row r="91" spans="1:15">
      <c r="A91" s="120"/>
      <c r="B91" s="95" t="s">
        <v>14</v>
      </c>
      <c r="C91" s="94"/>
      <c r="D91" s="94"/>
      <c r="E91" s="94"/>
      <c r="F91" s="94"/>
      <c r="G91" s="94"/>
      <c r="H91" s="444"/>
      <c r="I91" s="96"/>
      <c r="J91" s="97"/>
      <c r="K91" s="97"/>
      <c r="L91" s="98">
        <f>+SUBTOTAL(9,L92:L99)</f>
        <v>0</v>
      </c>
      <c r="M91" s="98">
        <f>+SUBTOTAL(9,M92:M99)</f>
        <v>0</v>
      </c>
      <c r="N91" s="98">
        <f>+SUBTOTAL(9,N92:N99)</f>
        <v>0</v>
      </c>
      <c r="O91" s="121"/>
    </row>
    <row r="92" spans="1:15" collapsed="1">
      <c r="A92" s="16">
        <f>MAX($A$6:$A91)+1</f>
        <v>23</v>
      </c>
      <c r="B92" s="103" t="s">
        <v>339</v>
      </c>
      <c r="C92" s="99" t="s">
        <v>0</v>
      </c>
      <c r="D92" s="99"/>
      <c r="E92" s="99"/>
      <c r="F92" s="99"/>
      <c r="G92" s="99"/>
      <c r="H92" s="445"/>
      <c r="I92" s="101">
        <f>SUBTOTAL(9,I93:I95)</f>
        <v>8.75</v>
      </c>
      <c r="J92" s="92"/>
      <c r="K92" s="92"/>
      <c r="L92" s="92">
        <f t="shared" ref="L92:L96" si="30">I92*J92</f>
        <v>0</v>
      </c>
      <c r="M92" s="92">
        <f t="shared" ref="M92:M96" si="31">+I92*K92</f>
        <v>0</v>
      </c>
      <c r="N92" s="92">
        <f t="shared" ref="N92:N96" si="32">+SUM(L92:M92)</f>
        <v>0</v>
      </c>
      <c r="O92" s="118"/>
    </row>
    <row r="93" spans="1:15" s="347" customFormat="1" hidden="1" outlineLevel="1">
      <c r="A93" s="349"/>
      <c r="B93" s="350" t="s">
        <v>947</v>
      </c>
      <c r="C93" s="351"/>
      <c r="D93" s="351"/>
      <c r="E93" s="351">
        <v>5.5</v>
      </c>
      <c r="F93" s="351"/>
      <c r="G93" s="351">
        <f>0.1+0.2*2</f>
        <v>0.5</v>
      </c>
      <c r="H93" s="441"/>
      <c r="I93" s="348">
        <f>PRODUCT(D93:H93)</f>
        <v>2.75</v>
      </c>
      <c r="J93" s="352"/>
      <c r="K93" s="352"/>
      <c r="L93" s="352"/>
      <c r="M93" s="352"/>
      <c r="N93" s="352"/>
      <c r="O93" s="353"/>
    </row>
    <row r="94" spans="1:15" s="347" customFormat="1" hidden="1" outlineLevel="1">
      <c r="A94" s="349"/>
      <c r="B94" s="350" t="s">
        <v>948</v>
      </c>
      <c r="C94" s="351"/>
      <c r="D94" s="351"/>
      <c r="E94" s="351">
        <v>3</v>
      </c>
      <c r="F94" s="351"/>
      <c r="G94" s="351">
        <v>0.3</v>
      </c>
      <c r="H94" s="441">
        <v>2</v>
      </c>
      <c r="I94" s="348">
        <f t="shared" ref="I94:I95" si="33">PRODUCT(D94:H94)</f>
        <v>1.7999999999999998</v>
      </c>
      <c r="J94" s="352"/>
      <c r="K94" s="352"/>
      <c r="L94" s="352"/>
      <c r="M94" s="352"/>
      <c r="N94" s="352"/>
      <c r="O94" s="353"/>
    </row>
    <row r="95" spans="1:15" s="347" customFormat="1" hidden="1" outlineLevel="1">
      <c r="A95" s="349"/>
      <c r="B95" s="350" t="s">
        <v>948</v>
      </c>
      <c r="C95" s="351"/>
      <c r="D95" s="351"/>
      <c r="E95" s="351">
        <v>3</v>
      </c>
      <c r="F95" s="351"/>
      <c r="G95" s="351">
        <v>1.4</v>
      </c>
      <c r="H95" s="441"/>
      <c r="I95" s="348">
        <f t="shared" si="33"/>
        <v>4.1999999999999993</v>
      </c>
      <c r="J95" s="352"/>
      <c r="K95" s="352"/>
      <c r="L95" s="352"/>
      <c r="M95" s="352"/>
      <c r="N95" s="352"/>
      <c r="O95" s="353"/>
    </row>
    <row r="96" spans="1:15" collapsed="1">
      <c r="A96" s="16">
        <f>MAX($A$6:$A92)+1</f>
        <v>24</v>
      </c>
      <c r="B96" s="103" t="s">
        <v>338</v>
      </c>
      <c r="C96" s="99" t="s">
        <v>4</v>
      </c>
      <c r="D96" s="99"/>
      <c r="E96" s="99"/>
      <c r="F96" s="99"/>
      <c r="G96" s="99"/>
      <c r="H96" s="445"/>
      <c r="I96" s="101">
        <f>SUBTOTAL(9,I97:I98)</f>
        <v>49.9</v>
      </c>
      <c r="J96" s="92"/>
      <c r="K96" s="92"/>
      <c r="L96" s="92">
        <f t="shared" si="30"/>
        <v>0</v>
      </c>
      <c r="M96" s="92">
        <f t="shared" si="31"/>
        <v>0</v>
      </c>
      <c r="N96" s="92">
        <f t="shared" si="32"/>
        <v>0</v>
      </c>
      <c r="O96" s="118"/>
    </row>
    <row r="97" spans="1:15" s="347" customFormat="1" hidden="1" outlineLevel="1">
      <c r="A97" s="349"/>
      <c r="B97" s="350" t="s">
        <v>947</v>
      </c>
      <c r="C97" s="351"/>
      <c r="D97" s="351"/>
      <c r="E97" s="351">
        <v>5.5</v>
      </c>
      <c r="F97" s="351"/>
      <c r="G97" s="351">
        <v>2.9</v>
      </c>
      <c r="H97" s="441">
        <v>2</v>
      </c>
      <c r="I97" s="348">
        <f>PRODUCT(D97:H97)</f>
        <v>31.9</v>
      </c>
      <c r="J97" s="352"/>
      <c r="K97" s="352"/>
      <c r="L97" s="352"/>
      <c r="M97" s="352"/>
      <c r="N97" s="352"/>
      <c r="O97" s="353"/>
    </row>
    <row r="98" spans="1:15" s="347" customFormat="1" hidden="1" outlineLevel="1">
      <c r="A98" s="349"/>
      <c r="B98" s="350" t="s">
        <v>948</v>
      </c>
      <c r="C98" s="351"/>
      <c r="D98" s="351"/>
      <c r="E98" s="351">
        <v>3</v>
      </c>
      <c r="F98" s="351"/>
      <c r="G98" s="351">
        <v>3</v>
      </c>
      <c r="H98" s="441">
        <v>2</v>
      </c>
      <c r="I98" s="348">
        <f>PRODUCT(D98:H98)</f>
        <v>18</v>
      </c>
      <c r="J98" s="352"/>
      <c r="K98" s="352"/>
      <c r="L98" s="352"/>
      <c r="M98" s="352"/>
      <c r="N98" s="352"/>
      <c r="O98" s="353"/>
    </row>
    <row r="99" spans="1:15">
      <c r="A99" s="124"/>
      <c r="B99" s="100"/>
      <c r="C99" s="99"/>
      <c r="D99" s="99"/>
      <c r="E99" s="99"/>
      <c r="F99" s="99"/>
      <c r="G99" s="99"/>
      <c r="H99" s="445"/>
      <c r="I99" s="101"/>
      <c r="J99" s="92"/>
      <c r="K99" s="92"/>
      <c r="L99" s="92"/>
      <c r="M99" s="92"/>
      <c r="N99" s="92"/>
      <c r="O99" s="118"/>
    </row>
    <row r="100" spans="1:15">
      <c r="A100" s="120"/>
      <c r="B100" s="95" t="s">
        <v>342</v>
      </c>
      <c r="C100" s="94"/>
      <c r="D100" s="94"/>
      <c r="E100" s="94"/>
      <c r="F100" s="94"/>
      <c r="G100" s="94"/>
      <c r="H100" s="444"/>
      <c r="I100" s="96"/>
      <c r="J100" s="97"/>
      <c r="K100" s="97"/>
      <c r="L100" s="98">
        <f>+SUBTOTAL(9,L101:L102)</f>
        <v>0</v>
      </c>
      <c r="M100" s="98">
        <f>+SUBTOTAL(9,M101:M102)</f>
        <v>0</v>
      </c>
      <c r="N100" s="98">
        <f>+SUBTOTAL(9,N101:N102)</f>
        <v>0</v>
      </c>
      <c r="O100" s="121"/>
    </row>
    <row r="101" spans="1:15" ht="30">
      <c r="A101" s="16">
        <f>MAX($A$6:$A100)+1</f>
        <v>25</v>
      </c>
      <c r="B101" s="100" t="s">
        <v>340</v>
      </c>
      <c r="C101" s="99" t="s">
        <v>4</v>
      </c>
      <c r="D101" s="99"/>
      <c r="E101" s="351">
        <v>19.850000000000001</v>
      </c>
      <c r="F101" s="351"/>
      <c r="G101" s="351">
        <v>2</v>
      </c>
      <c r="H101" s="445"/>
      <c r="I101" s="101">
        <f>PRODUCT(D101:H101)</f>
        <v>39.700000000000003</v>
      </c>
      <c r="J101" s="92"/>
      <c r="K101" s="92"/>
      <c r="L101" s="92">
        <f t="shared" ref="L101:L102" si="34">I101*J101</f>
        <v>0</v>
      </c>
      <c r="M101" s="92">
        <f t="shared" ref="M101:M102" si="35">+I101*K101</f>
        <v>0</v>
      </c>
      <c r="N101" s="92">
        <f t="shared" ref="N101:N102" si="36">+SUM(L101:M101)</f>
        <v>0</v>
      </c>
      <c r="O101" s="147"/>
    </row>
    <row r="102" spans="1:15" ht="30">
      <c r="A102" s="16">
        <f>MAX($A$6:$A101)+1</f>
        <v>26</v>
      </c>
      <c r="B102" s="100" t="s">
        <v>341</v>
      </c>
      <c r="C102" s="99" t="s">
        <v>4</v>
      </c>
      <c r="D102" s="99"/>
      <c r="E102" s="351">
        <v>15.67</v>
      </c>
      <c r="F102" s="351"/>
      <c r="G102" s="351">
        <v>2</v>
      </c>
      <c r="H102" s="445"/>
      <c r="I102" s="101">
        <f>PRODUCT(D102:H102)</f>
        <v>31.34</v>
      </c>
      <c r="J102" s="92"/>
      <c r="K102" s="92"/>
      <c r="L102" s="92">
        <f t="shared" si="34"/>
        <v>0</v>
      </c>
      <c r="M102" s="92">
        <f t="shared" si="35"/>
        <v>0</v>
      </c>
      <c r="N102" s="92">
        <f t="shared" si="36"/>
        <v>0</v>
      </c>
      <c r="O102" s="147"/>
    </row>
    <row r="103" spans="1:15" ht="30">
      <c r="A103" s="16">
        <f>MAX($A$6:$A102)+1</f>
        <v>27</v>
      </c>
      <c r="B103" s="187" t="s">
        <v>343</v>
      </c>
      <c r="C103" s="188" t="s">
        <v>0</v>
      </c>
      <c r="D103" s="351">
        <v>2</v>
      </c>
      <c r="E103" s="351">
        <v>1.5</v>
      </c>
      <c r="F103" s="351"/>
      <c r="G103" s="351">
        <v>2</v>
      </c>
      <c r="H103" s="447"/>
      <c r="I103" s="101">
        <f>PRODUCT(D103:H103)</f>
        <v>6</v>
      </c>
      <c r="J103" s="92"/>
      <c r="K103" s="92"/>
      <c r="L103" s="92">
        <f t="shared" ref="L103" si="37">I103*J103</f>
        <v>0</v>
      </c>
      <c r="M103" s="92">
        <f t="shared" ref="M103" si="38">+I103*K103</f>
        <v>0</v>
      </c>
      <c r="N103" s="92">
        <f t="shared" ref="N103" si="39">+SUM(L103:M103)</f>
        <v>0</v>
      </c>
      <c r="O103" s="190"/>
    </row>
    <row r="104" spans="1:15">
      <c r="A104" s="140"/>
      <c r="B104" s="187"/>
      <c r="C104" s="188"/>
      <c r="D104" s="188"/>
      <c r="E104" s="188"/>
      <c r="F104" s="188"/>
      <c r="G104" s="188"/>
      <c r="H104" s="447"/>
      <c r="I104" s="189"/>
      <c r="J104" s="144"/>
      <c r="K104" s="144"/>
      <c r="L104" s="144"/>
      <c r="M104" s="144"/>
      <c r="N104" s="144"/>
      <c r="O104" s="190"/>
    </row>
    <row r="105" spans="1:15">
      <c r="A105" s="120"/>
      <c r="B105" s="95" t="s">
        <v>344</v>
      </c>
      <c r="C105" s="94"/>
      <c r="D105" s="94"/>
      <c r="E105" s="94"/>
      <c r="F105" s="94"/>
      <c r="G105" s="94"/>
      <c r="H105" s="444"/>
      <c r="I105" s="96"/>
      <c r="J105" s="97"/>
      <c r="K105" s="97"/>
      <c r="L105" s="98">
        <f>+SUBTOTAL(9,L106:L107)</f>
        <v>0</v>
      </c>
      <c r="M105" s="98">
        <f>+SUBTOTAL(9,M106:M107)</f>
        <v>0</v>
      </c>
      <c r="N105" s="98">
        <f>+SUBTOTAL(9,N106:N107)</f>
        <v>0</v>
      </c>
      <c r="O105" s="121"/>
    </row>
    <row r="106" spans="1:15">
      <c r="A106" s="16">
        <f>MAX($A$6:$A105)+1</f>
        <v>28</v>
      </c>
      <c r="B106" s="187" t="s">
        <v>345</v>
      </c>
      <c r="C106" s="188" t="s">
        <v>7</v>
      </c>
      <c r="D106" s="188"/>
      <c r="E106" s="188"/>
      <c r="F106" s="188"/>
      <c r="G106" s="188"/>
      <c r="H106" s="447"/>
      <c r="I106" s="189">
        <v>1</v>
      </c>
      <c r="J106" s="92"/>
      <c r="K106" s="92"/>
      <c r="L106" s="92">
        <f t="shared" ref="L106:L107" si="40">I106*J106</f>
        <v>0</v>
      </c>
      <c r="M106" s="92">
        <f t="shared" ref="M106:M107" si="41">+I106*K106</f>
        <v>0</v>
      </c>
      <c r="N106" s="92">
        <f t="shared" ref="N106:N107" si="42">+SUM(L106:M106)</f>
        <v>0</v>
      </c>
      <c r="O106" s="190"/>
    </row>
    <row r="107" spans="1:15">
      <c r="A107" s="16">
        <f>MAX($A$6:$A106)+1</f>
        <v>29</v>
      </c>
      <c r="B107" s="187" t="s">
        <v>346</v>
      </c>
      <c r="C107" s="188" t="s">
        <v>7</v>
      </c>
      <c r="D107" s="188"/>
      <c r="E107" s="188"/>
      <c r="F107" s="188"/>
      <c r="G107" s="188"/>
      <c r="H107" s="447"/>
      <c r="I107" s="189">
        <v>1</v>
      </c>
      <c r="J107" s="92"/>
      <c r="K107" s="92"/>
      <c r="L107" s="92">
        <f t="shared" si="40"/>
        <v>0</v>
      </c>
      <c r="M107" s="92">
        <f t="shared" si="41"/>
        <v>0</v>
      </c>
      <c r="N107" s="92">
        <f t="shared" si="42"/>
        <v>0</v>
      </c>
      <c r="O107" s="190"/>
    </row>
    <row r="108" spans="1:15">
      <c r="A108" s="140"/>
      <c r="B108" s="187"/>
      <c r="C108" s="188"/>
      <c r="D108" s="188"/>
      <c r="E108" s="188"/>
      <c r="F108" s="188"/>
      <c r="G108" s="188"/>
      <c r="H108" s="447"/>
      <c r="I108" s="189"/>
      <c r="J108" s="144"/>
      <c r="K108" s="144"/>
      <c r="L108" s="144"/>
      <c r="M108" s="144"/>
      <c r="N108" s="144"/>
      <c r="O108" s="190"/>
    </row>
    <row r="109" spans="1:15">
      <c r="A109" s="160" t="s">
        <v>348</v>
      </c>
      <c r="B109" s="161" t="s">
        <v>347</v>
      </c>
      <c r="C109" s="161"/>
      <c r="D109" s="400"/>
      <c r="E109" s="400"/>
      <c r="F109" s="400"/>
      <c r="G109" s="400"/>
      <c r="H109" s="438"/>
      <c r="I109" s="162"/>
      <c r="J109" s="158"/>
      <c r="K109" s="158"/>
      <c r="L109" s="158"/>
      <c r="M109" s="158"/>
      <c r="N109" s="158"/>
      <c r="O109" s="159"/>
    </row>
    <row r="110" spans="1:15">
      <c r="A110" s="120"/>
      <c r="B110" s="95" t="s">
        <v>291</v>
      </c>
      <c r="C110" s="94"/>
      <c r="D110" s="94"/>
      <c r="E110" s="94"/>
      <c r="F110" s="94"/>
      <c r="G110" s="94"/>
      <c r="H110" s="444"/>
      <c r="I110" s="96"/>
      <c r="J110" s="97"/>
      <c r="K110" s="97"/>
      <c r="L110" s="98"/>
      <c r="M110" s="98"/>
      <c r="N110" s="98"/>
      <c r="O110" s="121"/>
    </row>
    <row r="111" spans="1:15" collapsed="1">
      <c r="A111" s="16">
        <f>MAX($A$6:$A108)+1</f>
        <v>30</v>
      </c>
      <c r="B111" s="2" t="s">
        <v>77</v>
      </c>
      <c r="C111" s="18" t="s">
        <v>3</v>
      </c>
      <c r="D111" s="485"/>
      <c r="E111" s="485"/>
      <c r="F111" s="485"/>
      <c r="G111" s="485"/>
      <c r="H111" s="488"/>
      <c r="I111" s="101">
        <f>SUBTOTAL(9,I112:I113)</f>
        <v>180.59983500000004</v>
      </c>
      <c r="J111" s="92"/>
      <c r="K111" s="92"/>
      <c r="L111" s="92">
        <f t="shared" ref="L111:L118" si="43">I111*J111</f>
        <v>0</v>
      </c>
      <c r="M111" s="92">
        <f t="shared" ref="M111:M118" si="44">+I111*K111</f>
        <v>0</v>
      </c>
      <c r="N111" s="92">
        <f t="shared" ref="N111:N118" si="45">+SUM(L111:M111)</f>
        <v>0</v>
      </c>
      <c r="O111" s="190"/>
    </row>
    <row r="112" spans="1:15" s="347" customFormat="1" hidden="1" outlineLevel="1">
      <c r="A112" s="349"/>
      <c r="B112" s="350" t="s">
        <v>939</v>
      </c>
      <c r="C112" s="351"/>
      <c r="D112" s="351">
        <f>ROUNDUP((132.8+82.87)/4,0)+1</f>
        <v>55</v>
      </c>
      <c r="E112" s="351">
        <f>1+0.1</f>
        <v>1.1000000000000001</v>
      </c>
      <c r="F112" s="351">
        <f>1+0.1</f>
        <v>1.1000000000000001</v>
      </c>
      <c r="G112" s="351">
        <v>1.65</v>
      </c>
      <c r="H112" s="441">
        <v>1.3</v>
      </c>
      <c r="I112" s="348">
        <f t="shared" ref="I112:I113" si="46">PRODUCT(D112:H112)</f>
        <v>142.74975000000003</v>
      </c>
      <c r="J112" s="352"/>
      <c r="K112" s="352"/>
      <c r="L112" s="92">
        <f t="shared" si="43"/>
        <v>0</v>
      </c>
      <c r="M112" s="92">
        <f t="shared" si="44"/>
        <v>0</v>
      </c>
      <c r="N112" s="92">
        <f t="shared" si="45"/>
        <v>0</v>
      </c>
      <c r="O112" s="353"/>
    </row>
    <row r="113" spans="1:15" s="347" customFormat="1" hidden="1" outlineLevel="1">
      <c r="A113" s="349"/>
      <c r="B113" s="350" t="s">
        <v>940</v>
      </c>
      <c r="C113" s="351"/>
      <c r="D113" s="351"/>
      <c r="E113" s="351">
        <f>132.8+82.87</f>
        <v>215.67000000000002</v>
      </c>
      <c r="F113" s="351">
        <v>0.3</v>
      </c>
      <c r="G113" s="351">
        <v>0.45</v>
      </c>
      <c r="H113" s="441">
        <v>1.3</v>
      </c>
      <c r="I113" s="348">
        <f t="shared" si="46"/>
        <v>37.850085000000007</v>
      </c>
      <c r="J113" s="352"/>
      <c r="K113" s="352"/>
      <c r="L113" s="92">
        <f t="shared" si="43"/>
        <v>0</v>
      </c>
      <c r="M113" s="92">
        <f t="shared" si="44"/>
        <v>0</v>
      </c>
      <c r="N113" s="92">
        <f t="shared" si="45"/>
        <v>0</v>
      </c>
      <c r="O113" s="353"/>
    </row>
    <row r="114" spans="1:15" ht="30" collapsed="1">
      <c r="A114" s="16">
        <f>MAX($A$6:$A111)+1</f>
        <v>31</v>
      </c>
      <c r="B114" s="93" t="s">
        <v>270</v>
      </c>
      <c r="C114" s="3" t="s">
        <v>0</v>
      </c>
      <c r="D114" s="486"/>
      <c r="E114" s="486"/>
      <c r="F114" s="486"/>
      <c r="G114" s="486"/>
      <c r="H114" s="489"/>
      <c r="I114" s="101">
        <f>SUBTOTAL(9,I115:I116)</f>
        <v>134.88100000000003</v>
      </c>
      <c r="J114" s="92"/>
      <c r="K114" s="92"/>
      <c r="L114" s="92">
        <f t="shared" si="43"/>
        <v>0</v>
      </c>
      <c r="M114" s="92">
        <f t="shared" si="44"/>
        <v>0</v>
      </c>
      <c r="N114" s="92">
        <f t="shared" si="45"/>
        <v>0</v>
      </c>
      <c r="O114" s="190"/>
    </row>
    <row r="115" spans="1:15" s="347" customFormat="1" hidden="1" outlineLevel="1">
      <c r="A115" s="349"/>
      <c r="B115" s="350" t="s">
        <v>939</v>
      </c>
      <c r="C115" s="351"/>
      <c r="D115" s="351">
        <f>ROUNDUP((132.8+82.87)/4,0)+4</f>
        <v>58</v>
      </c>
      <c r="E115" s="351">
        <f>1+0.1</f>
        <v>1.1000000000000001</v>
      </c>
      <c r="F115" s="351">
        <f>1+0.1</f>
        <v>1.1000000000000001</v>
      </c>
      <c r="G115" s="351"/>
      <c r="H115" s="441"/>
      <c r="I115" s="348">
        <f t="shared" ref="I115:I116" si="47">PRODUCT(D115:H115)</f>
        <v>70.180000000000007</v>
      </c>
      <c r="J115" s="352"/>
      <c r="K115" s="352"/>
      <c r="L115" s="92">
        <f t="shared" si="43"/>
        <v>0</v>
      </c>
      <c r="M115" s="92">
        <f t="shared" si="44"/>
        <v>0</v>
      </c>
      <c r="N115" s="92">
        <f t="shared" si="45"/>
        <v>0</v>
      </c>
      <c r="O115" s="353"/>
    </row>
    <row r="116" spans="1:15" s="347" customFormat="1" hidden="1" outlineLevel="1">
      <c r="A116" s="349"/>
      <c r="B116" s="350" t="s">
        <v>940</v>
      </c>
      <c r="C116" s="351"/>
      <c r="D116" s="351"/>
      <c r="E116" s="351">
        <f>E113</f>
        <v>215.67000000000002</v>
      </c>
      <c r="F116" s="351">
        <f>F113</f>
        <v>0.3</v>
      </c>
      <c r="G116" s="351"/>
      <c r="H116" s="441"/>
      <c r="I116" s="348">
        <f t="shared" si="47"/>
        <v>64.701000000000008</v>
      </c>
      <c r="J116" s="352"/>
      <c r="K116" s="352"/>
      <c r="L116" s="92">
        <f t="shared" si="43"/>
        <v>0</v>
      </c>
      <c r="M116" s="92">
        <f t="shared" si="44"/>
        <v>0</v>
      </c>
      <c r="N116" s="92">
        <f t="shared" si="45"/>
        <v>0</v>
      </c>
      <c r="O116" s="353"/>
    </row>
    <row r="117" spans="1:15">
      <c r="A117" s="16">
        <f>MAX($A$6:$A114)+1</f>
        <v>32</v>
      </c>
      <c r="B117" s="17" t="s">
        <v>85</v>
      </c>
      <c r="C117" s="18" t="s">
        <v>3</v>
      </c>
      <c r="D117" s="485"/>
      <c r="E117" s="485"/>
      <c r="F117" s="485"/>
      <c r="G117" s="485"/>
      <c r="H117" s="488"/>
      <c r="I117" s="189">
        <f>I111-I159</f>
        <v>164.09983500000004</v>
      </c>
      <c r="J117" s="92"/>
      <c r="K117" s="92"/>
      <c r="L117" s="92">
        <f t="shared" si="43"/>
        <v>0</v>
      </c>
      <c r="M117" s="92">
        <f t="shared" si="44"/>
        <v>0</v>
      </c>
      <c r="N117" s="92">
        <f t="shared" si="45"/>
        <v>0</v>
      </c>
      <c r="O117" s="190"/>
    </row>
    <row r="118" spans="1:15">
      <c r="A118" s="16">
        <f>MAX($A$6:$A117)+1</f>
        <v>33</v>
      </c>
      <c r="B118" s="17" t="s">
        <v>86</v>
      </c>
      <c r="C118" s="58" t="s">
        <v>3</v>
      </c>
      <c r="D118" s="487"/>
      <c r="E118" s="487"/>
      <c r="F118" s="487"/>
      <c r="G118" s="487"/>
      <c r="H118" s="490"/>
      <c r="I118" s="189">
        <f>I111-I117</f>
        <v>16.5</v>
      </c>
      <c r="J118" s="92"/>
      <c r="K118" s="92"/>
      <c r="L118" s="92">
        <f t="shared" si="43"/>
        <v>0</v>
      </c>
      <c r="M118" s="92">
        <f t="shared" si="44"/>
        <v>0</v>
      </c>
      <c r="N118" s="92">
        <f t="shared" si="45"/>
        <v>0</v>
      </c>
      <c r="O118" s="190"/>
    </row>
    <row r="119" spans="1:15">
      <c r="A119" s="119"/>
      <c r="B119" s="2"/>
      <c r="C119" s="3"/>
      <c r="D119" s="486"/>
      <c r="E119" s="486"/>
      <c r="F119" s="486"/>
      <c r="G119" s="486"/>
      <c r="H119" s="489"/>
      <c r="I119" s="189"/>
      <c r="J119" s="144"/>
      <c r="K119" s="144"/>
      <c r="L119" s="144"/>
      <c r="M119" s="144"/>
      <c r="N119" s="144"/>
      <c r="O119" s="190"/>
    </row>
    <row r="120" spans="1:15">
      <c r="A120" s="120"/>
      <c r="B120" s="95" t="s">
        <v>28</v>
      </c>
      <c r="C120" s="94"/>
      <c r="D120" s="94"/>
      <c r="E120" s="94"/>
      <c r="F120" s="94"/>
      <c r="G120" s="94"/>
      <c r="H120" s="444"/>
      <c r="I120" s="96"/>
      <c r="J120" s="97"/>
      <c r="K120" s="97"/>
      <c r="L120" s="98"/>
      <c r="M120" s="98"/>
      <c r="N120" s="98"/>
      <c r="O120" s="121"/>
    </row>
    <row r="121" spans="1:15" collapsed="1">
      <c r="A121" s="16">
        <f>MAX($A$6:$A120)+1</f>
        <v>34</v>
      </c>
      <c r="B121" s="93" t="s">
        <v>185</v>
      </c>
      <c r="C121" s="99" t="s">
        <v>4</v>
      </c>
      <c r="D121" s="188"/>
      <c r="E121" s="188"/>
      <c r="F121" s="188"/>
      <c r="G121" s="188"/>
      <c r="H121" s="447"/>
      <c r="I121" s="101">
        <f>SUBTOTAL(9,I122:I123)</f>
        <v>15.335050000000003</v>
      </c>
      <c r="J121" s="92"/>
      <c r="K121" s="92"/>
      <c r="L121" s="92">
        <f t="shared" ref="L121:L133" si="48">I121*J121</f>
        <v>0</v>
      </c>
      <c r="M121" s="92">
        <f t="shared" ref="M121:M133" si="49">+I121*K121</f>
        <v>0</v>
      </c>
      <c r="N121" s="92">
        <f t="shared" ref="N121:N133" si="50">+SUM(L121:M121)</f>
        <v>0</v>
      </c>
      <c r="O121" s="190"/>
    </row>
    <row r="122" spans="1:15" s="347" customFormat="1" hidden="1" outlineLevel="1">
      <c r="A122" s="349"/>
      <c r="B122" s="350" t="str">
        <f>B112</f>
        <v>M1, M2 (1000*1000)</v>
      </c>
      <c r="C122" s="351"/>
      <c r="D122" s="351">
        <f>D112</f>
        <v>55</v>
      </c>
      <c r="E122" s="351">
        <f t="shared" ref="E122:F123" si="51">E112</f>
        <v>1.1000000000000001</v>
      </c>
      <c r="F122" s="351">
        <f t="shared" si="51"/>
        <v>1.1000000000000001</v>
      </c>
      <c r="G122" s="351">
        <v>0.05</v>
      </c>
      <c r="H122" s="441"/>
      <c r="I122" s="348">
        <f>D122*(E122+F122)*2*G122</f>
        <v>12.100000000000001</v>
      </c>
      <c r="J122" s="352"/>
      <c r="K122" s="352"/>
      <c r="L122" s="92">
        <f t="shared" si="48"/>
        <v>0</v>
      </c>
      <c r="M122" s="92">
        <f t="shared" si="49"/>
        <v>0</v>
      </c>
      <c r="N122" s="92">
        <f t="shared" si="50"/>
        <v>0</v>
      </c>
      <c r="O122" s="353"/>
    </row>
    <row r="123" spans="1:15" s="347" customFormat="1" hidden="1" outlineLevel="1">
      <c r="A123" s="349"/>
      <c r="B123" s="350" t="str">
        <f>B113</f>
        <v>DK(200*400)</v>
      </c>
      <c r="C123" s="351"/>
      <c r="D123" s="351"/>
      <c r="E123" s="351">
        <f t="shared" si="51"/>
        <v>215.67000000000002</v>
      </c>
      <c r="F123" s="351">
        <f t="shared" si="51"/>
        <v>0.3</v>
      </c>
      <c r="G123" s="351">
        <v>0.05</v>
      </c>
      <c r="H123" s="441"/>
      <c r="I123" s="348">
        <f>E123*F123*G123</f>
        <v>3.2350500000000006</v>
      </c>
      <c r="J123" s="352"/>
      <c r="K123" s="352"/>
      <c r="L123" s="92">
        <f t="shared" si="48"/>
        <v>0</v>
      </c>
      <c r="M123" s="92">
        <f t="shared" si="49"/>
        <v>0</v>
      </c>
      <c r="N123" s="92">
        <f t="shared" si="50"/>
        <v>0</v>
      </c>
      <c r="O123" s="353"/>
    </row>
    <row r="124" spans="1:15" collapsed="1">
      <c r="A124" s="16">
        <f>MAX($A$6:$A121)+1</f>
        <v>35</v>
      </c>
      <c r="B124" s="2" t="s">
        <v>25</v>
      </c>
      <c r="C124" s="99" t="s">
        <v>4</v>
      </c>
      <c r="D124" s="188"/>
      <c r="E124" s="188"/>
      <c r="F124" s="188"/>
      <c r="G124" s="188"/>
      <c r="H124" s="447"/>
      <c r="I124" s="101">
        <f>SUBTOTAL(9,I125:I126)</f>
        <v>66</v>
      </c>
      <c r="J124" s="92"/>
      <c r="K124" s="92"/>
      <c r="L124" s="92">
        <f t="shared" si="48"/>
        <v>0</v>
      </c>
      <c r="M124" s="92">
        <f t="shared" si="49"/>
        <v>0</v>
      </c>
      <c r="N124" s="92">
        <f t="shared" si="50"/>
        <v>0</v>
      </c>
      <c r="O124" s="190"/>
    </row>
    <row r="125" spans="1:15" s="347" customFormat="1" hidden="1" outlineLevel="1">
      <c r="A125" s="349"/>
      <c r="B125" s="350" t="str">
        <f>B122</f>
        <v>M1, M2 (1000*1000)</v>
      </c>
      <c r="C125" s="351"/>
      <c r="D125" s="351">
        <f>D122</f>
        <v>55</v>
      </c>
      <c r="E125" s="351">
        <f>E122-0.1</f>
        <v>1</v>
      </c>
      <c r="F125" s="351">
        <f>F122-0.1</f>
        <v>1</v>
      </c>
      <c r="G125" s="351">
        <v>0.3</v>
      </c>
      <c r="H125" s="441"/>
      <c r="I125" s="348">
        <f>D125*(E125+F125)*2*G125</f>
        <v>66</v>
      </c>
      <c r="J125" s="352"/>
      <c r="K125" s="352"/>
      <c r="L125" s="92">
        <f t="shared" si="48"/>
        <v>0</v>
      </c>
      <c r="M125" s="92">
        <f t="shared" si="49"/>
        <v>0</v>
      </c>
      <c r="N125" s="92">
        <f t="shared" si="50"/>
        <v>0</v>
      </c>
      <c r="O125" s="353"/>
    </row>
    <row r="126" spans="1:15" s="347" customFormat="1" hidden="1" outlineLevel="1">
      <c r="A126" s="349"/>
      <c r="B126" s="350"/>
      <c r="C126" s="351"/>
      <c r="E126" s="351"/>
      <c r="F126" s="351"/>
      <c r="G126" s="351"/>
      <c r="H126" s="441"/>
      <c r="I126" s="348"/>
      <c r="J126" s="352"/>
      <c r="K126" s="352"/>
      <c r="L126" s="92">
        <f t="shared" si="48"/>
        <v>0</v>
      </c>
      <c r="M126" s="92">
        <f t="shared" si="49"/>
        <v>0</v>
      </c>
      <c r="N126" s="92">
        <f t="shared" si="50"/>
        <v>0</v>
      </c>
      <c r="O126" s="353"/>
    </row>
    <row r="127" spans="1:15" collapsed="1">
      <c r="A127" s="16">
        <f>MAX($A$6:$A124)+1</f>
        <v>36</v>
      </c>
      <c r="B127" s="2" t="s">
        <v>27</v>
      </c>
      <c r="C127" s="99" t="s">
        <v>4</v>
      </c>
      <c r="D127" s="188"/>
      <c r="E127" s="188"/>
      <c r="F127" s="188"/>
      <c r="G127" s="188"/>
      <c r="H127" s="447"/>
      <c r="I127" s="101">
        <f>SUBTOTAL(9,I128:I129)</f>
        <v>172.53600000000003</v>
      </c>
      <c r="J127" s="92"/>
      <c r="K127" s="92"/>
      <c r="L127" s="92">
        <f t="shared" si="48"/>
        <v>0</v>
      </c>
      <c r="M127" s="92">
        <f t="shared" si="49"/>
        <v>0</v>
      </c>
      <c r="N127" s="92">
        <f t="shared" si="50"/>
        <v>0</v>
      </c>
      <c r="O127" s="190"/>
    </row>
    <row r="128" spans="1:15" s="347" customFormat="1" hidden="1" outlineLevel="1">
      <c r="A128" s="349"/>
      <c r="B128" s="350" t="str">
        <f>B123</f>
        <v>DK(200*400)</v>
      </c>
      <c r="C128" s="351"/>
      <c r="D128" s="351"/>
      <c r="E128" s="351">
        <f>E123</f>
        <v>215.67000000000002</v>
      </c>
      <c r="F128" s="351">
        <v>0.2</v>
      </c>
      <c r="G128" s="351">
        <v>0.4</v>
      </c>
      <c r="H128" s="441"/>
      <c r="I128" s="348">
        <f>E128*G128*2</f>
        <v>172.53600000000003</v>
      </c>
      <c r="J128" s="352"/>
      <c r="K128" s="352"/>
      <c r="L128" s="92">
        <f t="shared" si="48"/>
        <v>0</v>
      </c>
      <c r="M128" s="92">
        <f t="shared" si="49"/>
        <v>0</v>
      </c>
      <c r="N128" s="92">
        <f t="shared" si="50"/>
        <v>0</v>
      </c>
      <c r="O128" s="353"/>
    </row>
    <row r="129" spans="1:15" s="347" customFormat="1" hidden="1" outlineLevel="1">
      <c r="A129" s="349"/>
      <c r="B129" s="350"/>
      <c r="C129" s="351"/>
      <c r="D129" s="351"/>
      <c r="E129" s="351"/>
      <c r="F129" s="351"/>
      <c r="G129" s="351"/>
      <c r="H129" s="441"/>
      <c r="I129" s="348"/>
      <c r="J129" s="352"/>
      <c r="K129" s="352"/>
      <c r="L129" s="92">
        <f t="shared" si="48"/>
        <v>0</v>
      </c>
      <c r="M129" s="92">
        <f t="shared" si="49"/>
        <v>0</v>
      </c>
      <c r="N129" s="92">
        <f t="shared" si="50"/>
        <v>0</v>
      </c>
      <c r="O129" s="353"/>
    </row>
    <row r="130" spans="1:15" collapsed="1">
      <c r="A130" s="16">
        <f>MAX($A$6:$A127)+1</f>
        <v>37</v>
      </c>
      <c r="B130" s="2" t="s">
        <v>89</v>
      </c>
      <c r="C130" s="99" t="s">
        <v>4</v>
      </c>
      <c r="D130" s="188"/>
      <c r="E130" s="188"/>
      <c r="F130" s="188"/>
      <c r="G130" s="188"/>
      <c r="H130" s="447"/>
      <c r="I130" s="101">
        <f>SUBTOTAL(9,I131:I132)</f>
        <v>96.800000000000011</v>
      </c>
      <c r="J130" s="92"/>
      <c r="K130" s="92"/>
      <c r="L130" s="92">
        <f t="shared" si="48"/>
        <v>0</v>
      </c>
      <c r="M130" s="92">
        <f t="shared" si="49"/>
        <v>0</v>
      </c>
      <c r="N130" s="92">
        <f t="shared" si="50"/>
        <v>0</v>
      </c>
      <c r="O130" s="190"/>
    </row>
    <row r="131" spans="1:15" s="347" customFormat="1" hidden="1" outlineLevel="1">
      <c r="A131" s="349"/>
      <c r="B131" s="350" t="s">
        <v>942</v>
      </c>
      <c r="C131" s="351"/>
      <c r="D131" s="351">
        <f>D125</f>
        <v>55</v>
      </c>
      <c r="E131" s="351">
        <v>0.2</v>
      </c>
      <c r="F131" s="351">
        <v>0.2</v>
      </c>
      <c r="G131" s="351">
        <v>2.2000000000000002</v>
      </c>
      <c r="H131" s="441"/>
      <c r="I131" s="348">
        <f>D131*(E131+F131)*2*G131</f>
        <v>96.800000000000011</v>
      </c>
      <c r="J131" s="352"/>
      <c r="K131" s="352"/>
      <c r="L131" s="92">
        <f t="shared" si="48"/>
        <v>0</v>
      </c>
      <c r="M131" s="92">
        <f t="shared" si="49"/>
        <v>0</v>
      </c>
      <c r="N131" s="92">
        <f t="shared" si="50"/>
        <v>0</v>
      </c>
      <c r="O131" s="353"/>
    </row>
    <row r="132" spans="1:15" s="347" customFormat="1" hidden="1" outlineLevel="1">
      <c r="A132" s="349"/>
      <c r="B132" s="350"/>
      <c r="C132" s="351"/>
      <c r="D132" s="351"/>
      <c r="E132" s="351"/>
      <c r="F132" s="351"/>
      <c r="G132" s="351"/>
      <c r="H132" s="441"/>
      <c r="I132" s="348"/>
      <c r="J132" s="352"/>
      <c r="K132" s="352"/>
      <c r="L132" s="92">
        <f t="shared" si="48"/>
        <v>0</v>
      </c>
      <c r="M132" s="92">
        <f t="shared" si="49"/>
        <v>0</v>
      </c>
      <c r="N132" s="92">
        <f t="shared" si="50"/>
        <v>0</v>
      </c>
      <c r="O132" s="353"/>
    </row>
    <row r="133" spans="1:15" collapsed="1">
      <c r="A133" s="16">
        <f>MAX($A$6:$A130)+1</f>
        <v>38</v>
      </c>
      <c r="B133" s="2" t="s">
        <v>351</v>
      </c>
      <c r="C133" s="99" t="s">
        <v>4</v>
      </c>
      <c r="D133" s="188"/>
      <c r="E133" s="188"/>
      <c r="F133" s="188"/>
      <c r="G133" s="188"/>
      <c r="H133" s="447"/>
      <c r="I133" s="101">
        <f>SUBTOTAL(9,I134:I135)</f>
        <v>86.268000000000015</v>
      </c>
      <c r="J133" s="92"/>
      <c r="K133" s="92"/>
      <c r="L133" s="92">
        <f t="shared" si="48"/>
        <v>0</v>
      </c>
      <c r="M133" s="92">
        <f t="shared" si="49"/>
        <v>0</v>
      </c>
      <c r="N133" s="92">
        <f t="shared" si="50"/>
        <v>0</v>
      </c>
      <c r="O133" s="190"/>
    </row>
    <row r="134" spans="1:15" s="347" customFormat="1" hidden="1" outlineLevel="1">
      <c r="A134" s="349"/>
      <c r="B134" s="350" t="s">
        <v>941</v>
      </c>
      <c r="C134" s="351"/>
      <c r="D134" s="351"/>
      <c r="E134" s="351">
        <f>E123</f>
        <v>215.67000000000002</v>
      </c>
      <c r="F134" s="351">
        <v>0.1</v>
      </c>
      <c r="G134" s="351">
        <v>0.2</v>
      </c>
      <c r="H134" s="441"/>
      <c r="I134" s="348">
        <f>E134*G134*2</f>
        <v>86.268000000000015</v>
      </c>
      <c r="J134" s="352"/>
      <c r="K134" s="352"/>
      <c r="L134" s="352"/>
      <c r="M134" s="352"/>
      <c r="N134" s="352"/>
      <c r="O134" s="353"/>
    </row>
    <row r="135" spans="1:15" s="347" customFormat="1" hidden="1" outlineLevel="1">
      <c r="A135" s="349"/>
      <c r="B135" s="350"/>
      <c r="C135" s="351"/>
      <c r="D135" s="351"/>
      <c r="E135" s="351"/>
      <c r="F135" s="351"/>
      <c r="G135" s="351"/>
      <c r="H135" s="441"/>
      <c r="I135" s="348"/>
      <c r="J135" s="352"/>
      <c r="K135" s="352"/>
      <c r="L135" s="352"/>
      <c r="M135" s="352"/>
      <c r="N135" s="352"/>
      <c r="O135" s="353"/>
    </row>
    <row r="136" spans="1:15">
      <c r="A136" s="119"/>
      <c r="B136" s="2"/>
      <c r="C136" s="3"/>
      <c r="D136" s="486"/>
      <c r="E136" s="486"/>
      <c r="F136" s="486"/>
      <c r="G136" s="486"/>
      <c r="H136" s="489"/>
      <c r="I136" s="189"/>
      <c r="J136" s="144"/>
      <c r="K136" s="144"/>
      <c r="L136" s="144"/>
      <c r="M136" s="144"/>
      <c r="N136" s="144"/>
      <c r="O136" s="190"/>
    </row>
    <row r="137" spans="1:15">
      <c r="A137" s="120"/>
      <c r="B137" s="95" t="s">
        <v>24</v>
      </c>
      <c r="C137" s="94"/>
      <c r="D137" s="94"/>
      <c r="E137" s="94"/>
      <c r="F137" s="94"/>
      <c r="G137" s="94"/>
      <c r="H137" s="444"/>
      <c r="I137" s="96"/>
      <c r="J137" s="97"/>
      <c r="K137" s="97"/>
      <c r="L137" s="98"/>
      <c r="M137" s="98"/>
      <c r="N137" s="98"/>
      <c r="O137" s="121"/>
    </row>
    <row r="138" spans="1:15" collapsed="1">
      <c r="A138" s="16">
        <f>MAX($A$6:$A137)+1</f>
        <v>39</v>
      </c>
      <c r="B138" s="93" t="s">
        <v>23</v>
      </c>
      <c r="C138" s="3" t="s">
        <v>97</v>
      </c>
      <c r="D138" s="486"/>
      <c r="E138" s="486"/>
      <c r="F138" s="486"/>
      <c r="G138" s="486"/>
      <c r="H138" s="489"/>
      <c r="I138" s="101">
        <f>SUBTOTAL(9,I139:I140)/1000</f>
        <v>0.98880293594860946</v>
      </c>
      <c r="J138" s="92"/>
      <c r="K138" s="92"/>
      <c r="L138" s="92">
        <f t="shared" ref="L138:L150" si="52">I138*J138</f>
        <v>0</v>
      </c>
      <c r="M138" s="92">
        <f t="shared" ref="M138:M150" si="53">+I138*K138</f>
        <v>0</v>
      </c>
      <c r="N138" s="92">
        <f t="shared" ref="N138:N150" si="54">+SUM(L138:M138)</f>
        <v>0</v>
      </c>
      <c r="O138" s="190"/>
    </row>
    <row r="139" spans="1:15" s="347" customFormat="1" hidden="1" outlineLevel="1">
      <c r="A139" s="349"/>
      <c r="B139" s="350" t="str">
        <f>B125</f>
        <v>M1, M2 (1000*1000)</v>
      </c>
      <c r="C139" s="351"/>
      <c r="D139" s="351">
        <f>D125</f>
        <v>55</v>
      </c>
      <c r="E139" s="351">
        <f t="shared" ref="E139:G139" si="55">E125</f>
        <v>1</v>
      </c>
      <c r="F139" s="351">
        <f t="shared" si="55"/>
        <v>1</v>
      </c>
      <c r="G139" s="351">
        <f t="shared" si="55"/>
        <v>0.3</v>
      </c>
      <c r="H139" s="441">
        <v>0</v>
      </c>
      <c r="I139" s="348">
        <f>PRODUCT(D139:H139)</f>
        <v>0</v>
      </c>
      <c r="J139" s="352"/>
      <c r="K139" s="352"/>
      <c r="L139" s="92">
        <f t="shared" si="52"/>
        <v>0</v>
      </c>
      <c r="M139" s="92">
        <f t="shared" si="53"/>
        <v>0</v>
      </c>
      <c r="N139" s="92">
        <f t="shared" si="54"/>
        <v>0</v>
      </c>
      <c r="O139" s="353"/>
    </row>
    <row r="140" spans="1:15" s="347" customFormat="1" hidden="1" outlineLevel="1">
      <c r="A140" s="349"/>
      <c r="B140" s="361" t="s">
        <v>943</v>
      </c>
      <c r="C140" s="351"/>
      <c r="D140" s="491">
        <f>D139</f>
        <v>55</v>
      </c>
      <c r="E140" s="351">
        <v>0.9</v>
      </c>
      <c r="F140" s="351"/>
      <c r="G140" s="18">
        <v>10</v>
      </c>
      <c r="H140" s="441">
        <f>PI()*(18)^2/4*7.85/1000</f>
        <v>1.9975816887850697</v>
      </c>
      <c r="I140" s="348">
        <f t="shared" ref="I140" si="56">PRODUCT(D140:H140)</f>
        <v>988.8029359486095</v>
      </c>
      <c r="J140" s="352"/>
      <c r="K140" s="352"/>
      <c r="L140" s="92">
        <f t="shared" si="52"/>
        <v>0</v>
      </c>
      <c r="M140" s="92">
        <f t="shared" si="53"/>
        <v>0</v>
      </c>
      <c r="N140" s="92">
        <f t="shared" si="54"/>
        <v>0</v>
      </c>
      <c r="O140" s="353"/>
    </row>
    <row r="141" spans="1:15" collapsed="1">
      <c r="A141" s="16">
        <f>MAX($A$6:$A138)+1</f>
        <v>40</v>
      </c>
      <c r="B141" s="2" t="s">
        <v>314</v>
      </c>
      <c r="C141" s="3" t="s">
        <v>97</v>
      </c>
      <c r="D141" s="486"/>
      <c r="E141" s="486"/>
      <c r="F141" s="486"/>
      <c r="G141" s="486"/>
      <c r="H141" s="489"/>
      <c r="I141" s="101">
        <f>SUBTOTAL(9,I142:I145)/1000</f>
        <v>0.41499035152878855</v>
      </c>
      <c r="J141" s="92"/>
      <c r="K141" s="92"/>
      <c r="L141" s="92">
        <f t="shared" si="52"/>
        <v>0</v>
      </c>
      <c r="M141" s="92">
        <f t="shared" si="53"/>
        <v>0</v>
      </c>
      <c r="N141" s="92">
        <f t="shared" si="54"/>
        <v>0</v>
      </c>
      <c r="O141" s="190"/>
    </row>
    <row r="142" spans="1:15" s="347" customFormat="1" hidden="1" outlineLevel="1">
      <c r="A142" s="349"/>
      <c r="B142" s="350" t="str">
        <f>B131</f>
        <v>C1. 200*200</v>
      </c>
      <c r="C142" s="351"/>
      <c r="D142" s="351">
        <f>D131</f>
        <v>55</v>
      </c>
      <c r="E142" s="351">
        <f t="shared" ref="E142:G142" si="57">E131</f>
        <v>0.2</v>
      </c>
      <c r="F142" s="351">
        <f t="shared" si="57"/>
        <v>0.2</v>
      </c>
      <c r="G142" s="351">
        <f t="shared" si="57"/>
        <v>2.2000000000000002</v>
      </c>
      <c r="H142" s="441">
        <v>0</v>
      </c>
      <c r="I142" s="348">
        <f>PRODUCT(D142:H142)</f>
        <v>0</v>
      </c>
      <c r="J142" s="352"/>
      <c r="K142" s="352"/>
      <c r="L142" s="92">
        <f t="shared" si="52"/>
        <v>0</v>
      </c>
      <c r="M142" s="92">
        <f t="shared" si="53"/>
        <v>0</v>
      </c>
      <c r="N142" s="92">
        <f t="shared" si="54"/>
        <v>0</v>
      </c>
      <c r="O142" s="353"/>
    </row>
    <row r="143" spans="1:15" s="347" customFormat="1" hidden="1" outlineLevel="1">
      <c r="A143" s="349"/>
      <c r="B143" s="361" t="s">
        <v>872</v>
      </c>
      <c r="C143" s="351"/>
      <c r="D143" s="351">
        <f>D142</f>
        <v>55</v>
      </c>
      <c r="E143" s="351">
        <f>2.2+1.5+0.25</f>
        <v>3.95</v>
      </c>
      <c r="F143" s="351">
        <f>0.25+1.075</f>
        <v>1.325</v>
      </c>
      <c r="G143" s="351"/>
      <c r="H143" s="441">
        <f>PI()*(14)^2/4*7.85/1000</f>
        <v>1.2084136142033137</v>
      </c>
      <c r="I143" s="348">
        <f t="shared" ref="I143:I144" si="58">PRODUCT(D143:H143)</f>
        <v>347.84941143351261</v>
      </c>
      <c r="J143" s="352"/>
      <c r="K143" s="352"/>
      <c r="L143" s="92">
        <f t="shared" si="52"/>
        <v>0</v>
      </c>
      <c r="M143" s="92">
        <f t="shared" si="53"/>
        <v>0</v>
      </c>
      <c r="N143" s="92">
        <f t="shared" si="54"/>
        <v>0</v>
      </c>
      <c r="O143" s="353"/>
    </row>
    <row r="144" spans="1:15" s="347" customFormat="1" hidden="1" outlineLevel="1">
      <c r="A144" s="349"/>
      <c r="B144" s="361" t="s">
        <v>879</v>
      </c>
      <c r="C144" s="351"/>
      <c r="D144" s="351">
        <f>D143</f>
        <v>55</v>
      </c>
      <c r="E144" s="351">
        <f>ROUNDUP(G142/0.2,0)</f>
        <v>11</v>
      </c>
      <c r="F144" s="351">
        <f>(E142-0.1+F142-0.1)*2+0.1</f>
        <v>0.50000000000000011</v>
      </c>
      <c r="G144" s="351"/>
      <c r="H144" s="441">
        <f>PI()*(6)^2/4*7.85/1000</f>
        <v>0.22195352097611887</v>
      </c>
      <c r="I144" s="348">
        <f t="shared" si="58"/>
        <v>67.140940095275965</v>
      </c>
      <c r="J144" s="352"/>
      <c r="K144" s="352"/>
      <c r="L144" s="92">
        <f t="shared" si="52"/>
        <v>0</v>
      </c>
      <c r="M144" s="92">
        <f t="shared" si="53"/>
        <v>0</v>
      </c>
      <c r="N144" s="92">
        <f t="shared" si="54"/>
        <v>0</v>
      </c>
      <c r="O144" s="353"/>
    </row>
    <row r="145" spans="1:15" s="347" customFormat="1" hidden="1" outlineLevel="1">
      <c r="A145" s="349"/>
      <c r="B145" s="361"/>
      <c r="C145" s="351"/>
      <c r="D145" s="351"/>
      <c r="E145" s="351"/>
      <c r="F145" s="351"/>
      <c r="G145" s="351"/>
      <c r="H145" s="441"/>
      <c r="I145" s="348"/>
      <c r="J145" s="352"/>
      <c r="K145" s="352"/>
      <c r="L145" s="92">
        <f t="shared" si="52"/>
        <v>0</v>
      </c>
      <c r="M145" s="92">
        <f t="shared" si="53"/>
        <v>0</v>
      </c>
      <c r="N145" s="92">
        <f t="shared" si="54"/>
        <v>0</v>
      </c>
      <c r="O145" s="353"/>
    </row>
    <row r="146" spans="1:15" collapsed="1">
      <c r="A146" s="16">
        <f>MAX($A$6:$A141)+1</f>
        <v>41</v>
      </c>
      <c r="B146" s="2" t="s">
        <v>22</v>
      </c>
      <c r="C146" s="3" t="s">
        <v>97</v>
      </c>
      <c r="D146" s="486"/>
      <c r="E146" s="486"/>
      <c r="F146" s="486"/>
      <c r="G146" s="486"/>
      <c r="H146" s="489"/>
      <c r="I146" s="101">
        <f>SUBTOTAL(9,I147:I150)/1000</f>
        <v>2.0850017822468638</v>
      </c>
      <c r="J146" s="92"/>
      <c r="K146" s="92"/>
      <c r="L146" s="92">
        <f t="shared" si="52"/>
        <v>0</v>
      </c>
      <c r="M146" s="92">
        <f t="shared" si="53"/>
        <v>0</v>
      </c>
      <c r="N146" s="92">
        <f t="shared" si="54"/>
        <v>0</v>
      </c>
      <c r="O146" s="190"/>
    </row>
    <row r="147" spans="1:15" s="347" customFormat="1" hidden="1" outlineLevel="1">
      <c r="A147" s="349"/>
      <c r="B147" s="350" t="str">
        <f>B128</f>
        <v>DK(200*400)</v>
      </c>
      <c r="C147" s="351"/>
      <c r="D147" s="351"/>
      <c r="E147" s="351">
        <f>E128</f>
        <v>215.67000000000002</v>
      </c>
      <c r="F147" s="351">
        <f t="shared" ref="F147:G147" si="59">F128</f>
        <v>0.2</v>
      </c>
      <c r="G147" s="351">
        <f t="shared" si="59"/>
        <v>0.4</v>
      </c>
      <c r="H147" s="441">
        <v>0</v>
      </c>
      <c r="I147" s="348"/>
      <c r="J147" s="352"/>
      <c r="K147" s="352"/>
      <c r="L147" s="92">
        <f t="shared" si="52"/>
        <v>0</v>
      </c>
      <c r="M147" s="92">
        <f t="shared" si="53"/>
        <v>0</v>
      </c>
      <c r="N147" s="92">
        <f t="shared" si="54"/>
        <v>0</v>
      </c>
      <c r="O147" s="353"/>
    </row>
    <row r="148" spans="1:15" s="347" customFormat="1" hidden="1" outlineLevel="1">
      <c r="A148" s="349"/>
      <c r="B148" s="361" t="s">
        <v>882</v>
      </c>
      <c r="C148" s="351"/>
      <c r="D148" s="351"/>
      <c r="E148" s="351">
        <f>E147</f>
        <v>215.67000000000002</v>
      </c>
      <c r="F148" s="351">
        <v>5</v>
      </c>
      <c r="G148" s="351"/>
      <c r="H148" s="441">
        <f>PI()*(16)^2/4*7.85/1000</f>
        <v>1.5783361491635119</v>
      </c>
      <c r="I148" s="348">
        <f t="shared" ref="I148:I149" si="60">PRODUCT(D148:H148)</f>
        <v>1701.9987864504733</v>
      </c>
      <c r="J148" s="352"/>
      <c r="K148" s="352"/>
      <c r="L148" s="92">
        <f t="shared" si="52"/>
        <v>0</v>
      </c>
      <c r="M148" s="92">
        <f t="shared" si="53"/>
        <v>0</v>
      </c>
      <c r="N148" s="92">
        <f t="shared" si="54"/>
        <v>0</v>
      </c>
      <c r="O148" s="353"/>
    </row>
    <row r="149" spans="1:15" s="347" customFormat="1" hidden="1" outlineLevel="1">
      <c r="A149" s="349"/>
      <c r="B149" s="361" t="s">
        <v>639</v>
      </c>
      <c r="C149" s="351"/>
      <c r="D149" s="351"/>
      <c r="E149" s="351">
        <f>ROUNDUP(E148/0.15,0)</f>
        <v>1438</v>
      </c>
      <c r="F149" s="351">
        <f>(F147+G147-0.05)*2+0.1</f>
        <v>1.2000000000000002</v>
      </c>
      <c r="G149" s="351"/>
      <c r="H149" s="441">
        <f>PI()*(6)^2/4*7.85/1000</f>
        <v>0.22195352097611887</v>
      </c>
      <c r="I149" s="348">
        <f t="shared" si="60"/>
        <v>383.00299579639079</v>
      </c>
      <c r="J149" s="352"/>
      <c r="K149" s="352"/>
      <c r="L149" s="92">
        <f t="shared" si="52"/>
        <v>0</v>
      </c>
      <c r="M149" s="92">
        <f t="shared" si="53"/>
        <v>0</v>
      </c>
      <c r="N149" s="92">
        <f t="shared" si="54"/>
        <v>0</v>
      </c>
      <c r="O149" s="353"/>
    </row>
    <row r="150" spans="1:15" collapsed="1">
      <c r="A150" s="16">
        <f>MAX($A$6:$A146)+1</f>
        <v>42</v>
      </c>
      <c r="B150" s="2" t="s">
        <v>352</v>
      </c>
      <c r="C150" s="3" t="s">
        <v>97</v>
      </c>
      <c r="D150" s="486"/>
      <c r="E150" s="486"/>
      <c r="F150" s="486"/>
      <c r="G150" s="486"/>
      <c r="H150" s="489"/>
      <c r="I150" s="101">
        <f>SUBTOTAL(9,I151:I153)/1000</f>
        <v>0.40963001986282588</v>
      </c>
      <c r="J150" s="92"/>
      <c r="K150" s="92"/>
      <c r="L150" s="92">
        <f t="shared" si="52"/>
        <v>0</v>
      </c>
      <c r="M150" s="92">
        <f t="shared" si="53"/>
        <v>0</v>
      </c>
      <c r="N150" s="92">
        <f t="shared" si="54"/>
        <v>0</v>
      </c>
      <c r="O150" s="190"/>
    </row>
    <row r="151" spans="1:15" s="347" customFormat="1" hidden="1" outlineLevel="1">
      <c r="A151" s="349"/>
      <c r="B151" s="350" t="str">
        <f>B134</f>
        <v>GT(100*200)</v>
      </c>
      <c r="C151" s="351"/>
      <c r="D151" s="351"/>
      <c r="E151" s="351">
        <f>E134</f>
        <v>215.67000000000002</v>
      </c>
      <c r="F151" s="351">
        <f t="shared" ref="F151:G151" si="61">F134</f>
        <v>0.1</v>
      </c>
      <c r="G151" s="351">
        <f t="shared" si="61"/>
        <v>0.2</v>
      </c>
      <c r="H151" s="441">
        <v>0</v>
      </c>
      <c r="I151" s="348"/>
      <c r="J151" s="352"/>
      <c r="K151" s="352"/>
      <c r="L151" s="352"/>
      <c r="M151" s="352"/>
      <c r="N151" s="352"/>
      <c r="O151" s="353"/>
    </row>
    <row r="152" spans="1:15" s="347" customFormat="1" hidden="1" outlineLevel="1">
      <c r="A152" s="349"/>
      <c r="B152" s="361" t="s">
        <v>944</v>
      </c>
      <c r="C152" s="351"/>
      <c r="D152" s="351"/>
      <c r="E152" s="351">
        <f>E151</f>
        <v>215.67000000000002</v>
      </c>
      <c r="F152" s="351">
        <v>2</v>
      </c>
      <c r="G152" s="351"/>
      <c r="H152" s="441">
        <f>PI()*(10)^2/4*7.85/1000</f>
        <v>0.61653755826699697</v>
      </c>
      <c r="I152" s="348">
        <f t="shared" ref="I152:I153" si="62">PRODUCT(D152:H152)</f>
        <v>265.93731038288649</v>
      </c>
      <c r="J152" s="352"/>
      <c r="K152" s="352"/>
      <c r="L152" s="352"/>
      <c r="M152" s="352"/>
      <c r="N152" s="352"/>
      <c r="O152" s="353"/>
    </row>
    <row r="153" spans="1:15" s="347" customFormat="1" hidden="1" outlineLevel="1">
      <c r="A153" s="349"/>
      <c r="B153" s="361" t="s">
        <v>879</v>
      </c>
      <c r="C153" s="351"/>
      <c r="D153" s="351"/>
      <c r="E153" s="351">
        <f>ROUNDUP(E152/0.2,0)</f>
        <v>1079</v>
      </c>
      <c r="F153" s="351">
        <f>(F151+G151-0.05)*2+0.1</f>
        <v>0.60000000000000009</v>
      </c>
      <c r="G153" s="351"/>
      <c r="H153" s="441">
        <f>PI()*(6)^2/4*7.85/1000</f>
        <v>0.22195352097611887</v>
      </c>
      <c r="I153" s="348">
        <f t="shared" si="62"/>
        <v>143.69270947993937</v>
      </c>
      <c r="J153" s="352"/>
      <c r="K153" s="352"/>
      <c r="L153" s="352"/>
      <c r="M153" s="352"/>
      <c r="N153" s="352"/>
      <c r="O153" s="353"/>
    </row>
    <row r="154" spans="1:15">
      <c r="A154" s="119"/>
      <c r="B154" s="2"/>
      <c r="C154" s="3"/>
      <c r="D154" s="486"/>
      <c r="E154" s="486"/>
      <c r="F154" s="486"/>
      <c r="G154" s="486"/>
      <c r="H154" s="489"/>
      <c r="I154" s="189"/>
      <c r="J154" s="144"/>
      <c r="K154" s="144"/>
      <c r="L154" s="144"/>
      <c r="M154" s="144"/>
      <c r="N154" s="144"/>
      <c r="O154" s="190"/>
    </row>
    <row r="155" spans="1:15">
      <c r="A155" s="120"/>
      <c r="B155" s="95" t="s">
        <v>21</v>
      </c>
      <c r="C155" s="94"/>
      <c r="D155" s="94"/>
      <c r="E155" s="94"/>
      <c r="F155" s="94"/>
      <c r="G155" s="94"/>
      <c r="H155" s="444"/>
      <c r="I155" s="96"/>
      <c r="J155" s="97"/>
      <c r="K155" s="97"/>
      <c r="L155" s="98"/>
      <c r="M155" s="98"/>
      <c r="N155" s="98"/>
      <c r="O155" s="121"/>
    </row>
    <row r="156" spans="1:15" collapsed="1">
      <c r="A156" s="16">
        <f>MAX($A$6:$A155)+1</f>
        <v>43</v>
      </c>
      <c r="B156" s="93" t="s">
        <v>103</v>
      </c>
      <c r="C156" s="3" t="s">
        <v>3</v>
      </c>
      <c r="D156" s="486"/>
      <c r="E156" s="486"/>
      <c r="F156" s="486"/>
      <c r="G156" s="486"/>
      <c r="H156" s="489"/>
      <c r="I156" s="101">
        <f>SUBTOTAL(9,I157:I158)</f>
        <v>3.3275000000000006</v>
      </c>
      <c r="J156" s="92"/>
      <c r="K156" s="92"/>
      <c r="L156" s="92">
        <f t="shared" ref="L156:L168" si="63">I156*J156</f>
        <v>0</v>
      </c>
      <c r="M156" s="92">
        <f t="shared" ref="M156:M168" si="64">+I156*K156</f>
        <v>0</v>
      </c>
      <c r="N156" s="92">
        <f t="shared" ref="N156:N168" si="65">+SUM(L156:M156)</f>
        <v>0</v>
      </c>
      <c r="O156" s="190"/>
    </row>
    <row r="157" spans="1:15" s="347" customFormat="1" hidden="1" outlineLevel="1">
      <c r="A157" s="349"/>
      <c r="B157" s="350" t="str">
        <f>B122</f>
        <v>M1, M2 (1000*1000)</v>
      </c>
      <c r="C157" s="351"/>
      <c r="D157" s="351">
        <f>D122</f>
        <v>55</v>
      </c>
      <c r="E157" s="351">
        <f>E122</f>
        <v>1.1000000000000001</v>
      </c>
      <c r="F157" s="351">
        <f>F122</f>
        <v>1.1000000000000001</v>
      </c>
      <c r="G157" s="351">
        <f>G122</f>
        <v>0.05</v>
      </c>
      <c r="H157" s="441"/>
      <c r="I157" s="348">
        <f>PRODUCT(D157:H157)</f>
        <v>3.3275000000000006</v>
      </c>
      <c r="J157" s="352"/>
      <c r="K157" s="352"/>
      <c r="L157" s="92">
        <f t="shared" si="63"/>
        <v>0</v>
      </c>
      <c r="M157" s="92">
        <f t="shared" si="64"/>
        <v>0</v>
      </c>
      <c r="N157" s="92">
        <f t="shared" si="65"/>
        <v>0</v>
      </c>
      <c r="O157" s="353"/>
    </row>
    <row r="158" spans="1:15" s="347" customFormat="1" hidden="1" outlineLevel="1">
      <c r="A158" s="349"/>
      <c r="B158" s="350"/>
      <c r="C158" s="351"/>
      <c r="E158" s="351"/>
      <c r="F158" s="351"/>
      <c r="G158" s="351"/>
      <c r="H158" s="441"/>
      <c r="I158" s="348"/>
      <c r="J158" s="352"/>
      <c r="K158" s="352"/>
      <c r="L158" s="92">
        <f t="shared" si="63"/>
        <v>0</v>
      </c>
      <c r="M158" s="92">
        <f t="shared" si="64"/>
        <v>0</v>
      </c>
      <c r="N158" s="92">
        <f t="shared" si="65"/>
        <v>0</v>
      </c>
      <c r="O158" s="353"/>
    </row>
    <row r="159" spans="1:15" collapsed="1">
      <c r="A159" s="16">
        <f>MAX($A$6:$A156)+1</f>
        <v>44</v>
      </c>
      <c r="B159" s="2" t="s">
        <v>334</v>
      </c>
      <c r="C159" s="3" t="s">
        <v>3</v>
      </c>
      <c r="D159" s="486"/>
      <c r="E159" s="486"/>
      <c r="F159" s="486"/>
      <c r="G159" s="486"/>
      <c r="H159" s="489"/>
      <c r="I159" s="101">
        <f>SUBTOTAL(9,I160:I161)</f>
        <v>16.5</v>
      </c>
      <c r="J159" s="92"/>
      <c r="K159" s="92"/>
      <c r="L159" s="92">
        <f t="shared" si="63"/>
        <v>0</v>
      </c>
      <c r="M159" s="92">
        <f t="shared" si="64"/>
        <v>0</v>
      </c>
      <c r="N159" s="92">
        <f t="shared" si="65"/>
        <v>0</v>
      </c>
      <c r="O159" s="190"/>
    </row>
    <row r="160" spans="1:15" s="347" customFormat="1" hidden="1" outlineLevel="1">
      <c r="A160" s="349"/>
      <c r="B160" s="350" t="str">
        <f>B125</f>
        <v>M1, M2 (1000*1000)</v>
      </c>
      <c r="C160" s="351"/>
      <c r="D160" s="351">
        <f t="shared" ref="D160:G160" si="66">D125</f>
        <v>55</v>
      </c>
      <c r="E160" s="351">
        <f t="shared" si="66"/>
        <v>1</v>
      </c>
      <c r="F160" s="351">
        <f t="shared" si="66"/>
        <v>1</v>
      </c>
      <c r="G160" s="351">
        <f t="shared" si="66"/>
        <v>0.3</v>
      </c>
      <c r="H160" s="441"/>
      <c r="I160" s="348">
        <f>PRODUCT(D160:H160)</f>
        <v>16.5</v>
      </c>
      <c r="J160" s="352"/>
      <c r="K160" s="352"/>
      <c r="L160" s="92">
        <f t="shared" si="63"/>
        <v>0</v>
      </c>
      <c r="M160" s="92">
        <f t="shared" si="64"/>
        <v>0</v>
      </c>
      <c r="N160" s="92">
        <f t="shared" si="65"/>
        <v>0</v>
      </c>
      <c r="O160" s="353"/>
    </row>
    <row r="161" spans="1:15" s="347" customFormat="1" hidden="1" outlineLevel="1">
      <c r="A161" s="349"/>
      <c r="B161" s="350"/>
      <c r="C161" s="351"/>
      <c r="E161" s="351"/>
      <c r="F161" s="351"/>
      <c r="G161" s="351"/>
      <c r="H161" s="441"/>
      <c r="I161" s="348"/>
      <c r="J161" s="352"/>
      <c r="K161" s="352"/>
      <c r="L161" s="92">
        <f t="shared" si="63"/>
        <v>0</v>
      </c>
      <c r="M161" s="92">
        <f t="shared" si="64"/>
        <v>0</v>
      </c>
      <c r="N161" s="92">
        <f t="shared" si="65"/>
        <v>0</v>
      </c>
      <c r="O161" s="353"/>
    </row>
    <row r="162" spans="1:15" collapsed="1">
      <c r="A162" s="16">
        <f>MAX($A$6:$A159)+1</f>
        <v>45</v>
      </c>
      <c r="B162" s="93" t="s">
        <v>335</v>
      </c>
      <c r="C162" s="3" t="s">
        <v>3</v>
      </c>
      <c r="D162" s="486"/>
      <c r="E162" s="486"/>
      <c r="F162" s="486"/>
      <c r="G162" s="486"/>
      <c r="H162" s="489"/>
      <c r="I162" s="101">
        <f>SUBTOTAL(9,I163:I164)</f>
        <v>4.8400000000000007</v>
      </c>
      <c r="J162" s="92"/>
      <c r="K162" s="92"/>
      <c r="L162" s="92">
        <f t="shared" si="63"/>
        <v>0</v>
      </c>
      <c r="M162" s="92">
        <f t="shared" si="64"/>
        <v>0</v>
      </c>
      <c r="N162" s="92">
        <f t="shared" si="65"/>
        <v>0</v>
      </c>
      <c r="O162" s="190"/>
    </row>
    <row r="163" spans="1:15" s="347" customFormat="1" hidden="1" outlineLevel="1">
      <c r="A163" s="349"/>
      <c r="B163" s="350" t="str">
        <f>B131</f>
        <v>C1. 200*200</v>
      </c>
      <c r="C163" s="351"/>
      <c r="D163" s="351">
        <f>D131</f>
        <v>55</v>
      </c>
      <c r="E163" s="351">
        <f>E131</f>
        <v>0.2</v>
      </c>
      <c r="F163" s="351">
        <f>F131</f>
        <v>0.2</v>
      </c>
      <c r="G163" s="351">
        <f>G131</f>
        <v>2.2000000000000002</v>
      </c>
      <c r="H163" s="441"/>
      <c r="I163" s="348">
        <f>PRODUCT(D163:H163)</f>
        <v>4.8400000000000007</v>
      </c>
      <c r="J163" s="352"/>
      <c r="K163" s="352"/>
      <c r="L163" s="92">
        <f t="shared" si="63"/>
        <v>0</v>
      </c>
      <c r="M163" s="92">
        <f t="shared" si="64"/>
        <v>0</v>
      </c>
      <c r="N163" s="92">
        <f t="shared" si="65"/>
        <v>0</v>
      </c>
      <c r="O163" s="353"/>
    </row>
    <row r="164" spans="1:15" s="347" customFormat="1" hidden="1" outlineLevel="1">
      <c r="A164" s="349"/>
      <c r="B164" s="350"/>
      <c r="C164" s="351"/>
      <c r="E164" s="351"/>
      <c r="F164" s="351"/>
      <c r="G164" s="351"/>
      <c r="H164" s="441"/>
      <c r="I164" s="348"/>
      <c r="J164" s="352"/>
      <c r="K164" s="352"/>
      <c r="L164" s="92">
        <f t="shared" si="63"/>
        <v>0</v>
      </c>
      <c r="M164" s="92">
        <f t="shared" si="64"/>
        <v>0</v>
      </c>
      <c r="N164" s="92">
        <f t="shared" si="65"/>
        <v>0</v>
      </c>
      <c r="O164" s="353"/>
    </row>
    <row r="165" spans="1:15" collapsed="1">
      <c r="A165" s="16">
        <f>MAX($A$6:$A162)+1</f>
        <v>46</v>
      </c>
      <c r="B165" s="2" t="s">
        <v>336</v>
      </c>
      <c r="C165" s="3" t="s">
        <v>3</v>
      </c>
      <c r="D165" s="486"/>
      <c r="E165" s="486"/>
      <c r="F165" s="486"/>
      <c r="G165" s="486"/>
      <c r="H165" s="489"/>
      <c r="I165" s="101">
        <f>SUBTOTAL(9,I166:I167)</f>
        <v>17.253600000000002</v>
      </c>
      <c r="J165" s="92"/>
      <c r="K165" s="92"/>
      <c r="L165" s="92">
        <f t="shared" si="63"/>
        <v>0</v>
      </c>
      <c r="M165" s="92">
        <f t="shared" si="64"/>
        <v>0</v>
      </c>
      <c r="N165" s="92">
        <f t="shared" si="65"/>
        <v>0</v>
      </c>
      <c r="O165" s="190"/>
    </row>
    <row r="166" spans="1:15" s="347" customFormat="1" hidden="1" outlineLevel="1">
      <c r="A166" s="349"/>
      <c r="B166" s="350" t="str">
        <f>B128</f>
        <v>DK(200*400)</v>
      </c>
      <c r="C166" s="351"/>
      <c r="D166" s="351"/>
      <c r="E166" s="351">
        <f>E128</f>
        <v>215.67000000000002</v>
      </c>
      <c r="F166" s="351">
        <f>F128</f>
        <v>0.2</v>
      </c>
      <c r="G166" s="351">
        <f>G128</f>
        <v>0.4</v>
      </c>
      <c r="H166" s="441"/>
      <c r="I166" s="348">
        <f>PRODUCT(D166:H166)</f>
        <v>17.253600000000002</v>
      </c>
      <c r="J166" s="352"/>
      <c r="K166" s="352"/>
      <c r="L166" s="92">
        <f t="shared" si="63"/>
        <v>0</v>
      </c>
      <c r="M166" s="92">
        <f t="shared" si="64"/>
        <v>0</v>
      </c>
      <c r="N166" s="92">
        <f t="shared" si="65"/>
        <v>0</v>
      </c>
      <c r="O166" s="353"/>
    </row>
    <row r="167" spans="1:15" s="347" customFormat="1" hidden="1" outlineLevel="1">
      <c r="A167" s="349"/>
      <c r="B167" s="350"/>
      <c r="C167" s="351"/>
      <c r="E167" s="351"/>
      <c r="F167" s="351"/>
      <c r="G167" s="351"/>
      <c r="H167" s="441"/>
      <c r="I167" s="348"/>
      <c r="J167" s="352"/>
      <c r="K167" s="352"/>
      <c r="L167" s="92">
        <f t="shared" si="63"/>
        <v>0</v>
      </c>
      <c r="M167" s="92">
        <f t="shared" si="64"/>
        <v>0</v>
      </c>
      <c r="N167" s="92">
        <f t="shared" si="65"/>
        <v>0</v>
      </c>
      <c r="O167" s="353"/>
    </row>
    <row r="168" spans="1:15" collapsed="1">
      <c r="A168" s="16">
        <f>MAX($A$6:$A165)+1</f>
        <v>47</v>
      </c>
      <c r="B168" s="100" t="s">
        <v>353</v>
      </c>
      <c r="C168" s="3" t="s">
        <v>3</v>
      </c>
      <c r="D168" s="486"/>
      <c r="E168" s="486"/>
      <c r="F168" s="486"/>
      <c r="G168" s="486"/>
      <c r="H168" s="489"/>
      <c r="I168" s="101">
        <f>SUBTOTAL(9,I169:I170)</f>
        <v>4.3134000000000006</v>
      </c>
      <c r="J168" s="92"/>
      <c r="K168" s="92"/>
      <c r="L168" s="92">
        <f t="shared" si="63"/>
        <v>0</v>
      </c>
      <c r="M168" s="92">
        <f t="shared" si="64"/>
        <v>0</v>
      </c>
      <c r="N168" s="92">
        <f t="shared" si="65"/>
        <v>0</v>
      </c>
      <c r="O168" s="190"/>
    </row>
    <row r="169" spans="1:15" s="347" customFormat="1" hidden="1" outlineLevel="1">
      <c r="A169" s="349"/>
      <c r="B169" s="350" t="str">
        <f>B134</f>
        <v>GT(100*200)</v>
      </c>
      <c r="C169" s="351"/>
      <c r="D169" s="351"/>
      <c r="E169" s="351">
        <f>E134</f>
        <v>215.67000000000002</v>
      </c>
      <c r="F169" s="351">
        <f t="shared" ref="F169:G169" si="67">F134</f>
        <v>0.1</v>
      </c>
      <c r="G169" s="351">
        <f t="shared" si="67"/>
        <v>0.2</v>
      </c>
      <c r="H169" s="441"/>
      <c r="I169" s="348">
        <f>PRODUCT(D169:H169)</f>
        <v>4.3134000000000006</v>
      </c>
      <c r="J169" s="352"/>
      <c r="K169" s="352"/>
      <c r="L169" s="352"/>
      <c r="M169" s="352"/>
      <c r="N169" s="352"/>
      <c r="O169" s="353"/>
    </row>
    <row r="170" spans="1:15" s="347" customFormat="1" hidden="1" outlineLevel="1">
      <c r="A170" s="349"/>
      <c r="B170" s="350"/>
      <c r="C170" s="351"/>
      <c r="E170" s="351"/>
      <c r="F170" s="351"/>
      <c r="G170" s="351"/>
      <c r="H170" s="441"/>
      <c r="I170" s="348"/>
      <c r="J170" s="352"/>
      <c r="K170" s="352"/>
      <c r="L170" s="352"/>
      <c r="M170" s="352"/>
      <c r="N170" s="352"/>
      <c r="O170" s="353"/>
    </row>
    <row r="171" spans="1:15">
      <c r="A171" s="119"/>
      <c r="B171" s="2"/>
      <c r="C171" s="3"/>
      <c r="D171" s="486"/>
      <c r="E171" s="486"/>
      <c r="F171" s="486"/>
      <c r="G171" s="486"/>
      <c r="H171" s="489"/>
      <c r="I171" s="189"/>
      <c r="J171" s="144"/>
      <c r="K171" s="144"/>
      <c r="L171" s="144"/>
      <c r="M171" s="144"/>
      <c r="N171" s="144"/>
      <c r="O171" s="190"/>
    </row>
    <row r="172" spans="1:15">
      <c r="A172" s="120"/>
      <c r="B172" s="95" t="s">
        <v>20</v>
      </c>
      <c r="C172" s="94"/>
      <c r="D172" s="94"/>
      <c r="E172" s="94"/>
      <c r="F172" s="94"/>
      <c r="G172" s="94"/>
      <c r="H172" s="444"/>
      <c r="I172" s="96"/>
      <c r="J172" s="97"/>
      <c r="K172" s="97"/>
      <c r="L172" s="98"/>
      <c r="M172" s="98"/>
      <c r="N172" s="98"/>
      <c r="O172" s="121"/>
    </row>
    <row r="173" spans="1:15" ht="30" collapsed="1">
      <c r="A173" s="16">
        <f>MAX($A$6:$A172)+1</f>
        <v>48</v>
      </c>
      <c r="B173" s="100" t="s">
        <v>354</v>
      </c>
      <c r="C173" s="99" t="s">
        <v>4</v>
      </c>
      <c r="D173" s="188"/>
      <c r="E173" s="188"/>
      <c r="F173" s="188"/>
      <c r="G173" s="188"/>
      <c r="H173" s="447"/>
      <c r="I173" s="101">
        <f>SUBTOTAL(9,I174:I175)</f>
        <v>431.34000000000003</v>
      </c>
      <c r="J173" s="92"/>
      <c r="K173" s="92"/>
      <c r="L173" s="92">
        <f t="shared" ref="L173:L176" si="68">I173*J173</f>
        <v>0</v>
      </c>
      <c r="M173" s="92">
        <f t="shared" ref="M173:M176" si="69">+I173*K173</f>
        <v>0</v>
      </c>
      <c r="N173" s="92">
        <f t="shared" ref="N173:N176" si="70">+SUM(L173:M173)</f>
        <v>0</v>
      </c>
      <c r="O173" s="190"/>
    </row>
    <row r="174" spans="1:15" s="347" customFormat="1" hidden="1" outlineLevel="1">
      <c r="A174" s="349"/>
      <c r="B174" s="350" t="s">
        <v>946</v>
      </c>
      <c r="C174" s="351"/>
      <c r="D174" s="351"/>
      <c r="E174" s="351">
        <v>215.67000000000002</v>
      </c>
      <c r="F174" s="351"/>
      <c r="G174" s="351">
        <v>2</v>
      </c>
      <c r="H174" s="441"/>
      <c r="I174" s="348">
        <f>PRODUCT(D174:H174)</f>
        <v>431.34000000000003</v>
      </c>
      <c r="J174" s="352"/>
      <c r="K174" s="352"/>
      <c r="L174" s="92">
        <f t="shared" si="68"/>
        <v>0</v>
      </c>
      <c r="M174" s="92">
        <f t="shared" si="69"/>
        <v>0</v>
      </c>
      <c r="N174" s="92">
        <f t="shared" si="70"/>
        <v>0</v>
      </c>
      <c r="O174" s="353"/>
    </row>
    <row r="175" spans="1:15" s="347" customFormat="1" hidden="1" outlineLevel="1">
      <c r="A175" s="349"/>
      <c r="B175" s="350"/>
      <c r="C175" s="351"/>
      <c r="D175" s="492"/>
      <c r="E175" s="492"/>
      <c r="F175" s="492"/>
      <c r="G175" s="492"/>
      <c r="H175" s="493"/>
      <c r="I175" s="494"/>
      <c r="J175" s="495"/>
      <c r="K175" s="495"/>
      <c r="L175" s="92">
        <f t="shared" si="68"/>
        <v>0</v>
      </c>
      <c r="M175" s="92">
        <f t="shared" si="69"/>
        <v>0</v>
      </c>
      <c r="N175" s="92">
        <f t="shared" si="70"/>
        <v>0</v>
      </c>
      <c r="O175" s="496"/>
    </row>
    <row r="176" spans="1:15" ht="30">
      <c r="A176" s="16">
        <f>MAX($A$6:$A173)+1</f>
        <v>49</v>
      </c>
      <c r="B176" s="100" t="s">
        <v>356</v>
      </c>
      <c r="C176" s="99" t="s">
        <v>4</v>
      </c>
      <c r="D176" s="188"/>
      <c r="E176" s="188"/>
      <c r="F176" s="188"/>
      <c r="G176" s="188"/>
      <c r="H176" s="447"/>
      <c r="I176" s="189">
        <f>I130+I133</f>
        <v>183.06800000000004</v>
      </c>
      <c r="J176" s="92"/>
      <c r="K176" s="92"/>
      <c r="L176" s="92">
        <f t="shared" si="68"/>
        <v>0</v>
      </c>
      <c r="M176" s="92">
        <f t="shared" si="69"/>
        <v>0</v>
      </c>
      <c r="N176" s="92">
        <f t="shared" si="70"/>
        <v>0</v>
      </c>
      <c r="O176" s="190"/>
    </row>
    <row r="177" spans="1:15">
      <c r="A177" s="124"/>
      <c r="B177" s="100"/>
      <c r="C177" s="99"/>
      <c r="D177" s="188"/>
      <c r="E177" s="188"/>
      <c r="F177" s="188"/>
      <c r="G177" s="188"/>
      <c r="H177" s="447"/>
      <c r="I177" s="189"/>
      <c r="J177" s="144"/>
      <c r="K177" s="144"/>
      <c r="L177" s="144"/>
      <c r="M177" s="144"/>
      <c r="N177" s="144"/>
      <c r="O177" s="190"/>
    </row>
    <row r="178" spans="1:15">
      <c r="A178" s="120"/>
      <c r="B178" s="95" t="s">
        <v>17</v>
      </c>
      <c r="C178" s="94"/>
      <c r="D178" s="94"/>
      <c r="E178" s="94"/>
      <c r="F178" s="94"/>
      <c r="G178" s="94"/>
      <c r="H178" s="444"/>
      <c r="I178" s="96"/>
      <c r="J178" s="97"/>
      <c r="K178" s="97"/>
      <c r="L178" s="98"/>
      <c r="M178" s="98"/>
      <c r="N178" s="98"/>
      <c r="O178" s="121"/>
    </row>
    <row r="179" spans="1:15" ht="30">
      <c r="A179" s="16">
        <f>MAX($A$6:$A178)+1</f>
        <v>50</v>
      </c>
      <c r="B179" s="2" t="s">
        <v>355</v>
      </c>
      <c r="C179" s="99" t="s">
        <v>4</v>
      </c>
      <c r="D179" s="188"/>
      <c r="E179" s="188"/>
      <c r="F179" s="188"/>
      <c r="G179" s="188"/>
      <c r="H179" s="447"/>
      <c r="I179" s="189">
        <f>I176</f>
        <v>183.06800000000004</v>
      </c>
      <c r="J179" s="92"/>
      <c r="K179" s="92"/>
      <c r="L179" s="92">
        <f t="shared" ref="L179" si="71">I179*J179</f>
        <v>0</v>
      </c>
      <c r="M179" s="92">
        <f t="shared" ref="M179" si="72">+I179*K179</f>
        <v>0</v>
      </c>
      <c r="N179" s="92">
        <f t="shared" ref="N179" si="73">+SUM(L179:M179)</f>
        <v>0</v>
      </c>
      <c r="O179" s="190"/>
    </row>
    <row r="180" spans="1:15">
      <c r="A180" s="140"/>
      <c r="B180" s="187"/>
      <c r="C180" s="188"/>
      <c r="D180" s="188"/>
      <c r="E180" s="188"/>
      <c r="F180" s="188"/>
      <c r="G180" s="188"/>
      <c r="H180" s="447"/>
      <c r="I180" s="189"/>
      <c r="J180" s="144"/>
      <c r="K180" s="144"/>
      <c r="L180" s="144"/>
      <c r="M180" s="144"/>
      <c r="N180" s="144"/>
      <c r="O180" s="190"/>
    </row>
    <row r="181" spans="1:15">
      <c r="A181" s="160" t="s">
        <v>349</v>
      </c>
      <c r="B181" s="161" t="s">
        <v>350</v>
      </c>
      <c r="C181" s="161"/>
      <c r="D181" s="400"/>
      <c r="E181" s="400"/>
      <c r="F181" s="400"/>
      <c r="G181" s="400"/>
      <c r="H181" s="438"/>
      <c r="I181" s="162"/>
      <c r="J181" s="158"/>
      <c r="K181" s="158"/>
      <c r="L181" s="158"/>
      <c r="M181" s="158"/>
      <c r="N181" s="158"/>
      <c r="O181" s="159"/>
    </row>
    <row r="182" spans="1:15">
      <c r="A182" s="120"/>
      <c r="B182" s="95" t="s">
        <v>291</v>
      </c>
      <c r="C182" s="94"/>
      <c r="D182" s="94"/>
      <c r="E182" s="94"/>
      <c r="F182" s="94"/>
      <c r="G182" s="94"/>
      <c r="H182" s="444"/>
      <c r="I182" s="96"/>
      <c r="J182" s="97"/>
      <c r="K182" s="97"/>
      <c r="L182" s="98"/>
      <c r="M182" s="98"/>
      <c r="N182" s="98"/>
      <c r="O182" s="121"/>
    </row>
    <row r="183" spans="1:15" collapsed="1">
      <c r="A183" s="16">
        <f>MAX($A$6:$A180)+1</f>
        <v>51</v>
      </c>
      <c r="B183" s="2" t="s">
        <v>77</v>
      </c>
      <c r="C183" s="18" t="s">
        <v>3</v>
      </c>
      <c r="D183" s="485"/>
      <c r="E183" s="485"/>
      <c r="F183" s="485"/>
      <c r="G183" s="485"/>
      <c r="H183" s="488"/>
      <c r="I183" s="101">
        <f>SUBTOTAL(9,I184:I185)</f>
        <v>116.68020000000001</v>
      </c>
      <c r="J183" s="92"/>
      <c r="K183" s="92"/>
      <c r="L183" s="92">
        <f t="shared" ref="L183:L190" si="74">I183*J183</f>
        <v>0</v>
      </c>
      <c r="M183" s="92">
        <f t="shared" ref="M183:M190" si="75">+I183*K183</f>
        <v>0</v>
      </c>
      <c r="N183" s="92">
        <f t="shared" ref="N183:N190" si="76">+SUM(L183:M183)</f>
        <v>0</v>
      </c>
      <c r="O183" s="190"/>
    </row>
    <row r="184" spans="1:15" s="347" customFormat="1" hidden="1" outlineLevel="1">
      <c r="A184" s="349"/>
      <c r="B184" s="350" t="s">
        <v>939</v>
      </c>
      <c r="C184" s="351"/>
      <c r="D184" s="351">
        <f>ROUNDUP((132.8+82.87-31.59-26.91)/4,0)+1</f>
        <v>41</v>
      </c>
      <c r="E184" s="351">
        <f>1+0.1</f>
        <v>1.1000000000000001</v>
      </c>
      <c r="F184" s="351">
        <f>1+0.1</f>
        <v>1.1000000000000001</v>
      </c>
      <c r="G184" s="351">
        <v>1.65</v>
      </c>
      <c r="H184" s="441">
        <v>1.3</v>
      </c>
      <c r="I184" s="348">
        <f t="shared" ref="I184:I185" si="77">PRODUCT(D184:H184)</f>
        <v>106.41345000000001</v>
      </c>
      <c r="J184" s="352"/>
      <c r="K184" s="352"/>
      <c r="L184" s="92">
        <f t="shared" si="74"/>
        <v>0</v>
      </c>
      <c r="M184" s="92">
        <f t="shared" si="75"/>
        <v>0</v>
      </c>
      <c r="N184" s="92">
        <f t="shared" si="76"/>
        <v>0</v>
      </c>
      <c r="O184" s="353"/>
    </row>
    <row r="185" spans="1:15" s="347" customFormat="1" hidden="1" outlineLevel="1">
      <c r="A185" s="349"/>
      <c r="B185" s="350" t="s">
        <v>940</v>
      </c>
      <c r="C185" s="351"/>
      <c r="D185" s="351"/>
      <c r="E185" s="351">
        <f>31.59+26.91</f>
        <v>58.5</v>
      </c>
      <c r="F185" s="351">
        <v>0.3</v>
      </c>
      <c r="G185" s="351">
        <v>0.45</v>
      </c>
      <c r="H185" s="441">
        <v>1.3</v>
      </c>
      <c r="I185" s="348">
        <f t="shared" si="77"/>
        <v>10.266750000000002</v>
      </c>
      <c r="J185" s="352"/>
      <c r="K185" s="352"/>
      <c r="L185" s="92">
        <f t="shared" si="74"/>
        <v>0</v>
      </c>
      <c r="M185" s="92">
        <f t="shared" si="75"/>
        <v>0</v>
      </c>
      <c r="N185" s="92">
        <f t="shared" si="76"/>
        <v>0</v>
      </c>
      <c r="O185" s="353"/>
    </row>
    <row r="186" spans="1:15" ht="30" collapsed="1">
      <c r="A186" s="16">
        <f>MAX($A$6:$A183)+1</f>
        <v>52</v>
      </c>
      <c r="B186" s="93" t="s">
        <v>270</v>
      </c>
      <c r="C186" s="3" t="s">
        <v>0</v>
      </c>
      <c r="D186" s="486"/>
      <c r="E186" s="486"/>
      <c r="F186" s="486"/>
      <c r="G186" s="486"/>
      <c r="H186" s="489"/>
      <c r="I186" s="101">
        <f>SUBTOTAL(9,I187:I188)</f>
        <v>87.73</v>
      </c>
      <c r="J186" s="92"/>
      <c r="K186" s="92"/>
      <c r="L186" s="92">
        <f t="shared" si="74"/>
        <v>0</v>
      </c>
      <c r="M186" s="92">
        <f t="shared" si="75"/>
        <v>0</v>
      </c>
      <c r="N186" s="92">
        <f t="shared" si="76"/>
        <v>0</v>
      </c>
      <c r="O186" s="190"/>
    </row>
    <row r="187" spans="1:15" s="347" customFormat="1" hidden="1" outlineLevel="1">
      <c r="A187" s="349"/>
      <c r="B187" s="350" t="s">
        <v>939</v>
      </c>
      <c r="C187" s="351"/>
      <c r="D187" s="351">
        <f>ROUNDUP((132.8+82.87)/4,0)+4</f>
        <v>58</v>
      </c>
      <c r="E187" s="351">
        <f>1+0.1</f>
        <v>1.1000000000000001</v>
      </c>
      <c r="F187" s="351">
        <f>1+0.1</f>
        <v>1.1000000000000001</v>
      </c>
      <c r="G187" s="351"/>
      <c r="H187" s="441"/>
      <c r="I187" s="348">
        <f t="shared" ref="I187:I188" si="78">PRODUCT(D187:H187)</f>
        <v>70.180000000000007</v>
      </c>
      <c r="J187" s="352"/>
      <c r="K187" s="352"/>
      <c r="L187" s="92">
        <f t="shared" si="74"/>
        <v>0</v>
      </c>
      <c r="M187" s="92">
        <f t="shared" si="75"/>
        <v>0</v>
      </c>
      <c r="N187" s="92">
        <f t="shared" si="76"/>
        <v>0</v>
      </c>
      <c r="O187" s="353"/>
    </row>
    <row r="188" spans="1:15" s="347" customFormat="1" hidden="1" outlineLevel="1">
      <c r="A188" s="349"/>
      <c r="B188" s="350" t="s">
        <v>940</v>
      </c>
      <c r="C188" s="351"/>
      <c r="D188" s="351"/>
      <c r="E188" s="351">
        <f>E185</f>
        <v>58.5</v>
      </c>
      <c r="F188" s="351">
        <f>F185</f>
        <v>0.3</v>
      </c>
      <c r="G188" s="351"/>
      <c r="H188" s="441"/>
      <c r="I188" s="348">
        <f t="shared" si="78"/>
        <v>17.55</v>
      </c>
      <c r="J188" s="352"/>
      <c r="K188" s="352"/>
      <c r="L188" s="92">
        <f t="shared" si="74"/>
        <v>0</v>
      </c>
      <c r="M188" s="92">
        <f t="shared" si="75"/>
        <v>0</v>
      </c>
      <c r="N188" s="92">
        <f t="shared" si="76"/>
        <v>0</v>
      </c>
      <c r="O188" s="353"/>
    </row>
    <row r="189" spans="1:15">
      <c r="A189" s="16">
        <f>MAX($A$6:$A186)+1</f>
        <v>53</v>
      </c>
      <c r="B189" s="17" t="s">
        <v>85</v>
      </c>
      <c r="C189" s="18" t="s">
        <v>3</v>
      </c>
      <c r="D189" s="485"/>
      <c r="E189" s="485"/>
      <c r="F189" s="485"/>
      <c r="G189" s="485"/>
      <c r="H189" s="488"/>
      <c r="I189" s="189">
        <f>I183-I231</f>
        <v>104.38020000000002</v>
      </c>
      <c r="J189" s="92"/>
      <c r="K189" s="92"/>
      <c r="L189" s="92">
        <f t="shared" si="74"/>
        <v>0</v>
      </c>
      <c r="M189" s="92">
        <f t="shared" si="75"/>
        <v>0</v>
      </c>
      <c r="N189" s="92">
        <f t="shared" si="76"/>
        <v>0</v>
      </c>
      <c r="O189" s="190"/>
    </row>
    <row r="190" spans="1:15">
      <c r="A190" s="16">
        <f>MAX($A$6:$A189)+1</f>
        <v>54</v>
      </c>
      <c r="B190" s="17" t="s">
        <v>86</v>
      </c>
      <c r="C190" s="58" t="s">
        <v>3</v>
      </c>
      <c r="D190" s="487"/>
      <c r="E190" s="487"/>
      <c r="F190" s="487"/>
      <c r="G190" s="487"/>
      <c r="H190" s="490"/>
      <c r="I190" s="189">
        <f>I183-I189</f>
        <v>12.299999999999997</v>
      </c>
      <c r="J190" s="92"/>
      <c r="K190" s="92"/>
      <c r="L190" s="92">
        <f t="shared" si="74"/>
        <v>0</v>
      </c>
      <c r="M190" s="92">
        <f t="shared" si="75"/>
        <v>0</v>
      </c>
      <c r="N190" s="92">
        <f t="shared" si="76"/>
        <v>0</v>
      </c>
      <c r="O190" s="190"/>
    </row>
    <row r="191" spans="1:15">
      <c r="A191" s="119"/>
      <c r="B191" s="2"/>
      <c r="C191" s="3"/>
      <c r="D191" s="486"/>
      <c r="E191" s="486"/>
      <c r="F191" s="486"/>
      <c r="G191" s="486"/>
      <c r="H191" s="489"/>
      <c r="I191" s="189"/>
      <c r="J191" s="144"/>
      <c r="K191" s="144"/>
      <c r="L191" s="144"/>
      <c r="M191" s="144"/>
      <c r="N191" s="144"/>
      <c r="O191" s="190"/>
    </row>
    <row r="192" spans="1:15">
      <c r="A192" s="120"/>
      <c r="B192" s="95" t="s">
        <v>28</v>
      </c>
      <c r="C192" s="94"/>
      <c r="D192" s="94"/>
      <c r="E192" s="94"/>
      <c r="F192" s="94"/>
      <c r="G192" s="94"/>
      <c r="H192" s="444"/>
      <c r="I192" s="96"/>
      <c r="J192" s="97"/>
      <c r="K192" s="97"/>
      <c r="L192" s="98"/>
      <c r="M192" s="98"/>
      <c r="N192" s="98"/>
      <c r="O192" s="121"/>
    </row>
    <row r="193" spans="1:15" collapsed="1">
      <c r="A193" s="16">
        <f>MAX($A$6:$A192)+1</f>
        <v>55</v>
      </c>
      <c r="B193" s="93" t="s">
        <v>185</v>
      </c>
      <c r="C193" s="99" t="s">
        <v>4</v>
      </c>
      <c r="D193" s="188"/>
      <c r="E193" s="188"/>
      <c r="F193" s="188"/>
      <c r="G193" s="188"/>
      <c r="H193" s="447"/>
      <c r="I193" s="101">
        <f>SUBTOTAL(9,I194:I195)</f>
        <v>9.8975000000000009</v>
      </c>
      <c r="J193" s="92"/>
      <c r="K193" s="92"/>
      <c r="L193" s="92">
        <f t="shared" ref="L193" si="79">I193*J193</f>
        <v>0</v>
      </c>
      <c r="M193" s="92">
        <f t="shared" ref="M193" si="80">+I193*K193</f>
        <v>0</v>
      </c>
      <c r="N193" s="92">
        <f t="shared" ref="N193" si="81">+SUM(L193:M193)</f>
        <v>0</v>
      </c>
      <c r="O193" s="190"/>
    </row>
    <row r="194" spans="1:15" s="347" customFormat="1" hidden="1" outlineLevel="1">
      <c r="A194" s="349"/>
      <c r="B194" s="350" t="str">
        <f>B184</f>
        <v>M1, M2 (1000*1000)</v>
      </c>
      <c r="C194" s="351"/>
      <c r="D194" s="351">
        <f>D184</f>
        <v>41</v>
      </c>
      <c r="E194" s="351">
        <f t="shared" ref="E194:F194" si="82">E184</f>
        <v>1.1000000000000001</v>
      </c>
      <c r="F194" s="351">
        <f t="shared" si="82"/>
        <v>1.1000000000000001</v>
      </c>
      <c r="G194" s="351">
        <v>0.05</v>
      </c>
      <c r="H194" s="441"/>
      <c r="I194" s="348">
        <f>D194*(E194+F194)*2*G194</f>
        <v>9.0200000000000014</v>
      </c>
      <c r="J194" s="352"/>
      <c r="K194" s="352"/>
      <c r="L194" s="352"/>
      <c r="M194" s="352"/>
      <c r="N194" s="352"/>
      <c r="O194" s="353"/>
    </row>
    <row r="195" spans="1:15" s="347" customFormat="1" hidden="1" outlineLevel="1">
      <c r="A195" s="349"/>
      <c r="B195" s="350" t="str">
        <f>B185</f>
        <v>DK(200*400)</v>
      </c>
      <c r="C195" s="351"/>
      <c r="D195" s="351"/>
      <c r="E195" s="351">
        <f t="shared" ref="E195:F195" si="83">E185</f>
        <v>58.5</v>
      </c>
      <c r="F195" s="351">
        <f t="shared" si="83"/>
        <v>0.3</v>
      </c>
      <c r="G195" s="351">
        <v>0.05</v>
      </c>
      <c r="H195" s="441"/>
      <c r="I195" s="348">
        <f>E195*F195*G195</f>
        <v>0.87750000000000006</v>
      </c>
      <c r="J195" s="352"/>
      <c r="K195" s="352"/>
      <c r="L195" s="352"/>
      <c r="M195" s="352"/>
      <c r="N195" s="352"/>
      <c r="O195" s="353"/>
    </row>
    <row r="196" spans="1:15" collapsed="1">
      <c r="A196" s="16">
        <f>MAX($A$6:$A193)+1</f>
        <v>56</v>
      </c>
      <c r="B196" s="2" t="s">
        <v>25</v>
      </c>
      <c r="C196" s="99" t="s">
        <v>4</v>
      </c>
      <c r="D196" s="188"/>
      <c r="E196" s="188"/>
      <c r="F196" s="188"/>
      <c r="G196" s="188"/>
      <c r="H196" s="447"/>
      <c r="I196" s="101">
        <f>SUBTOTAL(9,I197:I198)</f>
        <v>49.199999999999996</v>
      </c>
      <c r="J196" s="92"/>
      <c r="K196" s="92"/>
      <c r="L196" s="92">
        <f t="shared" ref="L196:L205" si="84">I196*J196</f>
        <v>0</v>
      </c>
      <c r="M196" s="92">
        <f t="shared" ref="M196:M205" si="85">+I196*K196</f>
        <v>0</v>
      </c>
      <c r="N196" s="92">
        <f t="shared" ref="N196:N205" si="86">+SUM(L196:M196)</f>
        <v>0</v>
      </c>
      <c r="O196" s="190"/>
    </row>
    <row r="197" spans="1:15" s="347" customFormat="1" hidden="1" outlineLevel="1">
      <c r="A197" s="349"/>
      <c r="B197" s="350" t="str">
        <f>B194</f>
        <v>M1, M2 (1000*1000)</v>
      </c>
      <c r="C197" s="351"/>
      <c r="D197" s="351">
        <f>D194</f>
        <v>41</v>
      </c>
      <c r="E197" s="351">
        <f>E194-0.1</f>
        <v>1</v>
      </c>
      <c r="F197" s="351">
        <f>F194-0.1</f>
        <v>1</v>
      </c>
      <c r="G197" s="351">
        <v>0.3</v>
      </c>
      <c r="H197" s="441"/>
      <c r="I197" s="348">
        <f>D197*(E197+F197)*2*G197</f>
        <v>49.199999999999996</v>
      </c>
      <c r="J197" s="352"/>
      <c r="K197" s="352"/>
      <c r="L197" s="92">
        <f t="shared" si="84"/>
        <v>0</v>
      </c>
      <c r="M197" s="92">
        <f t="shared" si="85"/>
        <v>0</v>
      </c>
      <c r="N197" s="92">
        <f t="shared" si="86"/>
        <v>0</v>
      </c>
      <c r="O197" s="353"/>
    </row>
    <row r="198" spans="1:15" s="347" customFormat="1" hidden="1" outlineLevel="1">
      <c r="A198" s="349"/>
      <c r="B198" s="350"/>
      <c r="C198" s="351"/>
      <c r="E198" s="351"/>
      <c r="F198" s="351"/>
      <c r="G198" s="351"/>
      <c r="H198" s="441"/>
      <c r="I198" s="348"/>
      <c r="J198" s="352"/>
      <c r="K198" s="352"/>
      <c r="L198" s="92">
        <f t="shared" si="84"/>
        <v>0</v>
      </c>
      <c r="M198" s="92">
        <f t="shared" si="85"/>
        <v>0</v>
      </c>
      <c r="N198" s="92">
        <f t="shared" si="86"/>
        <v>0</v>
      </c>
      <c r="O198" s="353"/>
    </row>
    <row r="199" spans="1:15" collapsed="1">
      <c r="A199" s="16">
        <f>MAX($A$6:$A196)+1</f>
        <v>57</v>
      </c>
      <c r="B199" s="2" t="s">
        <v>27</v>
      </c>
      <c r="C199" s="99" t="s">
        <v>4</v>
      </c>
      <c r="D199" s="188"/>
      <c r="E199" s="188"/>
      <c r="F199" s="188"/>
      <c r="G199" s="188"/>
      <c r="H199" s="447"/>
      <c r="I199" s="101">
        <f>SUBTOTAL(9,I200:I201)</f>
        <v>46.800000000000004</v>
      </c>
      <c r="J199" s="92"/>
      <c r="K199" s="92"/>
      <c r="L199" s="92">
        <f t="shared" si="84"/>
        <v>0</v>
      </c>
      <c r="M199" s="92">
        <f t="shared" si="85"/>
        <v>0</v>
      </c>
      <c r="N199" s="92">
        <f t="shared" si="86"/>
        <v>0</v>
      </c>
      <c r="O199" s="190"/>
    </row>
    <row r="200" spans="1:15" s="347" customFormat="1" hidden="1" outlineLevel="1">
      <c r="A200" s="349"/>
      <c r="B200" s="350" t="str">
        <f>B195</f>
        <v>DK(200*400)</v>
      </c>
      <c r="C200" s="351"/>
      <c r="D200" s="351"/>
      <c r="E200" s="351">
        <f>E195</f>
        <v>58.5</v>
      </c>
      <c r="F200" s="351">
        <v>0.2</v>
      </c>
      <c r="G200" s="351">
        <v>0.4</v>
      </c>
      <c r="H200" s="441"/>
      <c r="I200" s="348">
        <f>E200*G200*2</f>
        <v>46.800000000000004</v>
      </c>
      <c r="J200" s="352"/>
      <c r="K200" s="352"/>
      <c r="L200" s="92">
        <f t="shared" si="84"/>
        <v>0</v>
      </c>
      <c r="M200" s="92">
        <f t="shared" si="85"/>
        <v>0</v>
      </c>
      <c r="N200" s="92">
        <f t="shared" si="86"/>
        <v>0</v>
      </c>
      <c r="O200" s="353"/>
    </row>
    <row r="201" spans="1:15" s="347" customFormat="1" hidden="1" outlineLevel="1">
      <c r="A201" s="349"/>
      <c r="B201" s="350"/>
      <c r="C201" s="351"/>
      <c r="D201" s="351"/>
      <c r="E201" s="351"/>
      <c r="F201" s="351"/>
      <c r="G201" s="351"/>
      <c r="H201" s="441"/>
      <c r="I201" s="348"/>
      <c r="J201" s="352"/>
      <c r="K201" s="352"/>
      <c r="L201" s="92">
        <f t="shared" si="84"/>
        <v>0</v>
      </c>
      <c r="M201" s="92">
        <f t="shared" si="85"/>
        <v>0</v>
      </c>
      <c r="N201" s="92">
        <f t="shared" si="86"/>
        <v>0</v>
      </c>
      <c r="O201" s="353"/>
    </row>
    <row r="202" spans="1:15" collapsed="1">
      <c r="A202" s="16">
        <f>MAX($A$6:$A199)+1</f>
        <v>58</v>
      </c>
      <c r="B202" s="2" t="s">
        <v>89</v>
      </c>
      <c r="C202" s="99" t="s">
        <v>4</v>
      </c>
      <c r="D202" s="188"/>
      <c r="E202" s="188"/>
      <c r="F202" s="188"/>
      <c r="G202" s="188"/>
      <c r="H202" s="447"/>
      <c r="I202" s="101">
        <f>SUBTOTAL(9,I203:I204)</f>
        <v>72.160000000000011</v>
      </c>
      <c r="J202" s="92"/>
      <c r="K202" s="92"/>
      <c r="L202" s="92">
        <f t="shared" si="84"/>
        <v>0</v>
      </c>
      <c r="M202" s="92">
        <f t="shared" si="85"/>
        <v>0</v>
      </c>
      <c r="N202" s="92">
        <f t="shared" si="86"/>
        <v>0</v>
      </c>
      <c r="O202" s="190"/>
    </row>
    <row r="203" spans="1:15" s="347" customFormat="1" hidden="1" outlineLevel="1">
      <c r="A203" s="349"/>
      <c r="B203" s="350" t="s">
        <v>942</v>
      </c>
      <c r="C203" s="351"/>
      <c r="D203" s="351">
        <f>D197</f>
        <v>41</v>
      </c>
      <c r="E203" s="351">
        <v>0.2</v>
      </c>
      <c r="F203" s="351">
        <v>0.2</v>
      </c>
      <c r="G203" s="351">
        <v>2.2000000000000002</v>
      </c>
      <c r="H203" s="441"/>
      <c r="I203" s="348">
        <f>D203*(E203+F203)*2*G203</f>
        <v>72.160000000000011</v>
      </c>
      <c r="J203" s="352"/>
      <c r="K203" s="352"/>
      <c r="L203" s="92">
        <f t="shared" si="84"/>
        <v>0</v>
      </c>
      <c r="M203" s="92">
        <f t="shared" si="85"/>
        <v>0</v>
      </c>
      <c r="N203" s="92">
        <f t="shared" si="86"/>
        <v>0</v>
      </c>
      <c r="O203" s="353"/>
    </row>
    <row r="204" spans="1:15" s="347" customFormat="1" hidden="1" outlineLevel="1">
      <c r="A204" s="349"/>
      <c r="B204" s="350"/>
      <c r="C204" s="351"/>
      <c r="D204" s="351"/>
      <c r="E204" s="351"/>
      <c r="F204" s="351"/>
      <c r="G204" s="351"/>
      <c r="H204" s="441"/>
      <c r="I204" s="348"/>
      <c r="J204" s="352"/>
      <c r="K204" s="352"/>
      <c r="L204" s="92">
        <f t="shared" si="84"/>
        <v>0</v>
      </c>
      <c r="M204" s="92">
        <f t="shared" si="85"/>
        <v>0</v>
      </c>
      <c r="N204" s="92">
        <f t="shared" si="86"/>
        <v>0</v>
      </c>
      <c r="O204" s="353"/>
    </row>
    <row r="205" spans="1:15" collapsed="1">
      <c r="A205" s="16">
        <f>MAX($A$6:$A202)+1</f>
        <v>59</v>
      </c>
      <c r="B205" s="2" t="s">
        <v>351</v>
      </c>
      <c r="C205" s="99" t="s">
        <v>4</v>
      </c>
      <c r="D205" s="188"/>
      <c r="E205" s="188"/>
      <c r="F205" s="188"/>
      <c r="G205" s="188"/>
      <c r="H205" s="447"/>
      <c r="I205" s="101">
        <f>SUBTOTAL(9,I206:I207)</f>
        <v>23.400000000000002</v>
      </c>
      <c r="J205" s="92"/>
      <c r="K205" s="92"/>
      <c r="L205" s="92">
        <f t="shared" si="84"/>
        <v>0</v>
      </c>
      <c r="M205" s="92">
        <f t="shared" si="85"/>
        <v>0</v>
      </c>
      <c r="N205" s="92">
        <f t="shared" si="86"/>
        <v>0</v>
      </c>
      <c r="O205" s="190"/>
    </row>
    <row r="206" spans="1:15" s="347" customFormat="1" hidden="1" outlineLevel="1">
      <c r="A206" s="349"/>
      <c r="B206" s="350" t="s">
        <v>941</v>
      </c>
      <c r="C206" s="351"/>
      <c r="D206" s="351"/>
      <c r="E206" s="351">
        <f>E195</f>
        <v>58.5</v>
      </c>
      <c r="F206" s="351">
        <v>0.1</v>
      </c>
      <c r="G206" s="351">
        <v>0.2</v>
      </c>
      <c r="H206" s="441"/>
      <c r="I206" s="348">
        <f>E206*G206*2</f>
        <v>23.400000000000002</v>
      </c>
      <c r="J206" s="352"/>
      <c r="K206" s="352"/>
      <c r="L206" s="352"/>
      <c r="M206" s="352"/>
      <c r="N206" s="352"/>
      <c r="O206" s="353"/>
    </row>
    <row r="207" spans="1:15" s="347" customFormat="1" hidden="1" outlineLevel="1">
      <c r="A207" s="349"/>
      <c r="B207" s="350"/>
      <c r="C207" s="351"/>
      <c r="D207" s="351"/>
      <c r="E207" s="351"/>
      <c r="F207" s="351"/>
      <c r="G207" s="351"/>
      <c r="H207" s="441"/>
      <c r="I207" s="348"/>
      <c r="J207" s="352"/>
      <c r="K207" s="352"/>
      <c r="L207" s="352"/>
      <c r="M207" s="352"/>
      <c r="N207" s="352"/>
      <c r="O207" s="353"/>
    </row>
    <row r="208" spans="1:15">
      <c r="A208" s="119"/>
      <c r="B208" s="2"/>
      <c r="C208" s="3"/>
      <c r="D208" s="486"/>
      <c r="E208" s="486"/>
      <c r="F208" s="486"/>
      <c r="G208" s="486"/>
      <c r="H208" s="489"/>
      <c r="I208" s="189"/>
      <c r="J208" s="144"/>
      <c r="K208" s="144"/>
      <c r="L208" s="144"/>
      <c r="M208" s="144"/>
      <c r="N208" s="144"/>
      <c r="O208" s="190"/>
    </row>
    <row r="209" spans="1:15">
      <c r="A209" s="120"/>
      <c r="B209" s="95" t="s">
        <v>24</v>
      </c>
      <c r="C209" s="94"/>
      <c r="D209" s="94"/>
      <c r="E209" s="94"/>
      <c r="F209" s="94"/>
      <c r="G209" s="94"/>
      <c r="H209" s="444"/>
      <c r="I209" s="96"/>
      <c r="J209" s="97"/>
      <c r="K209" s="97"/>
      <c r="L209" s="98"/>
      <c r="M209" s="98"/>
      <c r="N209" s="98"/>
      <c r="O209" s="121"/>
    </row>
    <row r="210" spans="1:15" collapsed="1">
      <c r="A210" s="16">
        <f>MAX($A$6:$A209)+1</f>
        <v>60</v>
      </c>
      <c r="B210" s="93" t="s">
        <v>23</v>
      </c>
      <c r="C210" s="3" t="s">
        <v>97</v>
      </c>
      <c r="D210" s="486"/>
      <c r="E210" s="486"/>
      <c r="F210" s="486"/>
      <c r="G210" s="486"/>
      <c r="H210" s="489"/>
      <c r="I210" s="101">
        <f>SUBTOTAL(9,I211:I212)/1000</f>
        <v>0.73710764316169075</v>
      </c>
      <c r="J210" s="92"/>
      <c r="K210" s="92"/>
      <c r="L210" s="92">
        <f t="shared" ref="L210:L222" si="87">I210*J210</f>
        <v>0</v>
      </c>
      <c r="M210" s="92">
        <f t="shared" ref="M210:M222" si="88">+I210*K210</f>
        <v>0</v>
      </c>
      <c r="N210" s="92">
        <f t="shared" ref="N210:N222" si="89">+SUM(L210:M210)</f>
        <v>0</v>
      </c>
      <c r="O210" s="190"/>
    </row>
    <row r="211" spans="1:15" s="347" customFormat="1" hidden="1" outlineLevel="1">
      <c r="A211" s="349"/>
      <c r="B211" s="350" t="str">
        <f>B197</f>
        <v>M1, M2 (1000*1000)</v>
      </c>
      <c r="C211" s="351"/>
      <c r="D211" s="351">
        <f>D197</f>
        <v>41</v>
      </c>
      <c r="E211" s="351">
        <f t="shared" ref="E211:G211" si="90">E197</f>
        <v>1</v>
      </c>
      <c r="F211" s="351">
        <f t="shared" si="90"/>
        <v>1</v>
      </c>
      <c r="G211" s="351">
        <f t="shared" si="90"/>
        <v>0.3</v>
      </c>
      <c r="H211" s="441">
        <v>0</v>
      </c>
      <c r="I211" s="348">
        <f>PRODUCT(D211:H211)</f>
        <v>0</v>
      </c>
      <c r="J211" s="352"/>
      <c r="K211" s="352"/>
      <c r="L211" s="92">
        <f t="shared" si="87"/>
        <v>0</v>
      </c>
      <c r="M211" s="92">
        <f t="shared" si="88"/>
        <v>0</v>
      </c>
      <c r="N211" s="92">
        <f t="shared" si="89"/>
        <v>0</v>
      </c>
      <c r="O211" s="353"/>
    </row>
    <row r="212" spans="1:15" s="347" customFormat="1" hidden="1" outlineLevel="1">
      <c r="A212" s="349"/>
      <c r="B212" s="361" t="s">
        <v>943</v>
      </c>
      <c r="C212" s="351"/>
      <c r="D212" s="491">
        <f>D211</f>
        <v>41</v>
      </c>
      <c r="E212" s="351">
        <v>0.9</v>
      </c>
      <c r="F212" s="351"/>
      <c r="G212" s="18">
        <v>10</v>
      </c>
      <c r="H212" s="441">
        <f>PI()*(18)^2/4*7.85/1000</f>
        <v>1.9975816887850697</v>
      </c>
      <c r="I212" s="348">
        <f t="shared" ref="I212" si="91">PRODUCT(D212:H212)</f>
        <v>737.1076431616907</v>
      </c>
      <c r="J212" s="352"/>
      <c r="K212" s="352"/>
      <c r="L212" s="92">
        <f t="shared" si="87"/>
        <v>0</v>
      </c>
      <c r="M212" s="92">
        <f t="shared" si="88"/>
        <v>0</v>
      </c>
      <c r="N212" s="92">
        <f t="shared" si="89"/>
        <v>0</v>
      </c>
      <c r="O212" s="353"/>
    </row>
    <row r="213" spans="1:15" collapsed="1">
      <c r="A213" s="16">
        <f>MAX($A$6:$A210)+1</f>
        <v>61</v>
      </c>
      <c r="B213" s="2" t="s">
        <v>314</v>
      </c>
      <c r="C213" s="3" t="s">
        <v>97</v>
      </c>
      <c r="D213" s="486"/>
      <c r="E213" s="486"/>
      <c r="F213" s="486"/>
      <c r="G213" s="486"/>
      <c r="H213" s="489"/>
      <c r="I213" s="101">
        <f>SUBTOTAL(9,I214:I217)/1000</f>
        <v>0.30935644386691513</v>
      </c>
      <c r="J213" s="92"/>
      <c r="K213" s="92"/>
      <c r="L213" s="92">
        <f t="shared" si="87"/>
        <v>0</v>
      </c>
      <c r="M213" s="92">
        <f t="shared" si="88"/>
        <v>0</v>
      </c>
      <c r="N213" s="92">
        <f t="shared" si="89"/>
        <v>0</v>
      </c>
      <c r="O213" s="190"/>
    </row>
    <row r="214" spans="1:15" s="347" customFormat="1" hidden="1" outlineLevel="1">
      <c r="A214" s="349"/>
      <c r="B214" s="350" t="str">
        <f>B203</f>
        <v>C1. 200*200</v>
      </c>
      <c r="C214" s="351"/>
      <c r="D214" s="351">
        <f>D203</f>
        <v>41</v>
      </c>
      <c r="E214" s="351">
        <f t="shared" ref="E214:G214" si="92">E203</f>
        <v>0.2</v>
      </c>
      <c r="F214" s="351">
        <f t="shared" si="92"/>
        <v>0.2</v>
      </c>
      <c r="G214" s="351">
        <f t="shared" si="92"/>
        <v>2.2000000000000002</v>
      </c>
      <c r="H214" s="441">
        <v>0</v>
      </c>
      <c r="I214" s="348">
        <f>PRODUCT(D214:H214)</f>
        <v>0</v>
      </c>
      <c r="J214" s="352"/>
      <c r="K214" s="352"/>
      <c r="L214" s="92">
        <f t="shared" si="87"/>
        <v>0</v>
      </c>
      <c r="M214" s="92">
        <f t="shared" si="88"/>
        <v>0</v>
      </c>
      <c r="N214" s="92">
        <f t="shared" si="89"/>
        <v>0</v>
      </c>
      <c r="O214" s="353"/>
    </row>
    <row r="215" spans="1:15" s="347" customFormat="1" hidden="1" outlineLevel="1">
      <c r="A215" s="349"/>
      <c r="B215" s="361" t="s">
        <v>872</v>
      </c>
      <c r="C215" s="351"/>
      <c r="D215" s="351">
        <f>D214</f>
        <v>41</v>
      </c>
      <c r="E215" s="351">
        <f>2.2+1.5+0.25</f>
        <v>3.95</v>
      </c>
      <c r="F215" s="351">
        <f>0.25+1.075</f>
        <v>1.325</v>
      </c>
      <c r="G215" s="351"/>
      <c r="H215" s="441">
        <f>PI()*(14)^2/4*7.85/1000</f>
        <v>1.2084136142033137</v>
      </c>
      <c r="I215" s="348">
        <f t="shared" ref="I215:I216" si="93">PRODUCT(D215:H215)</f>
        <v>259.30592488680031</v>
      </c>
      <c r="J215" s="352"/>
      <c r="K215" s="352"/>
      <c r="L215" s="92">
        <f t="shared" si="87"/>
        <v>0</v>
      </c>
      <c r="M215" s="92">
        <f t="shared" si="88"/>
        <v>0</v>
      </c>
      <c r="N215" s="92">
        <f t="shared" si="89"/>
        <v>0</v>
      </c>
      <c r="O215" s="353"/>
    </row>
    <row r="216" spans="1:15" s="347" customFormat="1" hidden="1" outlineLevel="1">
      <c r="A216" s="349"/>
      <c r="B216" s="361" t="s">
        <v>879</v>
      </c>
      <c r="C216" s="351"/>
      <c r="D216" s="351">
        <f>D215</f>
        <v>41</v>
      </c>
      <c r="E216" s="351">
        <f>ROUNDUP(G214/0.2,0)</f>
        <v>11</v>
      </c>
      <c r="F216" s="351">
        <f>(E214-0.1+F214-0.1)*2+0.1</f>
        <v>0.50000000000000011</v>
      </c>
      <c r="G216" s="351"/>
      <c r="H216" s="441">
        <f>PI()*(6)^2/4*7.85/1000</f>
        <v>0.22195352097611887</v>
      </c>
      <c r="I216" s="348">
        <f t="shared" si="93"/>
        <v>50.050518980114816</v>
      </c>
      <c r="J216" s="352"/>
      <c r="K216" s="352"/>
      <c r="L216" s="92">
        <f t="shared" si="87"/>
        <v>0</v>
      </c>
      <c r="M216" s="92">
        <f t="shared" si="88"/>
        <v>0</v>
      </c>
      <c r="N216" s="92">
        <f t="shared" si="89"/>
        <v>0</v>
      </c>
      <c r="O216" s="353"/>
    </row>
    <row r="217" spans="1:15" s="347" customFormat="1" hidden="1" outlineLevel="1">
      <c r="A217" s="349"/>
      <c r="B217" s="361"/>
      <c r="C217" s="351"/>
      <c r="D217" s="351"/>
      <c r="E217" s="351"/>
      <c r="F217" s="351"/>
      <c r="G217" s="351"/>
      <c r="H217" s="441"/>
      <c r="I217" s="348"/>
      <c r="J217" s="352"/>
      <c r="K217" s="352"/>
      <c r="L217" s="92">
        <f t="shared" si="87"/>
        <v>0</v>
      </c>
      <c r="M217" s="92">
        <f t="shared" si="88"/>
        <v>0</v>
      </c>
      <c r="N217" s="92">
        <f t="shared" si="89"/>
        <v>0</v>
      </c>
      <c r="O217" s="353"/>
    </row>
    <row r="218" spans="1:15" collapsed="1">
      <c r="A218" s="16">
        <f>MAX($A$6:$A213)+1</f>
        <v>62</v>
      </c>
      <c r="B218" s="2" t="s">
        <v>22</v>
      </c>
      <c r="C218" s="3" t="s">
        <v>97</v>
      </c>
      <c r="D218" s="486"/>
      <c r="E218" s="486"/>
      <c r="F218" s="486"/>
      <c r="G218" s="486"/>
      <c r="H218" s="489"/>
      <c r="I218" s="101">
        <f>SUBTOTAL(9,I219:I221)/1000</f>
        <v>0.56553757144715089</v>
      </c>
      <c r="J218" s="92"/>
      <c r="K218" s="92"/>
      <c r="L218" s="92">
        <f t="shared" si="87"/>
        <v>0</v>
      </c>
      <c r="M218" s="92">
        <f t="shared" si="88"/>
        <v>0</v>
      </c>
      <c r="N218" s="92">
        <f t="shared" si="89"/>
        <v>0</v>
      </c>
      <c r="O218" s="190"/>
    </row>
    <row r="219" spans="1:15" s="347" customFormat="1" hidden="1" outlineLevel="1">
      <c r="A219" s="349"/>
      <c r="B219" s="350" t="str">
        <f>B200</f>
        <v>DK(200*400)</v>
      </c>
      <c r="C219" s="351"/>
      <c r="D219" s="351"/>
      <c r="E219" s="351">
        <f>E200</f>
        <v>58.5</v>
      </c>
      <c r="F219" s="351">
        <f t="shared" ref="F219:G219" si="94">F200</f>
        <v>0.2</v>
      </c>
      <c r="G219" s="351">
        <f t="shared" si="94"/>
        <v>0.4</v>
      </c>
      <c r="H219" s="441">
        <v>0</v>
      </c>
      <c r="I219" s="348"/>
      <c r="J219" s="352"/>
      <c r="K219" s="352"/>
      <c r="L219" s="92">
        <f t="shared" si="87"/>
        <v>0</v>
      </c>
      <c r="M219" s="92">
        <f t="shared" si="88"/>
        <v>0</v>
      </c>
      <c r="N219" s="92">
        <f t="shared" si="89"/>
        <v>0</v>
      </c>
      <c r="O219" s="353"/>
    </row>
    <row r="220" spans="1:15" s="347" customFormat="1" hidden="1" outlineLevel="1">
      <c r="A220" s="349"/>
      <c r="B220" s="361" t="s">
        <v>882</v>
      </c>
      <c r="C220" s="351"/>
      <c r="D220" s="351"/>
      <c r="E220" s="351">
        <f>E219</f>
        <v>58.5</v>
      </c>
      <c r="F220" s="351">
        <v>5</v>
      </c>
      <c r="G220" s="351"/>
      <c r="H220" s="441">
        <f>PI()*(16)^2/4*7.85/1000</f>
        <v>1.5783361491635119</v>
      </c>
      <c r="I220" s="348">
        <f t="shared" ref="I220:I221" si="95">PRODUCT(D220:H220)</f>
        <v>461.66332363032723</v>
      </c>
      <c r="J220" s="352"/>
      <c r="K220" s="352"/>
      <c r="L220" s="92">
        <f t="shared" si="87"/>
        <v>0</v>
      </c>
      <c r="M220" s="92">
        <f t="shared" si="88"/>
        <v>0</v>
      </c>
      <c r="N220" s="92">
        <f t="shared" si="89"/>
        <v>0</v>
      </c>
      <c r="O220" s="353"/>
    </row>
    <row r="221" spans="1:15" s="347" customFormat="1" hidden="1" outlineLevel="1">
      <c r="A221" s="349"/>
      <c r="B221" s="361" t="s">
        <v>639</v>
      </c>
      <c r="C221" s="351"/>
      <c r="D221" s="351"/>
      <c r="E221" s="351">
        <f>ROUNDUP(E220/0.15,0)</f>
        <v>390</v>
      </c>
      <c r="F221" s="351">
        <f>(F219+G219-0.05)*2+0.1</f>
        <v>1.2000000000000002</v>
      </c>
      <c r="G221" s="351"/>
      <c r="H221" s="441">
        <f>PI()*(6)^2/4*7.85/1000</f>
        <v>0.22195352097611887</v>
      </c>
      <c r="I221" s="348">
        <f t="shared" si="95"/>
        <v>103.87424781682364</v>
      </c>
      <c r="J221" s="352"/>
      <c r="K221" s="352"/>
      <c r="L221" s="92">
        <f t="shared" si="87"/>
        <v>0</v>
      </c>
      <c r="M221" s="92">
        <f t="shared" si="88"/>
        <v>0</v>
      </c>
      <c r="N221" s="92">
        <f t="shared" si="89"/>
        <v>0</v>
      </c>
      <c r="O221" s="353"/>
    </row>
    <row r="222" spans="1:15" collapsed="1">
      <c r="A222" s="16">
        <f>MAX($A$6:$A218)+1</f>
        <v>63</v>
      </c>
      <c r="B222" s="2" t="s">
        <v>352</v>
      </c>
      <c r="C222" s="3" t="s">
        <v>97</v>
      </c>
      <c r="D222" s="486"/>
      <c r="E222" s="486"/>
      <c r="F222" s="486"/>
      <c r="G222" s="486"/>
      <c r="H222" s="489"/>
      <c r="I222" s="101">
        <f>SUBTOTAL(9,I223:I227)/1000</f>
        <v>0.11115432330484035</v>
      </c>
      <c r="J222" s="92"/>
      <c r="K222" s="92"/>
      <c r="L222" s="92">
        <f t="shared" si="87"/>
        <v>0</v>
      </c>
      <c r="M222" s="92">
        <f t="shared" si="88"/>
        <v>0</v>
      </c>
      <c r="N222" s="92">
        <f t="shared" si="89"/>
        <v>0</v>
      </c>
      <c r="O222" s="190"/>
    </row>
    <row r="223" spans="1:15" s="347" customFormat="1" hidden="1" outlineLevel="1">
      <c r="A223" s="349"/>
      <c r="B223" s="350" t="str">
        <f>B206</f>
        <v>GT(100*200)</v>
      </c>
      <c r="C223" s="351"/>
      <c r="D223" s="351"/>
      <c r="E223" s="351">
        <f>E206</f>
        <v>58.5</v>
      </c>
      <c r="F223" s="351">
        <f t="shared" ref="F223:G223" si="96">F206</f>
        <v>0.1</v>
      </c>
      <c r="G223" s="351">
        <f t="shared" si="96"/>
        <v>0.2</v>
      </c>
      <c r="H223" s="441">
        <v>0</v>
      </c>
      <c r="I223" s="348">
        <f>PRODUCT(D223:H223)</f>
        <v>0</v>
      </c>
      <c r="J223" s="352"/>
      <c r="K223" s="352"/>
      <c r="L223" s="352"/>
      <c r="M223" s="352"/>
      <c r="N223" s="352"/>
      <c r="O223" s="353"/>
    </row>
    <row r="224" spans="1:15" s="347" customFormat="1" hidden="1" outlineLevel="1">
      <c r="A224" s="349"/>
      <c r="B224" s="361" t="s">
        <v>944</v>
      </c>
      <c r="C224" s="351"/>
      <c r="D224" s="351"/>
      <c r="E224" s="351">
        <f>E223</f>
        <v>58.5</v>
      </c>
      <c r="F224" s="351">
        <v>2</v>
      </c>
      <c r="G224" s="351"/>
      <c r="H224" s="441">
        <f>PI()*(10)^2/4*7.85/1000</f>
        <v>0.61653755826699697</v>
      </c>
      <c r="I224" s="348">
        <f t="shared" ref="I224:I225" si="97">PRODUCT(D224:H224)</f>
        <v>72.134894317238647</v>
      </c>
      <c r="J224" s="352"/>
      <c r="K224" s="352"/>
      <c r="L224" s="352"/>
      <c r="M224" s="352"/>
      <c r="N224" s="352"/>
      <c r="O224" s="353"/>
    </row>
    <row r="225" spans="1:15" s="347" customFormat="1" hidden="1" outlineLevel="1">
      <c r="A225" s="349"/>
      <c r="B225" s="361" t="s">
        <v>879</v>
      </c>
      <c r="C225" s="351"/>
      <c r="D225" s="351"/>
      <c r="E225" s="351">
        <f>ROUNDUP(E224/0.2,0)</f>
        <v>293</v>
      </c>
      <c r="F225" s="351">
        <f>(F223+G223-0.05)*2+0.1</f>
        <v>0.60000000000000009</v>
      </c>
      <c r="G225" s="351"/>
      <c r="H225" s="441">
        <f>PI()*(6)^2/4*7.85/1000</f>
        <v>0.22195352097611887</v>
      </c>
      <c r="I225" s="348">
        <f t="shared" si="97"/>
        <v>39.019428987601707</v>
      </c>
      <c r="J225" s="352"/>
      <c r="K225" s="352"/>
      <c r="L225" s="352"/>
      <c r="M225" s="352"/>
      <c r="N225" s="352"/>
      <c r="O225" s="353"/>
    </row>
    <row r="226" spans="1:15">
      <c r="A226" s="119"/>
      <c r="B226" s="2"/>
      <c r="C226" s="3"/>
      <c r="D226" s="486"/>
      <c r="E226" s="486"/>
      <c r="F226" s="486"/>
      <c r="G226" s="486"/>
      <c r="H226" s="489"/>
      <c r="I226" s="189"/>
      <c r="J226" s="144"/>
      <c r="K226" s="144"/>
      <c r="L226" s="144"/>
      <c r="M226" s="144"/>
      <c r="N226" s="144"/>
      <c r="O226" s="190"/>
    </row>
    <row r="227" spans="1:15">
      <c r="A227" s="120"/>
      <c r="B227" s="95" t="s">
        <v>21</v>
      </c>
      <c r="C227" s="94"/>
      <c r="D227" s="94"/>
      <c r="E227" s="94"/>
      <c r="F227" s="94"/>
      <c r="G227" s="94"/>
      <c r="H227" s="444"/>
      <c r="I227" s="96"/>
      <c r="J227" s="97"/>
      <c r="K227" s="97"/>
      <c r="L227" s="98"/>
      <c r="M227" s="98"/>
      <c r="N227" s="98"/>
      <c r="O227" s="121"/>
    </row>
    <row r="228" spans="1:15" collapsed="1">
      <c r="A228" s="16">
        <f>MAX($A$6:$A227)+1</f>
        <v>64</v>
      </c>
      <c r="B228" s="93" t="s">
        <v>103</v>
      </c>
      <c r="C228" s="3" t="s">
        <v>3</v>
      </c>
      <c r="D228" s="486"/>
      <c r="E228" s="486"/>
      <c r="F228" s="486"/>
      <c r="G228" s="486"/>
      <c r="H228" s="489"/>
      <c r="I228" s="101">
        <f>SUBTOTAL(9,I229:I230)</f>
        <v>2.4805000000000006</v>
      </c>
      <c r="J228" s="92"/>
      <c r="K228" s="92"/>
      <c r="L228" s="92">
        <f t="shared" ref="L228:L240" si="98">I228*J228</f>
        <v>0</v>
      </c>
      <c r="M228" s="92">
        <f t="shared" ref="M228:M240" si="99">+I228*K228</f>
        <v>0</v>
      </c>
      <c r="N228" s="92">
        <f t="shared" ref="N228:N240" si="100">+SUM(L228:M228)</f>
        <v>0</v>
      </c>
      <c r="O228" s="190"/>
    </row>
    <row r="229" spans="1:15" s="347" customFormat="1" hidden="1" outlineLevel="1">
      <c r="A229" s="349"/>
      <c r="B229" s="350" t="str">
        <f>B194</f>
        <v>M1, M2 (1000*1000)</v>
      </c>
      <c r="C229" s="351"/>
      <c r="D229" s="351">
        <f>D194</f>
        <v>41</v>
      </c>
      <c r="E229" s="351">
        <f>E194</f>
        <v>1.1000000000000001</v>
      </c>
      <c r="F229" s="351">
        <f>F194</f>
        <v>1.1000000000000001</v>
      </c>
      <c r="G229" s="351">
        <f>G194</f>
        <v>0.05</v>
      </c>
      <c r="H229" s="441"/>
      <c r="I229" s="348">
        <f>PRODUCT(D229:H229)</f>
        <v>2.4805000000000006</v>
      </c>
      <c r="J229" s="352"/>
      <c r="K229" s="352"/>
      <c r="L229" s="92">
        <f t="shared" si="98"/>
        <v>0</v>
      </c>
      <c r="M229" s="92">
        <f t="shared" si="99"/>
        <v>0</v>
      </c>
      <c r="N229" s="92">
        <f t="shared" si="100"/>
        <v>0</v>
      </c>
      <c r="O229" s="353"/>
    </row>
    <row r="230" spans="1:15" s="347" customFormat="1" hidden="1" outlineLevel="1">
      <c r="A230" s="349"/>
      <c r="B230" s="350"/>
      <c r="C230" s="351"/>
      <c r="E230" s="351"/>
      <c r="F230" s="351"/>
      <c r="G230" s="351"/>
      <c r="H230" s="441"/>
      <c r="I230" s="348"/>
      <c r="J230" s="352"/>
      <c r="K230" s="352"/>
      <c r="L230" s="92">
        <f t="shared" si="98"/>
        <v>0</v>
      </c>
      <c r="M230" s="92">
        <f t="shared" si="99"/>
        <v>0</v>
      </c>
      <c r="N230" s="92">
        <f t="shared" si="100"/>
        <v>0</v>
      </c>
      <c r="O230" s="353"/>
    </row>
    <row r="231" spans="1:15" collapsed="1">
      <c r="A231" s="16">
        <f>MAX($A$6:$A228)+1</f>
        <v>65</v>
      </c>
      <c r="B231" s="2" t="s">
        <v>334</v>
      </c>
      <c r="C231" s="3" t="s">
        <v>3</v>
      </c>
      <c r="D231" s="486"/>
      <c r="E231" s="486"/>
      <c r="F231" s="486"/>
      <c r="G231" s="486"/>
      <c r="H231" s="489"/>
      <c r="I231" s="101">
        <f>SUBTOTAL(9,I232:I233)</f>
        <v>12.299999999999999</v>
      </c>
      <c r="J231" s="92"/>
      <c r="K231" s="92"/>
      <c r="L231" s="92">
        <f t="shared" si="98"/>
        <v>0</v>
      </c>
      <c r="M231" s="92">
        <f t="shared" si="99"/>
        <v>0</v>
      </c>
      <c r="N231" s="92">
        <f t="shared" si="100"/>
        <v>0</v>
      </c>
      <c r="O231" s="190"/>
    </row>
    <row r="232" spans="1:15" s="347" customFormat="1" hidden="1" outlineLevel="1">
      <c r="A232" s="349"/>
      <c r="B232" s="350" t="str">
        <f>B197</f>
        <v>M1, M2 (1000*1000)</v>
      </c>
      <c r="C232" s="351"/>
      <c r="D232" s="351">
        <f t="shared" ref="D232:G232" si="101">D197</f>
        <v>41</v>
      </c>
      <c r="E232" s="351">
        <f t="shared" si="101"/>
        <v>1</v>
      </c>
      <c r="F232" s="351">
        <f t="shared" si="101"/>
        <v>1</v>
      </c>
      <c r="G232" s="351">
        <f t="shared" si="101"/>
        <v>0.3</v>
      </c>
      <c r="H232" s="441"/>
      <c r="I232" s="348">
        <f>PRODUCT(D232:H232)</f>
        <v>12.299999999999999</v>
      </c>
      <c r="J232" s="352"/>
      <c r="K232" s="352"/>
      <c r="L232" s="92">
        <f t="shared" si="98"/>
        <v>0</v>
      </c>
      <c r="M232" s="92">
        <f t="shared" si="99"/>
        <v>0</v>
      </c>
      <c r="N232" s="92">
        <f t="shared" si="100"/>
        <v>0</v>
      </c>
      <c r="O232" s="353"/>
    </row>
    <row r="233" spans="1:15" s="347" customFormat="1" hidden="1" outlineLevel="1">
      <c r="A233" s="349"/>
      <c r="B233" s="350"/>
      <c r="C233" s="351"/>
      <c r="E233" s="351"/>
      <c r="F233" s="351"/>
      <c r="G233" s="351"/>
      <c r="H233" s="441"/>
      <c r="I233" s="348"/>
      <c r="J233" s="352"/>
      <c r="K233" s="352"/>
      <c r="L233" s="92">
        <f t="shared" si="98"/>
        <v>0</v>
      </c>
      <c r="M233" s="92">
        <f t="shared" si="99"/>
        <v>0</v>
      </c>
      <c r="N233" s="92">
        <f t="shared" si="100"/>
        <v>0</v>
      </c>
      <c r="O233" s="353"/>
    </row>
    <row r="234" spans="1:15" collapsed="1">
      <c r="A234" s="16">
        <f>MAX($A$6:$A231)+1</f>
        <v>66</v>
      </c>
      <c r="B234" s="93" t="s">
        <v>335</v>
      </c>
      <c r="C234" s="3" t="s">
        <v>3</v>
      </c>
      <c r="D234" s="486"/>
      <c r="E234" s="486"/>
      <c r="F234" s="486"/>
      <c r="G234" s="486"/>
      <c r="H234" s="489"/>
      <c r="I234" s="101">
        <f>SUBTOTAL(9,I235:I236)</f>
        <v>3.608000000000001</v>
      </c>
      <c r="J234" s="92"/>
      <c r="K234" s="92"/>
      <c r="L234" s="92">
        <f t="shared" si="98"/>
        <v>0</v>
      </c>
      <c r="M234" s="92">
        <f t="shared" si="99"/>
        <v>0</v>
      </c>
      <c r="N234" s="92">
        <f t="shared" si="100"/>
        <v>0</v>
      </c>
      <c r="O234" s="190"/>
    </row>
    <row r="235" spans="1:15" s="347" customFormat="1" hidden="1" outlineLevel="1">
      <c r="A235" s="349"/>
      <c r="B235" s="350" t="str">
        <f>B203</f>
        <v>C1. 200*200</v>
      </c>
      <c r="C235" s="351"/>
      <c r="D235" s="351">
        <f>D203</f>
        <v>41</v>
      </c>
      <c r="E235" s="351">
        <f>E203</f>
        <v>0.2</v>
      </c>
      <c r="F235" s="351">
        <f>F203</f>
        <v>0.2</v>
      </c>
      <c r="G235" s="351">
        <f>G203</f>
        <v>2.2000000000000002</v>
      </c>
      <c r="H235" s="441"/>
      <c r="I235" s="348">
        <f>PRODUCT(D235:H235)</f>
        <v>3.608000000000001</v>
      </c>
      <c r="J235" s="352"/>
      <c r="K235" s="352"/>
      <c r="L235" s="92">
        <f t="shared" si="98"/>
        <v>0</v>
      </c>
      <c r="M235" s="92">
        <f t="shared" si="99"/>
        <v>0</v>
      </c>
      <c r="N235" s="92">
        <f t="shared" si="100"/>
        <v>0</v>
      </c>
      <c r="O235" s="353"/>
    </row>
    <row r="236" spans="1:15" s="347" customFormat="1" hidden="1" outlineLevel="1">
      <c r="A236" s="349"/>
      <c r="B236" s="350"/>
      <c r="C236" s="351"/>
      <c r="E236" s="351"/>
      <c r="F236" s="351"/>
      <c r="G236" s="351"/>
      <c r="H236" s="441"/>
      <c r="I236" s="348"/>
      <c r="J236" s="352"/>
      <c r="K236" s="352"/>
      <c r="L236" s="92">
        <f t="shared" si="98"/>
        <v>0</v>
      </c>
      <c r="M236" s="92">
        <f t="shared" si="99"/>
        <v>0</v>
      </c>
      <c r="N236" s="92">
        <f t="shared" si="100"/>
        <v>0</v>
      </c>
      <c r="O236" s="353"/>
    </row>
    <row r="237" spans="1:15" collapsed="1">
      <c r="A237" s="16">
        <f>MAX($A$6:$A234)+1</f>
        <v>67</v>
      </c>
      <c r="B237" s="2" t="s">
        <v>336</v>
      </c>
      <c r="C237" s="3" t="s">
        <v>3</v>
      </c>
      <c r="D237" s="486"/>
      <c r="E237" s="486"/>
      <c r="F237" s="486"/>
      <c r="G237" s="486"/>
      <c r="H237" s="489"/>
      <c r="I237" s="101">
        <f>SUBTOTAL(9,I238:I239)</f>
        <v>4.6800000000000006</v>
      </c>
      <c r="J237" s="92"/>
      <c r="K237" s="92"/>
      <c r="L237" s="92">
        <f t="shared" si="98"/>
        <v>0</v>
      </c>
      <c r="M237" s="92">
        <f t="shared" si="99"/>
        <v>0</v>
      </c>
      <c r="N237" s="92">
        <f t="shared" si="100"/>
        <v>0</v>
      </c>
      <c r="O237" s="190"/>
    </row>
    <row r="238" spans="1:15" s="347" customFormat="1" hidden="1" outlineLevel="1">
      <c r="A238" s="349"/>
      <c r="B238" s="350" t="str">
        <f>B200</f>
        <v>DK(200*400)</v>
      </c>
      <c r="C238" s="351"/>
      <c r="D238" s="351"/>
      <c r="E238" s="351">
        <f>E200</f>
        <v>58.5</v>
      </c>
      <c r="F238" s="351">
        <f>F200</f>
        <v>0.2</v>
      </c>
      <c r="G238" s="351">
        <f>G200</f>
        <v>0.4</v>
      </c>
      <c r="H238" s="441"/>
      <c r="I238" s="348">
        <f>PRODUCT(D238:H238)</f>
        <v>4.6800000000000006</v>
      </c>
      <c r="J238" s="352"/>
      <c r="K238" s="352"/>
      <c r="L238" s="92">
        <f t="shared" si="98"/>
        <v>0</v>
      </c>
      <c r="M238" s="92">
        <f t="shared" si="99"/>
        <v>0</v>
      </c>
      <c r="N238" s="92">
        <f t="shared" si="100"/>
        <v>0</v>
      </c>
      <c r="O238" s="353"/>
    </row>
    <row r="239" spans="1:15" s="347" customFormat="1" hidden="1" outlineLevel="1">
      <c r="A239" s="349"/>
      <c r="B239" s="350"/>
      <c r="C239" s="351"/>
      <c r="E239" s="351"/>
      <c r="F239" s="351"/>
      <c r="G239" s="351"/>
      <c r="H239" s="441"/>
      <c r="I239" s="348"/>
      <c r="J239" s="352"/>
      <c r="K239" s="352"/>
      <c r="L239" s="92">
        <f t="shared" si="98"/>
        <v>0</v>
      </c>
      <c r="M239" s="92">
        <f t="shared" si="99"/>
        <v>0</v>
      </c>
      <c r="N239" s="92">
        <f t="shared" si="100"/>
        <v>0</v>
      </c>
      <c r="O239" s="353"/>
    </row>
    <row r="240" spans="1:15" collapsed="1">
      <c r="A240" s="16">
        <f>MAX($A$6:$A237)+1</f>
        <v>68</v>
      </c>
      <c r="B240" s="100" t="s">
        <v>353</v>
      </c>
      <c r="C240" s="3" t="s">
        <v>3</v>
      </c>
      <c r="D240" s="486"/>
      <c r="E240" s="486"/>
      <c r="F240" s="486"/>
      <c r="G240" s="486"/>
      <c r="H240" s="489"/>
      <c r="I240" s="101">
        <f>SUBTOTAL(9,I241:I242)</f>
        <v>1.1700000000000002</v>
      </c>
      <c r="J240" s="92"/>
      <c r="K240" s="92"/>
      <c r="L240" s="92">
        <f t="shared" si="98"/>
        <v>0</v>
      </c>
      <c r="M240" s="92">
        <f t="shared" si="99"/>
        <v>0</v>
      </c>
      <c r="N240" s="92">
        <f t="shared" si="100"/>
        <v>0</v>
      </c>
      <c r="O240" s="190"/>
    </row>
    <row r="241" spans="1:15" s="347" customFormat="1" hidden="1" outlineLevel="1">
      <c r="A241" s="349"/>
      <c r="B241" s="350" t="str">
        <f>B206</f>
        <v>GT(100*200)</v>
      </c>
      <c r="C241" s="351"/>
      <c r="D241" s="351"/>
      <c r="E241" s="351">
        <f>E206</f>
        <v>58.5</v>
      </c>
      <c r="F241" s="351">
        <f t="shared" ref="F241:G241" si="102">F206</f>
        <v>0.1</v>
      </c>
      <c r="G241" s="351">
        <f t="shared" si="102"/>
        <v>0.2</v>
      </c>
      <c r="H241" s="441"/>
      <c r="I241" s="348">
        <f>PRODUCT(D241:H241)</f>
        <v>1.1700000000000002</v>
      </c>
      <c r="J241" s="352"/>
      <c r="K241" s="352"/>
      <c r="L241" s="352"/>
      <c r="M241" s="352"/>
      <c r="N241" s="352"/>
      <c r="O241" s="353"/>
    </row>
    <row r="242" spans="1:15" s="347" customFormat="1" hidden="1" outlineLevel="1">
      <c r="A242" s="349"/>
      <c r="B242" s="350"/>
      <c r="C242" s="351"/>
      <c r="E242" s="351"/>
      <c r="F242" s="351"/>
      <c r="G242" s="351"/>
      <c r="H242" s="441"/>
      <c r="I242" s="348"/>
      <c r="J242" s="352"/>
      <c r="K242" s="352"/>
      <c r="L242" s="352"/>
      <c r="M242" s="352"/>
      <c r="N242" s="352"/>
      <c r="O242" s="353"/>
    </row>
    <row r="243" spans="1:15" s="347" customFormat="1">
      <c r="A243" s="349"/>
      <c r="B243" s="350"/>
      <c r="C243" s="351"/>
      <c r="E243" s="351"/>
      <c r="F243" s="351"/>
      <c r="G243" s="351"/>
      <c r="H243" s="441"/>
      <c r="I243" s="348"/>
      <c r="J243" s="352"/>
      <c r="K243" s="352"/>
      <c r="L243" s="352"/>
      <c r="M243" s="352"/>
      <c r="N243" s="352"/>
      <c r="O243" s="353"/>
    </row>
    <row r="244" spans="1:15">
      <c r="A244" s="120"/>
      <c r="B244" s="95" t="s">
        <v>20</v>
      </c>
      <c r="C244" s="94"/>
      <c r="D244" s="94"/>
      <c r="E244" s="94"/>
      <c r="F244" s="94"/>
      <c r="G244" s="94"/>
      <c r="H244" s="444"/>
      <c r="I244" s="96"/>
      <c r="J244" s="97"/>
      <c r="K244" s="97"/>
      <c r="L244" s="98"/>
      <c r="M244" s="98"/>
      <c r="N244" s="98"/>
      <c r="O244" s="121"/>
    </row>
    <row r="245" spans="1:15" ht="30" collapsed="1">
      <c r="A245" s="16">
        <f>MAX($A$6:$A244)+1</f>
        <v>69</v>
      </c>
      <c r="B245" s="100" t="s">
        <v>19</v>
      </c>
      <c r="C245" s="99" t="s">
        <v>4</v>
      </c>
      <c r="D245" s="188"/>
      <c r="E245" s="188"/>
      <c r="F245" s="188"/>
      <c r="G245" s="188"/>
      <c r="H245" s="447"/>
      <c r="I245" s="101">
        <f>SUBTOTAL(9,I246:I247)</f>
        <v>23.400000000000002</v>
      </c>
      <c r="J245" s="92"/>
      <c r="K245" s="92"/>
      <c r="L245" s="92">
        <f t="shared" ref="L245:L249" si="103">I245*J245</f>
        <v>0</v>
      </c>
      <c r="M245" s="92">
        <f t="shared" ref="M245:M249" si="104">+I245*K245</f>
        <v>0</v>
      </c>
      <c r="N245" s="92">
        <f t="shared" ref="N245:N249" si="105">+SUM(L245:M245)</f>
        <v>0</v>
      </c>
      <c r="O245" s="190"/>
    </row>
    <row r="246" spans="1:15" s="347" customFormat="1" hidden="1" outlineLevel="1">
      <c r="A246" s="349"/>
      <c r="B246" s="350" t="s">
        <v>945</v>
      </c>
      <c r="C246" s="351"/>
      <c r="D246" s="351"/>
      <c r="E246" s="351">
        <f>E185</f>
        <v>58.5</v>
      </c>
      <c r="F246" s="351"/>
      <c r="G246" s="351">
        <v>0.4</v>
      </c>
      <c r="H246" s="441"/>
      <c r="I246" s="348">
        <f>PRODUCT(D246:H246)</f>
        <v>23.400000000000002</v>
      </c>
      <c r="J246" s="352"/>
      <c r="K246" s="352"/>
      <c r="L246" s="92">
        <f t="shared" si="103"/>
        <v>0</v>
      </c>
      <c r="M246" s="92">
        <f t="shared" si="104"/>
        <v>0</v>
      </c>
      <c r="N246" s="92">
        <f t="shared" si="105"/>
        <v>0</v>
      </c>
      <c r="O246" s="353"/>
    </row>
    <row r="247" spans="1:15" s="347" customFormat="1" hidden="1" outlineLevel="1">
      <c r="A247" s="349"/>
      <c r="B247" s="350"/>
      <c r="C247" s="351"/>
      <c r="D247" s="351"/>
      <c r="E247" s="351"/>
      <c r="F247" s="351"/>
      <c r="G247" s="351"/>
      <c r="H247" s="441"/>
      <c r="I247" s="348"/>
      <c r="J247" s="352"/>
      <c r="K247" s="352"/>
      <c r="L247" s="92">
        <f t="shared" si="103"/>
        <v>0</v>
      </c>
      <c r="M247" s="92">
        <f t="shared" si="104"/>
        <v>0</v>
      </c>
      <c r="N247" s="92">
        <f t="shared" si="105"/>
        <v>0</v>
      </c>
      <c r="O247" s="353"/>
    </row>
    <row r="248" spans="1:15" ht="30">
      <c r="A248" s="16">
        <f>MAX($A$6:$A245)+1</f>
        <v>70</v>
      </c>
      <c r="B248" s="100" t="s">
        <v>114</v>
      </c>
      <c r="C248" s="99" t="s">
        <v>4</v>
      </c>
      <c r="D248" s="188"/>
      <c r="E248" s="188"/>
      <c r="F248" s="188"/>
      <c r="G248" s="188"/>
      <c r="H248" s="447"/>
      <c r="I248" s="189">
        <f>I245*2</f>
        <v>46.800000000000004</v>
      </c>
      <c r="J248" s="92"/>
      <c r="K248" s="92"/>
      <c r="L248" s="92">
        <f t="shared" si="103"/>
        <v>0</v>
      </c>
      <c r="M248" s="92">
        <f t="shared" si="104"/>
        <v>0</v>
      </c>
      <c r="N248" s="92">
        <f t="shared" si="105"/>
        <v>0</v>
      </c>
      <c r="O248" s="190"/>
    </row>
    <row r="249" spans="1:15" ht="30">
      <c r="A249" s="16">
        <f>MAX($A$6:$A248)+1</f>
        <v>71</v>
      </c>
      <c r="B249" s="100" t="s">
        <v>356</v>
      </c>
      <c r="C249" s="99" t="s">
        <v>4</v>
      </c>
      <c r="D249" s="188"/>
      <c r="E249" s="188"/>
      <c r="F249" s="188"/>
      <c r="G249" s="188"/>
      <c r="H249" s="447"/>
      <c r="I249" s="189">
        <f>I202+I205</f>
        <v>95.560000000000016</v>
      </c>
      <c r="J249" s="92"/>
      <c r="K249" s="92"/>
      <c r="L249" s="92">
        <f t="shared" si="103"/>
        <v>0</v>
      </c>
      <c r="M249" s="92">
        <f t="shared" si="104"/>
        <v>0</v>
      </c>
      <c r="N249" s="92">
        <f t="shared" si="105"/>
        <v>0</v>
      </c>
      <c r="O249" s="190"/>
    </row>
    <row r="250" spans="1:15">
      <c r="A250" s="124"/>
      <c r="B250" s="100"/>
      <c r="C250" s="99"/>
      <c r="D250" s="188"/>
      <c r="E250" s="188"/>
      <c r="F250" s="188"/>
      <c r="G250" s="188"/>
      <c r="H250" s="447"/>
      <c r="I250" s="189"/>
      <c r="J250" s="144"/>
      <c r="K250" s="144"/>
      <c r="L250" s="144"/>
      <c r="M250" s="144"/>
      <c r="N250" s="144"/>
      <c r="O250" s="190"/>
    </row>
    <row r="251" spans="1:15">
      <c r="A251" s="120"/>
      <c r="B251" s="95" t="s">
        <v>17</v>
      </c>
      <c r="C251" s="94"/>
      <c r="D251" s="94"/>
      <c r="E251" s="94"/>
      <c r="F251" s="94"/>
      <c r="G251" s="94"/>
      <c r="H251" s="444"/>
      <c r="I251" s="96"/>
      <c r="J251" s="97"/>
      <c r="K251" s="97"/>
      <c r="L251" s="98"/>
      <c r="M251" s="98"/>
      <c r="N251" s="98"/>
      <c r="O251" s="121"/>
    </row>
    <row r="252" spans="1:15" ht="30">
      <c r="A252" s="16">
        <f>MAX($A$6:$A251)+1</f>
        <v>72</v>
      </c>
      <c r="B252" s="2" t="s">
        <v>357</v>
      </c>
      <c r="C252" s="99" t="s">
        <v>4</v>
      </c>
      <c r="D252" s="188"/>
      <c r="E252" s="188"/>
      <c r="F252" s="188"/>
      <c r="G252" s="188"/>
      <c r="H252" s="447"/>
      <c r="I252" s="189">
        <f>I248+I249</f>
        <v>142.36000000000001</v>
      </c>
      <c r="J252" s="92"/>
      <c r="K252" s="92"/>
      <c r="L252" s="92">
        <f t="shared" ref="L252" si="106">I252*J252</f>
        <v>0</v>
      </c>
      <c r="M252" s="92">
        <f t="shared" ref="M252" si="107">+I252*K252</f>
        <v>0</v>
      </c>
      <c r="N252" s="92">
        <f t="shared" ref="N252" si="108">+SUM(L252:M252)</f>
        <v>0</v>
      </c>
      <c r="O252" s="190"/>
    </row>
    <row r="253" spans="1:15">
      <c r="A253" s="140"/>
      <c r="B253" s="187"/>
      <c r="C253" s="188"/>
      <c r="D253" s="188"/>
      <c r="E253" s="188"/>
      <c r="F253" s="188"/>
      <c r="G253" s="188"/>
      <c r="H253" s="447"/>
      <c r="I253" s="189"/>
      <c r="J253" s="144"/>
      <c r="K253" s="144"/>
      <c r="L253" s="144"/>
      <c r="M253" s="144"/>
      <c r="N253" s="144"/>
      <c r="O253" s="190"/>
    </row>
    <row r="254" spans="1:15">
      <c r="A254" s="120"/>
      <c r="B254" s="95" t="s">
        <v>358</v>
      </c>
      <c r="C254" s="94"/>
      <c r="D254" s="94"/>
      <c r="E254" s="94"/>
      <c r="F254" s="94"/>
      <c r="G254" s="94"/>
      <c r="H254" s="444"/>
      <c r="I254" s="96"/>
      <c r="J254" s="97"/>
      <c r="K254" s="97"/>
      <c r="L254" s="98"/>
      <c r="M254" s="98"/>
      <c r="N254" s="98"/>
      <c r="O254" s="121"/>
    </row>
    <row r="255" spans="1:15" ht="30">
      <c r="A255" s="16">
        <f>MAX($A$6:$A254)+1</f>
        <v>73</v>
      </c>
      <c r="B255" s="187" t="s">
        <v>359</v>
      </c>
      <c r="C255" s="188" t="s">
        <v>0</v>
      </c>
      <c r="D255" s="188"/>
      <c r="E255" s="351">
        <f>E185-0.2*D214</f>
        <v>50.3</v>
      </c>
      <c r="F255" s="351"/>
      <c r="G255" s="351">
        <v>1.4</v>
      </c>
      <c r="H255" s="447"/>
      <c r="I255" s="189">
        <f>PRODUCT(D255:H255)</f>
        <v>70.419999999999987</v>
      </c>
      <c r="J255" s="92"/>
      <c r="K255" s="92"/>
      <c r="L255" s="92">
        <f t="shared" ref="L255:L256" si="109">I255*J255</f>
        <v>0</v>
      </c>
      <c r="M255" s="92">
        <f t="shared" ref="M255:M256" si="110">+I255*K255</f>
        <v>0</v>
      </c>
      <c r="N255" s="92">
        <f t="shared" ref="N255:N256" si="111">+SUM(L255:M255)</f>
        <v>0</v>
      </c>
      <c r="O255" s="190"/>
    </row>
    <row r="256" spans="1:15">
      <c r="A256" s="16">
        <f>MAX($A$6:$A255)+1</f>
        <v>74</v>
      </c>
      <c r="B256" s="187" t="s">
        <v>360</v>
      </c>
      <c r="C256" s="188" t="s">
        <v>0</v>
      </c>
      <c r="D256" s="188"/>
      <c r="E256" s="188"/>
      <c r="F256" s="188"/>
      <c r="G256" s="188"/>
      <c r="H256" s="447"/>
      <c r="I256" s="189">
        <f>I255</f>
        <v>70.419999999999987</v>
      </c>
      <c r="J256" s="92"/>
      <c r="K256" s="92"/>
      <c r="L256" s="92">
        <f t="shared" si="109"/>
        <v>0</v>
      </c>
      <c r="M256" s="92">
        <f t="shared" si="110"/>
        <v>0</v>
      </c>
      <c r="N256" s="92">
        <f t="shared" si="111"/>
        <v>0</v>
      </c>
      <c r="O256" s="190"/>
    </row>
    <row r="257" spans="1:15">
      <c r="A257" s="140"/>
      <c r="B257" s="141"/>
      <c r="C257" s="142"/>
      <c r="D257" s="142"/>
      <c r="E257" s="142"/>
      <c r="F257" s="142"/>
      <c r="G257" s="142"/>
      <c r="H257" s="448"/>
      <c r="I257" s="143"/>
      <c r="J257" s="144"/>
      <c r="K257" s="144"/>
      <c r="L257" s="144"/>
      <c r="M257" s="144"/>
      <c r="N257" s="144"/>
      <c r="O257" s="145"/>
    </row>
    <row r="258" spans="1:15" ht="28.5">
      <c r="A258" s="120"/>
      <c r="B258" s="95" t="s">
        <v>181</v>
      </c>
      <c r="C258" s="94"/>
      <c r="D258" s="94"/>
      <c r="E258" s="94"/>
      <c r="F258" s="94"/>
      <c r="G258" s="94"/>
      <c r="H258" s="444"/>
      <c r="I258" s="96"/>
      <c r="J258" s="97"/>
      <c r="K258" s="97"/>
      <c r="L258" s="98"/>
      <c r="M258" s="98"/>
      <c r="N258" s="98"/>
      <c r="O258" s="121"/>
    </row>
    <row r="259" spans="1:15" ht="45">
      <c r="A259" s="140"/>
      <c r="B259" s="146" t="s">
        <v>184</v>
      </c>
      <c r="C259" s="142"/>
      <c r="D259" s="142"/>
      <c r="E259" s="142"/>
      <c r="F259" s="142"/>
      <c r="G259" s="142"/>
      <c r="H259" s="448"/>
      <c r="I259" s="143"/>
      <c r="J259" s="144"/>
      <c r="K259" s="144"/>
      <c r="L259" s="144"/>
      <c r="M259" s="144"/>
      <c r="N259" s="144"/>
      <c r="O259" s="145"/>
    </row>
    <row r="260" spans="1:15">
      <c r="A260" s="140"/>
      <c r="B260" s="141"/>
      <c r="C260" s="142"/>
      <c r="D260" s="142"/>
      <c r="E260" s="142"/>
      <c r="F260" s="142"/>
      <c r="G260" s="142"/>
      <c r="H260" s="448"/>
      <c r="I260" s="143"/>
      <c r="J260" s="144"/>
      <c r="K260" s="144"/>
      <c r="L260" s="144"/>
      <c r="M260" s="144"/>
      <c r="N260" s="144"/>
      <c r="O260" s="145"/>
    </row>
    <row r="261" spans="1:15">
      <c r="A261" s="125"/>
      <c r="B261" s="112"/>
      <c r="C261" s="113"/>
      <c r="D261" s="113"/>
      <c r="E261" s="113"/>
      <c r="F261" s="113"/>
      <c r="G261" s="113"/>
      <c r="H261" s="449"/>
      <c r="I261" s="114"/>
      <c r="J261" s="115"/>
      <c r="K261" s="115"/>
      <c r="L261" s="115"/>
      <c r="M261" s="115"/>
      <c r="N261" s="115"/>
      <c r="O261" s="126"/>
    </row>
    <row r="262" spans="1:15" ht="15.75" thickBot="1">
      <c r="A262" s="127"/>
      <c r="B262" s="128" t="s">
        <v>13</v>
      </c>
      <c r="C262" s="128"/>
      <c r="D262" s="128"/>
      <c r="E262" s="128"/>
      <c r="F262" s="128"/>
      <c r="G262" s="128"/>
      <c r="H262" s="450"/>
      <c r="I262" s="129"/>
      <c r="J262" s="130"/>
      <c r="K262" s="130"/>
      <c r="L262" s="131">
        <f>+SUBTOTAL(9,L9:L261)</f>
        <v>0</v>
      </c>
      <c r="M262" s="131">
        <f>+SUBTOTAL(9,M9:M261)</f>
        <v>0</v>
      </c>
      <c r="N262" s="131">
        <f>+SUBTOTAL(9,N9:N261)</f>
        <v>0</v>
      </c>
      <c r="O262" s="132"/>
    </row>
    <row r="263" spans="1:15" ht="15.75" thickTop="1"/>
  </sheetData>
  <mergeCells count="9">
    <mergeCell ref="N6:N7"/>
    <mergeCell ref="O6:O7"/>
    <mergeCell ref="A6:A7"/>
    <mergeCell ref="B6:B7"/>
    <mergeCell ref="C6:C7"/>
    <mergeCell ref="I6:I7"/>
    <mergeCell ref="J6:K6"/>
    <mergeCell ref="L6:M6"/>
    <mergeCell ref="E6:G6"/>
  </mergeCells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10"/>
  <sheetViews>
    <sheetView view="pageBreakPreview" topLeftCell="B1" zoomScale="90" zoomScaleNormal="100" zoomScaleSheetLayoutView="90" workbookViewId="0">
      <pane ySplit="7" topLeftCell="A8" activePane="bottomLeft" state="frozen"/>
      <selection pane="bottomLeft" activeCell="N23" sqref="N23"/>
    </sheetView>
  </sheetViews>
  <sheetFormatPr defaultColWidth="9.140625" defaultRowHeight="15" outlineLevelRow="1" outlineLevelCol="1"/>
  <cols>
    <col min="1" max="1" width="5.42578125" style="148" customWidth="1"/>
    <col min="2" max="2" width="38.7109375" style="148" customWidth="1"/>
    <col min="3" max="3" width="9.140625" style="148"/>
    <col min="4" max="5" width="7.5703125" style="467" customWidth="1" outlineLevel="1"/>
    <col min="6" max="6" width="9.140625" style="467" customWidth="1" outlineLevel="1"/>
    <col min="7" max="8" width="7.5703125" style="467" customWidth="1" outlineLevel="1"/>
    <col min="9" max="9" width="13.7109375" style="148" customWidth="1"/>
    <col min="10" max="10" width="14.5703125" style="148" customWidth="1"/>
    <col min="11" max="11" width="13.140625" style="148" customWidth="1"/>
    <col min="12" max="12" width="17.42578125" style="148" customWidth="1"/>
    <col min="13" max="13" width="14" style="148" customWidth="1"/>
    <col min="14" max="14" width="15.7109375" style="148" bestFit="1" customWidth="1"/>
    <col min="15" max="15" width="11.42578125" style="148" customWidth="1"/>
    <col min="16" max="16384" width="9.140625" style="148"/>
  </cols>
  <sheetData>
    <row r="1" spans="1:15" ht="20.25">
      <c r="A1" s="83" t="str">
        <f>Cọc!A1</f>
        <v>BẢNG KHỐI LƯỢNG MỜI THẦU</v>
      </c>
      <c r="B1" s="83"/>
      <c r="C1" s="83"/>
      <c r="D1" s="451"/>
      <c r="E1" s="451"/>
      <c r="F1" s="451"/>
      <c r="G1" s="451"/>
      <c r="H1" s="451"/>
      <c r="I1" s="83"/>
      <c r="J1" s="83"/>
      <c r="K1" s="83"/>
      <c r="L1" s="83"/>
      <c r="M1" s="83"/>
      <c r="N1" s="83"/>
      <c r="O1" s="83"/>
    </row>
    <row r="2" spans="1:15" ht="15.75">
      <c r="A2" s="85" t="str">
        <f>Cọc!A2</f>
        <v>Dự án: Nhà Máy Sản Xuất Công Ty ….</v>
      </c>
      <c r="B2" s="84"/>
      <c r="C2" s="84"/>
      <c r="D2" s="452"/>
      <c r="E2" s="452"/>
      <c r="F2" s="452"/>
      <c r="G2" s="452"/>
      <c r="H2" s="452"/>
      <c r="I2" s="84"/>
      <c r="J2" s="84"/>
      <c r="K2" s="84"/>
      <c r="L2" s="84"/>
      <c r="M2" s="84"/>
      <c r="N2" s="84"/>
      <c r="O2" s="84"/>
    </row>
    <row r="3" spans="1:15" ht="15.75">
      <c r="A3" s="85" t="str">
        <f>Cọc!A3</f>
        <v>Gói thầu: Thi Công Xây Dựng &amp; Hệ Thống Cơ Điện, PCCC</v>
      </c>
      <c r="B3" s="84"/>
      <c r="C3" s="84"/>
      <c r="D3" s="452"/>
      <c r="E3" s="452"/>
      <c r="F3" s="452"/>
      <c r="G3" s="452"/>
      <c r="H3" s="452"/>
      <c r="I3" s="84"/>
      <c r="J3" s="84"/>
      <c r="K3" s="84"/>
      <c r="L3" s="84"/>
      <c r="M3" s="84"/>
      <c r="N3" s="84"/>
      <c r="O3" s="84"/>
    </row>
    <row r="4" spans="1:15" ht="15.75">
      <c r="A4" s="85" t="s">
        <v>361</v>
      </c>
      <c r="B4" s="84"/>
      <c r="C4" s="84"/>
      <c r="D4" s="452"/>
      <c r="E4" s="452"/>
      <c r="F4" s="452"/>
      <c r="G4" s="452"/>
      <c r="H4" s="452"/>
      <c r="I4" s="84"/>
      <c r="J4" s="84"/>
      <c r="K4" s="84"/>
      <c r="L4" s="84"/>
      <c r="M4" s="84"/>
      <c r="N4" s="84"/>
      <c r="O4" s="84"/>
    </row>
    <row r="5" spans="1:15" ht="15.75" thickBot="1">
      <c r="A5" s="1"/>
      <c r="B5" s="1"/>
      <c r="C5" s="1"/>
      <c r="D5" s="425"/>
      <c r="E5" s="425"/>
      <c r="F5" s="425"/>
      <c r="G5" s="425"/>
      <c r="H5" s="425"/>
      <c r="I5" s="1"/>
      <c r="J5" s="1"/>
      <c r="K5" s="1"/>
      <c r="L5" s="1"/>
      <c r="M5" s="1"/>
      <c r="N5" s="1"/>
      <c r="O5" s="1"/>
    </row>
    <row r="6" spans="1:15" ht="15.75" thickTop="1">
      <c r="A6" s="885" t="s">
        <v>39</v>
      </c>
      <c r="B6" s="887" t="s">
        <v>40</v>
      </c>
      <c r="C6" s="887" t="s">
        <v>29</v>
      </c>
      <c r="D6" s="453"/>
      <c r="E6" s="909" t="s">
        <v>608</v>
      </c>
      <c r="F6" s="910"/>
      <c r="G6" s="911"/>
      <c r="H6" s="453"/>
      <c r="I6" s="907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>
      <c r="A7" s="886"/>
      <c r="B7" s="888"/>
      <c r="C7" s="888"/>
      <c r="D7" s="454" t="s">
        <v>603</v>
      </c>
      <c r="E7" s="454" t="s">
        <v>604</v>
      </c>
      <c r="F7" s="454" t="s">
        <v>605</v>
      </c>
      <c r="G7" s="454" t="s">
        <v>606</v>
      </c>
      <c r="H7" s="454" t="s">
        <v>607</v>
      </c>
      <c r="I7" s="908"/>
      <c r="J7" s="172" t="s">
        <v>32</v>
      </c>
      <c r="K7" s="172" t="s">
        <v>268</v>
      </c>
      <c r="L7" s="172" t="s">
        <v>32</v>
      </c>
      <c r="M7" s="172" t="str">
        <f>K7</f>
        <v>NC&amp;NTC</v>
      </c>
      <c r="N7" s="895"/>
      <c r="O7" s="884"/>
    </row>
    <row r="8" spans="1:15">
      <c r="A8" s="174"/>
      <c r="B8" s="175"/>
      <c r="C8" s="175"/>
      <c r="D8" s="454"/>
      <c r="E8" s="454"/>
      <c r="F8" s="454"/>
      <c r="G8" s="454"/>
      <c r="H8" s="454"/>
      <c r="I8" s="176"/>
      <c r="J8" s="172"/>
      <c r="K8" s="172"/>
      <c r="L8" s="172"/>
      <c r="M8" s="172"/>
      <c r="N8" s="172"/>
      <c r="O8" s="173"/>
    </row>
    <row r="9" spans="1:15">
      <c r="A9" s="116"/>
      <c r="B9" s="87" t="s">
        <v>291</v>
      </c>
      <c r="C9" s="86"/>
      <c r="D9" s="455"/>
      <c r="E9" s="455"/>
      <c r="F9" s="455"/>
      <c r="G9" s="455"/>
      <c r="H9" s="455"/>
      <c r="I9" s="88"/>
      <c r="J9" s="184"/>
      <c r="K9" s="184"/>
      <c r="L9" s="185">
        <f>+SUBTOTAL(9,L10:L16)</f>
        <v>0</v>
      </c>
      <c r="M9" s="185">
        <f>+SUBTOTAL(9,M10:M16)</f>
        <v>0</v>
      </c>
      <c r="N9" s="185">
        <f>+SUBTOTAL(9,N10:N16)</f>
        <v>0</v>
      </c>
      <c r="O9" s="186"/>
    </row>
    <row r="10" spans="1:15">
      <c r="A10" s="16">
        <f>MAX($A$6:$A8)+1</f>
        <v>1</v>
      </c>
      <c r="B10" s="2" t="s">
        <v>77</v>
      </c>
      <c r="C10" s="18" t="s">
        <v>3</v>
      </c>
      <c r="D10" s="456"/>
      <c r="E10" s="456"/>
      <c r="F10" s="456"/>
      <c r="G10" s="456"/>
      <c r="H10" s="456"/>
      <c r="I10" s="101">
        <f>SUBTOTAL(9,I11:I12)</f>
        <v>1341.78</v>
      </c>
      <c r="J10" s="92"/>
      <c r="K10" s="92"/>
      <c r="L10" s="92">
        <f t="shared" ref="L10:L15" si="0">I10*J10</f>
        <v>0</v>
      </c>
      <c r="M10" s="92">
        <f t="shared" ref="M10:M15" si="1">+I10*K10</f>
        <v>0</v>
      </c>
      <c r="N10" s="92">
        <f>+SUM(L10:M10)</f>
        <v>0</v>
      </c>
      <c r="O10" s="118"/>
    </row>
    <row r="11" spans="1:15" s="347" customFormat="1" outlineLevel="1">
      <c r="A11" s="349"/>
      <c r="B11" s="350" t="s">
        <v>910</v>
      </c>
      <c r="C11" s="351"/>
      <c r="D11" s="457"/>
      <c r="E11" s="457">
        <f>31.5+0.6</f>
        <v>32.1</v>
      </c>
      <c r="F11" s="457">
        <f>7+0.6</f>
        <v>7.6</v>
      </c>
      <c r="G11" s="457">
        <f>5.4+0.1</f>
        <v>5.5</v>
      </c>
      <c r="H11" s="457"/>
      <c r="I11" s="348">
        <f>PRODUCT(D11:H11)</f>
        <v>1341.78</v>
      </c>
      <c r="J11" s="352"/>
      <c r="K11" s="352"/>
      <c r="L11" s="352"/>
      <c r="M11" s="352"/>
      <c r="N11" s="352"/>
      <c r="O11" s="353"/>
    </row>
    <row r="12" spans="1:15" s="347" customFormat="1" outlineLevel="1">
      <c r="A12" s="349"/>
      <c r="B12" s="350"/>
      <c r="C12" s="351"/>
      <c r="D12" s="457"/>
      <c r="E12" s="457"/>
      <c r="F12" s="457"/>
      <c r="G12" s="457"/>
      <c r="H12" s="457"/>
      <c r="I12" s="348"/>
      <c r="J12" s="352"/>
      <c r="K12" s="352"/>
      <c r="L12" s="352"/>
      <c r="M12" s="352"/>
      <c r="N12" s="352"/>
      <c r="O12" s="353"/>
    </row>
    <row r="13" spans="1:15" ht="30">
      <c r="A13" s="16">
        <f>MAX($A$6:$A10)+1</f>
        <v>2</v>
      </c>
      <c r="B13" s="93" t="s">
        <v>362</v>
      </c>
      <c r="C13" s="3" t="s">
        <v>0</v>
      </c>
      <c r="D13" s="458"/>
      <c r="E13" s="458"/>
      <c r="F13" s="458"/>
      <c r="G13" s="458"/>
      <c r="H13" s="458"/>
      <c r="I13" s="91">
        <f>E11*F11</f>
        <v>243.96</v>
      </c>
      <c r="J13" s="92"/>
      <c r="K13" s="92"/>
      <c r="L13" s="92">
        <f t="shared" si="0"/>
        <v>0</v>
      </c>
      <c r="M13" s="92">
        <f t="shared" si="1"/>
        <v>0</v>
      </c>
      <c r="N13" s="92">
        <f>+SUM(L13:M13)</f>
        <v>0</v>
      </c>
      <c r="O13" s="118"/>
    </row>
    <row r="14" spans="1:15">
      <c r="A14" s="16">
        <f>MAX($A$6:$A13)+1</f>
        <v>3</v>
      </c>
      <c r="B14" s="17" t="s">
        <v>85</v>
      </c>
      <c r="C14" s="18" t="s">
        <v>3</v>
      </c>
      <c r="D14" s="456"/>
      <c r="E14" s="456"/>
      <c r="F14" s="456"/>
      <c r="G14" s="456"/>
      <c r="H14" s="456"/>
      <c r="I14" s="91">
        <f>I10*0.3</f>
        <v>402.53399999999999</v>
      </c>
      <c r="J14" s="92"/>
      <c r="K14" s="92"/>
      <c r="L14" s="92">
        <f t="shared" si="0"/>
        <v>0</v>
      </c>
      <c r="M14" s="92">
        <f t="shared" si="1"/>
        <v>0</v>
      </c>
      <c r="N14" s="92">
        <f t="shared" ref="N14:N83" si="2">+SUM(L14:M14)</f>
        <v>0</v>
      </c>
      <c r="O14" s="118"/>
    </row>
    <row r="15" spans="1:15">
      <c r="A15" s="16">
        <f>MAX($A$6:$A14)+1</f>
        <v>4</v>
      </c>
      <c r="B15" s="17" t="s">
        <v>86</v>
      </c>
      <c r="C15" s="58" t="s">
        <v>3</v>
      </c>
      <c r="D15" s="459"/>
      <c r="E15" s="459"/>
      <c r="F15" s="459"/>
      <c r="G15" s="459"/>
      <c r="H15" s="459"/>
      <c r="I15" s="91">
        <f>I10-I14</f>
        <v>939.24599999999998</v>
      </c>
      <c r="J15" s="92"/>
      <c r="K15" s="92"/>
      <c r="L15" s="92">
        <f t="shared" si="0"/>
        <v>0</v>
      </c>
      <c r="M15" s="92">
        <f t="shared" si="1"/>
        <v>0</v>
      </c>
      <c r="N15" s="92">
        <f t="shared" si="2"/>
        <v>0</v>
      </c>
      <c r="O15" s="118"/>
    </row>
    <row r="16" spans="1:15">
      <c r="A16" s="119"/>
      <c r="B16" s="2"/>
      <c r="C16" s="3"/>
      <c r="D16" s="458"/>
      <c r="E16" s="458"/>
      <c r="F16" s="458"/>
      <c r="G16" s="458"/>
      <c r="H16" s="458"/>
      <c r="I16" s="91"/>
      <c r="J16" s="92"/>
      <c r="K16" s="92"/>
      <c r="L16" s="92"/>
      <c r="M16" s="92"/>
      <c r="N16" s="92"/>
      <c r="O16" s="118"/>
    </row>
    <row r="17" spans="1:15">
      <c r="A17" s="120"/>
      <c r="B17" s="95" t="s">
        <v>28</v>
      </c>
      <c r="C17" s="94"/>
      <c r="D17" s="460"/>
      <c r="E17" s="460"/>
      <c r="F17" s="460"/>
      <c r="G17" s="460"/>
      <c r="H17" s="460"/>
      <c r="I17" s="96"/>
      <c r="J17" s="97"/>
      <c r="K17" s="97"/>
      <c r="L17" s="98">
        <f>+SUBTOTAL(9,L18:L32)</f>
        <v>0</v>
      </c>
      <c r="M17" s="98">
        <f>+SUBTOTAL(9,M18:M32)</f>
        <v>0</v>
      </c>
      <c r="N17" s="98">
        <f>+SUBTOTAL(9,N18:N32)</f>
        <v>0</v>
      </c>
      <c r="O17" s="121"/>
    </row>
    <row r="18" spans="1:15">
      <c r="A18" s="16">
        <f>MAX($A$6:$A17)+1</f>
        <v>5</v>
      </c>
      <c r="B18" s="93" t="s">
        <v>363</v>
      </c>
      <c r="C18" s="99" t="s">
        <v>4</v>
      </c>
      <c r="D18" s="461"/>
      <c r="E18" s="461"/>
      <c r="F18" s="461"/>
      <c r="G18" s="461"/>
      <c r="H18" s="461"/>
      <c r="I18" s="101">
        <f>SUBTOTAL(9,I19:I20)</f>
        <v>7.9400000000000013</v>
      </c>
      <c r="J18" s="92"/>
      <c r="K18" s="92"/>
      <c r="L18" s="92">
        <f t="shared" ref="L18:L31" si="3">I18*J18</f>
        <v>0</v>
      </c>
      <c r="M18" s="92">
        <f t="shared" ref="M18:M31" si="4">+I18*K18</f>
        <v>0</v>
      </c>
      <c r="N18" s="92">
        <f t="shared" si="2"/>
        <v>0</v>
      </c>
      <c r="O18" s="118"/>
    </row>
    <row r="19" spans="1:15" s="347" customFormat="1" outlineLevel="1">
      <c r="A19" s="349"/>
      <c r="B19" s="350" t="str">
        <f>B11</f>
        <v>Đáy</v>
      </c>
      <c r="C19" s="351"/>
      <c r="D19" s="457"/>
      <c r="E19" s="457">
        <f t="shared" ref="E19:F19" si="5">E11</f>
        <v>32.1</v>
      </c>
      <c r="F19" s="457">
        <f t="shared" si="5"/>
        <v>7.6</v>
      </c>
      <c r="G19" s="457">
        <v>0.1</v>
      </c>
      <c r="H19" s="457"/>
      <c r="I19" s="348">
        <f>(E19+F19)*2*G19</f>
        <v>7.9400000000000013</v>
      </c>
      <c r="J19" s="352"/>
      <c r="K19" s="352"/>
      <c r="L19" s="352"/>
      <c r="M19" s="352"/>
      <c r="N19" s="352"/>
      <c r="O19" s="353"/>
    </row>
    <row r="20" spans="1:15" s="347" customFormat="1" outlineLevel="1">
      <c r="A20" s="349"/>
      <c r="B20" s="350"/>
      <c r="C20" s="351"/>
      <c r="D20" s="457"/>
      <c r="E20" s="457"/>
      <c r="F20" s="457"/>
      <c r="G20" s="457"/>
      <c r="H20" s="457"/>
      <c r="I20" s="348"/>
      <c r="J20" s="352"/>
      <c r="K20" s="352"/>
      <c r="L20" s="352"/>
      <c r="M20" s="352"/>
      <c r="N20" s="352"/>
      <c r="O20" s="353"/>
    </row>
    <row r="21" spans="1:15">
      <c r="A21" s="16">
        <f>MAX($A$6:$A18)+1</f>
        <v>6</v>
      </c>
      <c r="B21" s="2" t="s">
        <v>364</v>
      </c>
      <c r="C21" s="99" t="s">
        <v>4</v>
      </c>
      <c r="D21" s="461"/>
      <c r="E21" s="461"/>
      <c r="F21" s="461"/>
      <c r="G21" s="461"/>
      <c r="H21" s="461"/>
      <c r="I21" s="101">
        <f>SUBTOTAL(9,I22:I23)</f>
        <v>38.5</v>
      </c>
      <c r="J21" s="92"/>
      <c r="K21" s="92"/>
      <c r="L21" s="92">
        <f t="shared" si="3"/>
        <v>0</v>
      </c>
      <c r="M21" s="92">
        <f t="shared" si="4"/>
        <v>0</v>
      </c>
      <c r="N21" s="92">
        <f t="shared" si="2"/>
        <v>0</v>
      </c>
      <c r="O21" s="118"/>
    </row>
    <row r="22" spans="1:15" s="347" customFormat="1" outlineLevel="1">
      <c r="A22" s="349"/>
      <c r="B22" s="350" t="str">
        <f>B11</f>
        <v>Đáy</v>
      </c>
      <c r="C22" s="351"/>
      <c r="D22" s="457"/>
      <c r="E22" s="457">
        <f>E19-0.6</f>
        <v>31.5</v>
      </c>
      <c r="F22" s="457">
        <f>F19-0.6</f>
        <v>7</v>
      </c>
      <c r="G22" s="457">
        <v>0.5</v>
      </c>
      <c r="H22" s="457"/>
      <c r="I22" s="348">
        <f>(E22+F22)*2*G22</f>
        <v>38.5</v>
      </c>
      <c r="J22" s="352"/>
      <c r="K22" s="352"/>
      <c r="L22" s="352"/>
      <c r="M22" s="352"/>
      <c r="N22" s="352"/>
      <c r="O22" s="353"/>
    </row>
    <row r="23" spans="1:15" s="347" customFormat="1" outlineLevel="1">
      <c r="A23" s="349"/>
      <c r="B23" s="350"/>
      <c r="C23" s="351"/>
      <c r="D23" s="457"/>
      <c r="E23" s="457"/>
      <c r="F23" s="457"/>
      <c r="G23" s="457"/>
      <c r="H23" s="457"/>
      <c r="I23" s="348"/>
      <c r="J23" s="352"/>
      <c r="K23" s="352"/>
      <c r="L23" s="352"/>
      <c r="M23" s="352"/>
      <c r="N23" s="352"/>
      <c r="O23" s="353"/>
    </row>
    <row r="24" spans="1:15">
      <c r="A24" s="16">
        <f>MAX($A$6:$A21)+1</f>
        <v>7</v>
      </c>
      <c r="B24" s="2" t="s">
        <v>365</v>
      </c>
      <c r="C24" s="99" t="s">
        <v>4</v>
      </c>
      <c r="D24" s="461"/>
      <c r="E24" s="461"/>
      <c r="F24" s="461"/>
      <c r="G24" s="461"/>
      <c r="H24" s="461"/>
      <c r="I24" s="101">
        <f>SUBTOTAL(9,I25:I27)</f>
        <v>823.2</v>
      </c>
      <c r="J24" s="92"/>
      <c r="K24" s="92"/>
      <c r="L24" s="92">
        <f t="shared" si="3"/>
        <v>0</v>
      </c>
      <c r="M24" s="92">
        <f t="shared" si="4"/>
        <v>0</v>
      </c>
      <c r="N24" s="92">
        <f t="shared" si="2"/>
        <v>0</v>
      </c>
      <c r="O24" s="118"/>
    </row>
    <row r="25" spans="1:15" s="347" customFormat="1" outlineLevel="1">
      <c r="A25" s="349"/>
      <c r="B25" s="350" t="s">
        <v>916</v>
      </c>
      <c r="C25" s="351"/>
      <c r="D25" s="457">
        <v>2</v>
      </c>
      <c r="E25" s="457">
        <f>E22</f>
        <v>31.5</v>
      </c>
      <c r="F25" s="457">
        <v>0.25</v>
      </c>
      <c r="G25" s="457">
        <v>4.9000000000000004</v>
      </c>
      <c r="H25" s="457"/>
      <c r="I25" s="348">
        <f>D25*E25*G25*2</f>
        <v>617.40000000000009</v>
      </c>
      <c r="J25" s="352"/>
      <c r="K25" s="352"/>
      <c r="L25" s="352"/>
      <c r="M25" s="352"/>
      <c r="N25" s="352"/>
      <c r="O25" s="353"/>
    </row>
    <row r="26" spans="1:15" s="347" customFormat="1" outlineLevel="1">
      <c r="A26" s="349"/>
      <c r="B26" s="350" t="s">
        <v>917</v>
      </c>
      <c r="C26" s="351"/>
      <c r="D26" s="457">
        <v>3</v>
      </c>
      <c r="E26" s="457">
        <f>F22</f>
        <v>7</v>
      </c>
      <c r="F26" s="457">
        <v>0.25</v>
      </c>
      <c r="G26" s="457">
        <v>4.9000000000000004</v>
      </c>
      <c r="H26" s="457"/>
      <c r="I26" s="348">
        <f>D26*E26*G26*2</f>
        <v>205.8</v>
      </c>
      <c r="J26" s="352"/>
      <c r="K26" s="352"/>
      <c r="L26" s="352"/>
      <c r="M26" s="352"/>
      <c r="N26" s="352"/>
      <c r="O26" s="353"/>
    </row>
    <row r="27" spans="1:15" s="347" customFormat="1" outlineLevel="1">
      <c r="A27" s="349"/>
      <c r="B27" s="350"/>
      <c r="C27" s="351"/>
      <c r="D27" s="457"/>
      <c r="E27" s="457"/>
      <c r="F27" s="457"/>
      <c r="G27" s="457"/>
      <c r="H27" s="457"/>
      <c r="I27" s="348"/>
      <c r="J27" s="352"/>
      <c r="K27" s="352"/>
      <c r="L27" s="352"/>
      <c r="M27" s="352"/>
      <c r="N27" s="352"/>
      <c r="O27" s="353"/>
    </row>
    <row r="28" spans="1:15">
      <c r="A28" s="16">
        <f>MAX($A$6:$A24)+1</f>
        <v>8</v>
      </c>
      <c r="B28" s="2" t="s">
        <v>89</v>
      </c>
      <c r="C28" s="99" t="s">
        <v>4</v>
      </c>
      <c r="D28" s="461"/>
      <c r="E28" s="461"/>
      <c r="F28" s="461"/>
      <c r="G28" s="461"/>
      <c r="H28" s="461"/>
      <c r="I28" s="101">
        <f>SUBTOTAL(9,I29:I30)</f>
        <v>54.879999999999988</v>
      </c>
      <c r="J28" s="92"/>
      <c r="K28" s="92"/>
      <c r="L28" s="92">
        <f t="shared" si="3"/>
        <v>0</v>
      </c>
      <c r="M28" s="92">
        <f t="shared" si="4"/>
        <v>0</v>
      </c>
      <c r="N28" s="92">
        <f t="shared" si="2"/>
        <v>0</v>
      </c>
      <c r="O28" s="118"/>
    </row>
    <row r="29" spans="1:15" s="347" customFormat="1" outlineLevel="1">
      <c r="A29" s="349"/>
      <c r="B29" s="350" t="s">
        <v>912</v>
      </c>
      <c r="C29" s="351"/>
      <c r="D29" s="457">
        <v>8</v>
      </c>
      <c r="E29" s="457">
        <v>0.3</v>
      </c>
      <c r="F29" s="457">
        <v>0.4</v>
      </c>
      <c r="G29" s="457">
        <f>5.3-0.4</f>
        <v>4.8999999999999995</v>
      </c>
      <c r="H29" s="457"/>
      <c r="I29" s="348">
        <f>D29*(E29+F29)*2*G29</f>
        <v>54.879999999999988</v>
      </c>
      <c r="J29" s="352"/>
      <c r="K29" s="352"/>
      <c r="L29" s="352"/>
      <c r="M29" s="352"/>
      <c r="N29" s="352"/>
      <c r="O29" s="353"/>
    </row>
    <row r="30" spans="1:15" s="347" customFormat="1" outlineLevel="1">
      <c r="A30" s="349"/>
      <c r="B30" s="350"/>
      <c r="C30" s="351"/>
      <c r="D30" s="457"/>
      <c r="E30" s="457"/>
      <c r="F30" s="457"/>
      <c r="G30" s="457"/>
      <c r="H30" s="457"/>
      <c r="I30" s="348"/>
      <c r="J30" s="352"/>
      <c r="K30" s="352"/>
      <c r="L30" s="352"/>
      <c r="M30" s="352"/>
      <c r="N30" s="352"/>
      <c r="O30" s="353"/>
    </row>
    <row r="31" spans="1:15">
      <c r="A31" s="16">
        <f>MAX($A$6:$A28)+1</f>
        <v>9</v>
      </c>
      <c r="B31" s="2" t="s">
        <v>366</v>
      </c>
      <c r="C31" s="99" t="s">
        <v>4</v>
      </c>
      <c r="D31" s="461"/>
      <c r="E31" s="461"/>
      <c r="F31" s="461"/>
      <c r="G31" s="461"/>
      <c r="H31" s="461"/>
      <c r="I31" s="101">
        <f>SUBTOTAL(9,I32:I36)</f>
        <v>325.5</v>
      </c>
      <c r="J31" s="92"/>
      <c r="K31" s="92"/>
      <c r="L31" s="92">
        <f t="shared" si="3"/>
        <v>0</v>
      </c>
      <c r="M31" s="92">
        <f t="shared" si="4"/>
        <v>0</v>
      </c>
      <c r="N31" s="92">
        <f t="shared" si="2"/>
        <v>0</v>
      </c>
      <c r="O31" s="118"/>
    </row>
    <row r="32" spans="1:15" s="347" customFormat="1" outlineLevel="1">
      <c r="A32" s="349"/>
      <c r="B32" s="350" t="s">
        <v>911</v>
      </c>
      <c r="C32" s="351"/>
      <c r="D32" s="457"/>
      <c r="E32" s="457">
        <f>E22</f>
        <v>31.5</v>
      </c>
      <c r="F32" s="457">
        <f>F22</f>
        <v>7</v>
      </c>
      <c r="G32" s="457">
        <v>0.2</v>
      </c>
      <c r="H32" s="457"/>
      <c r="I32" s="348">
        <f>(E32+F32)*2*G32</f>
        <v>15.4</v>
      </c>
      <c r="J32" s="352"/>
      <c r="K32" s="352"/>
      <c r="L32" s="352"/>
      <c r="M32" s="352"/>
      <c r="N32" s="352"/>
      <c r="O32" s="353"/>
    </row>
    <row r="33" spans="1:15" s="347" customFormat="1" outlineLevel="1">
      <c r="A33" s="349"/>
      <c r="B33" s="350"/>
      <c r="C33" s="351"/>
      <c r="D33" s="457"/>
      <c r="E33" s="457">
        <f>E32</f>
        <v>31.5</v>
      </c>
      <c r="F33" s="457">
        <f>F32</f>
        <v>7</v>
      </c>
      <c r="G33" s="457"/>
      <c r="H33" s="457"/>
      <c r="I33" s="348">
        <f>E33*F33</f>
        <v>220.5</v>
      </c>
      <c r="J33" s="352"/>
      <c r="K33" s="352"/>
      <c r="L33" s="352"/>
      <c r="M33" s="352"/>
      <c r="N33" s="352"/>
      <c r="O33" s="353"/>
    </row>
    <row r="34" spans="1:15" s="347" customFormat="1" outlineLevel="1">
      <c r="A34" s="349"/>
      <c r="B34" s="350" t="s">
        <v>922</v>
      </c>
      <c r="C34" s="351"/>
      <c r="D34" s="457"/>
      <c r="E34" s="457">
        <f>F32*5</f>
        <v>35</v>
      </c>
      <c r="F34" s="457">
        <v>0.3</v>
      </c>
      <c r="G34" s="457">
        <v>0.4</v>
      </c>
      <c r="H34" s="457"/>
      <c r="I34" s="348">
        <f>E34*G34*2</f>
        <v>28</v>
      </c>
      <c r="J34" s="352"/>
      <c r="K34" s="352"/>
      <c r="L34" s="352"/>
      <c r="M34" s="352"/>
      <c r="N34" s="352"/>
      <c r="O34" s="353"/>
    </row>
    <row r="35" spans="1:15" s="347" customFormat="1" outlineLevel="1">
      <c r="A35" s="349"/>
      <c r="B35" s="350" t="s">
        <v>923</v>
      </c>
      <c r="C35" s="351"/>
      <c r="D35" s="457"/>
      <c r="E35" s="457">
        <f>(E32+F32)*2</f>
        <v>77</v>
      </c>
      <c r="F35" s="457">
        <v>0.25</v>
      </c>
      <c r="G35" s="457">
        <v>0.4</v>
      </c>
      <c r="H35" s="457"/>
      <c r="I35" s="348">
        <f>E35*G35*2</f>
        <v>61.6</v>
      </c>
      <c r="J35" s="352"/>
      <c r="K35" s="352"/>
      <c r="L35" s="352"/>
      <c r="M35" s="352"/>
      <c r="N35" s="352"/>
      <c r="O35" s="353"/>
    </row>
    <row r="36" spans="1:15" s="347" customFormat="1" outlineLevel="1">
      <c r="A36" s="349"/>
      <c r="B36" s="350"/>
      <c r="C36" s="351"/>
      <c r="D36" s="457"/>
      <c r="E36" s="457"/>
      <c r="F36" s="457"/>
      <c r="G36" s="457"/>
      <c r="H36" s="457"/>
      <c r="I36" s="348"/>
      <c r="J36" s="352"/>
      <c r="K36" s="352"/>
      <c r="L36" s="352"/>
      <c r="M36" s="352"/>
      <c r="N36" s="352"/>
      <c r="O36" s="353"/>
    </row>
    <row r="37" spans="1:15">
      <c r="A37" s="119"/>
      <c r="B37" s="2"/>
      <c r="C37" s="3"/>
      <c r="D37" s="458"/>
      <c r="E37" s="458"/>
      <c r="F37" s="458"/>
      <c r="G37" s="458"/>
      <c r="H37" s="458"/>
      <c r="I37" s="91"/>
      <c r="J37" s="92"/>
      <c r="K37" s="92"/>
      <c r="L37" s="92"/>
      <c r="M37" s="92"/>
      <c r="N37" s="92"/>
      <c r="O37" s="118"/>
    </row>
    <row r="38" spans="1:15">
      <c r="A38" s="120"/>
      <c r="B38" s="95" t="s">
        <v>24</v>
      </c>
      <c r="C38" s="94"/>
      <c r="D38" s="460"/>
      <c r="E38" s="460"/>
      <c r="F38" s="460"/>
      <c r="G38" s="460"/>
      <c r="H38" s="460"/>
      <c r="I38" s="96"/>
      <c r="J38" s="97"/>
      <c r="K38" s="97"/>
      <c r="L38" s="98">
        <f>+SUBTOTAL(9,L39:L58)</f>
        <v>0</v>
      </c>
      <c r="M38" s="98">
        <f>+SUBTOTAL(9,M39:M58)</f>
        <v>0</v>
      </c>
      <c r="N38" s="98">
        <f>+SUBTOTAL(9,N39:N58)</f>
        <v>0</v>
      </c>
      <c r="O38" s="121"/>
    </row>
    <row r="39" spans="1:15">
      <c r="A39" s="16">
        <f>MAX($A$6:$A38)+1</f>
        <v>10</v>
      </c>
      <c r="B39" s="93" t="s">
        <v>367</v>
      </c>
      <c r="C39" s="3" t="s">
        <v>97</v>
      </c>
      <c r="D39" s="458"/>
      <c r="E39" s="458"/>
      <c r="F39" s="458"/>
      <c r="G39" s="458"/>
      <c r="H39" s="458"/>
      <c r="I39" s="101">
        <f>SUBTOTAL(9,I40:I45)/1000*1.2</f>
        <v>7.6394182384770328</v>
      </c>
      <c r="J39" s="92"/>
      <c r="K39" s="92"/>
      <c r="L39" s="92">
        <f t="shared" ref="L39:L57" si="6">I39*J39</f>
        <v>0</v>
      </c>
      <c r="M39" s="92">
        <f t="shared" ref="M39:M57" si="7">+I39*K39</f>
        <v>0</v>
      </c>
      <c r="N39" s="92">
        <f t="shared" si="2"/>
        <v>0</v>
      </c>
      <c r="O39" s="118"/>
    </row>
    <row r="40" spans="1:15" s="347" customFormat="1" outlineLevel="1">
      <c r="A40" s="349"/>
      <c r="B40" s="350" t="str">
        <f>B22</f>
        <v>Đáy</v>
      </c>
      <c r="C40" s="351"/>
      <c r="D40" s="457"/>
      <c r="E40" s="457">
        <f>E22</f>
        <v>31.5</v>
      </c>
      <c r="F40" s="457">
        <f t="shared" ref="F40:G40" si="8">F22</f>
        <v>7</v>
      </c>
      <c r="G40" s="457">
        <f t="shared" si="8"/>
        <v>0.5</v>
      </c>
      <c r="H40" s="457">
        <v>0</v>
      </c>
      <c r="I40" s="348">
        <f>PRODUCT(D40:H40)</f>
        <v>0</v>
      </c>
      <c r="J40" s="352"/>
      <c r="K40" s="352"/>
      <c r="L40" s="352"/>
      <c r="M40" s="352"/>
      <c r="N40" s="352"/>
      <c r="O40" s="353"/>
    </row>
    <row r="41" spans="1:15" s="347" customFormat="1" outlineLevel="1">
      <c r="A41" s="349"/>
      <c r="B41" s="361" t="s">
        <v>913</v>
      </c>
      <c r="C41" s="351"/>
      <c r="D41" s="457">
        <v>2</v>
      </c>
      <c r="E41" s="457">
        <f>E40</f>
        <v>31.5</v>
      </c>
      <c r="F41" s="457">
        <v>39</v>
      </c>
      <c r="G41" s="457"/>
      <c r="H41" s="457">
        <f>PI()*(14)^2/4*7.85/1000</f>
        <v>1.2084136142033137</v>
      </c>
      <c r="I41" s="348">
        <f>PRODUCT(D41:H41)</f>
        <v>2969.0722500975417</v>
      </c>
      <c r="J41" s="348"/>
      <c r="K41" s="352"/>
      <c r="L41" s="352"/>
      <c r="M41" s="352"/>
      <c r="N41" s="352"/>
      <c r="O41" s="353"/>
    </row>
    <row r="42" spans="1:15" s="347" customFormat="1" outlineLevel="1">
      <c r="A42" s="349"/>
      <c r="B42" s="361" t="s">
        <v>913</v>
      </c>
      <c r="C42" s="351"/>
      <c r="D42" s="457">
        <v>2</v>
      </c>
      <c r="E42" s="457">
        <f>F40</f>
        <v>7</v>
      </c>
      <c r="F42" s="457">
        <v>161</v>
      </c>
      <c r="G42" s="457"/>
      <c r="H42" s="457">
        <f>PI()*(14)^2/4*7.85/1000</f>
        <v>1.2084136142033137</v>
      </c>
      <c r="I42" s="348">
        <f>PRODUCT(D42:H42)</f>
        <v>2723.764286414269</v>
      </c>
      <c r="J42" s="348"/>
      <c r="K42" s="352"/>
      <c r="L42" s="352"/>
      <c r="M42" s="352"/>
      <c r="N42" s="352"/>
      <c r="O42" s="353"/>
    </row>
    <row r="43" spans="1:15" s="347" customFormat="1" outlineLevel="1">
      <c r="A43" s="349"/>
      <c r="B43" s="361" t="s">
        <v>953</v>
      </c>
      <c r="C43" s="351"/>
      <c r="D43" s="457"/>
      <c r="E43" s="457">
        <f>0.25+0.3+0.25-0.1</f>
        <v>0.70000000000000007</v>
      </c>
      <c r="F43" s="457">
        <f>ROUNDUP(E40*F40/1,0)</f>
        <v>221</v>
      </c>
      <c r="G43" s="457"/>
      <c r="H43" s="457">
        <f>PI()*(10)^2/4*7.85/1000</f>
        <v>0.61653755826699697</v>
      </c>
      <c r="I43" s="348">
        <f>PRODUCT(D43:H43)</f>
        <v>95.37836026390444</v>
      </c>
      <c r="J43" s="348"/>
      <c r="K43" s="352"/>
      <c r="L43" s="352"/>
      <c r="M43" s="352"/>
      <c r="N43" s="352"/>
      <c r="O43" s="353"/>
    </row>
    <row r="44" spans="1:15" s="347" customFormat="1" outlineLevel="1">
      <c r="A44" s="349"/>
      <c r="B44" s="361" t="s">
        <v>914</v>
      </c>
      <c r="C44" s="351"/>
      <c r="D44" s="457"/>
      <c r="E44" s="457">
        <v>1.5</v>
      </c>
      <c r="F44" s="457">
        <f>38*3+160*2</f>
        <v>434</v>
      </c>
      <c r="G44" s="457"/>
      <c r="H44" s="457">
        <f>PI()*(12)^2/4*7.85/1000</f>
        <v>0.88781408390447547</v>
      </c>
      <c r="I44" s="348">
        <f>PRODUCT(D44:H44)</f>
        <v>577.96696862181352</v>
      </c>
      <c r="J44" s="348"/>
      <c r="K44" s="352"/>
      <c r="L44" s="352"/>
      <c r="M44" s="352"/>
      <c r="N44" s="352"/>
      <c r="O44" s="353"/>
    </row>
    <row r="45" spans="1:15" s="347" customFormat="1" outlineLevel="1">
      <c r="A45" s="349"/>
      <c r="B45" s="361"/>
      <c r="C45" s="351"/>
      <c r="D45" s="457"/>
      <c r="E45" s="457"/>
      <c r="F45" s="457"/>
      <c r="G45" s="457"/>
      <c r="H45" s="457"/>
      <c r="I45" s="348"/>
      <c r="J45" s="348"/>
      <c r="K45" s="352"/>
      <c r="L45" s="352"/>
      <c r="M45" s="352"/>
      <c r="N45" s="352"/>
      <c r="O45" s="353"/>
    </row>
    <row r="46" spans="1:15">
      <c r="A46" s="16">
        <f>MAX($A$6:$A39)+1</f>
        <v>11</v>
      </c>
      <c r="B46" s="2" t="s">
        <v>314</v>
      </c>
      <c r="C46" s="3" t="s">
        <v>97</v>
      </c>
      <c r="D46" s="458"/>
      <c r="E46" s="458"/>
      <c r="F46" s="458"/>
      <c r="G46" s="458"/>
      <c r="H46" s="458"/>
      <c r="I46" s="101">
        <f>SUBTOTAL(9,I47:I48)/1000*1.2</f>
        <v>0.64384277364752562</v>
      </c>
      <c r="J46" s="92"/>
      <c r="K46" s="92"/>
      <c r="L46" s="92">
        <f t="shared" si="6"/>
        <v>0</v>
      </c>
      <c r="M46" s="92">
        <f t="shared" si="7"/>
        <v>0</v>
      </c>
      <c r="N46" s="92">
        <f t="shared" si="2"/>
        <v>0</v>
      </c>
      <c r="O46" s="118"/>
    </row>
    <row r="47" spans="1:15" s="347" customFormat="1" outlineLevel="1">
      <c r="A47" s="349"/>
      <c r="B47" s="361" t="s">
        <v>915</v>
      </c>
      <c r="C47" s="351"/>
      <c r="D47" s="457">
        <f>D29</f>
        <v>8</v>
      </c>
      <c r="E47" s="457">
        <v>10</v>
      </c>
      <c r="F47" s="457">
        <f>5.3+0.25</f>
        <v>5.55</v>
      </c>
      <c r="G47" s="457"/>
      <c r="H47" s="457">
        <f>PI()*(14)^2/4*7.85/1000</f>
        <v>1.2084136142033137</v>
      </c>
      <c r="I47" s="348">
        <f>PRODUCT(D47:H47)</f>
        <v>536.53564470627134</v>
      </c>
      <c r="J47" s="352"/>
      <c r="K47" s="352"/>
      <c r="L47" s="352"/>
      <c r="M47" s="352"/>
      <c r="N47" s="352"/>
      <c r="O47" s="353"/>
    </row>
    <row r="48" spans="1:15" s="347" customFormat="1" outlineLevel="1">
      <c r="A48" s="349"/>
      <c r="B48" s="350"/>
      <c r="C48" s="351"/>
      <c r="D48" s="457"/>
      <c r="E48" s="457"/>
      <c r="F48" s="457"/>
      <c r="G48" s="457"/>
      <c r="H48" s="457"/>
      <c r="I48" s="348"/>
      <c r="J48" s="352"/>
      <c r="K48" s="352"/>
      <c r="L48" s="352"/>
      <c r="M48" s="352"/>
      <c r="N48" s="352"/>
      <c r="O48" s="353"/>
    </row>
    <row r="49" spans="1:15">
      <c r="A49" s="16">
        <f>MAX($A$6:$A46)+1</f>
        <v>12</v>
      </c>
      <c r="B49" s="2" t="s">
        <v>368</v>
      </c>
      <c r="C49" s="3" t="s">
        <v>97</v>
      </c>
      <c r="D49" s="458"/>
      <c r="E49" s="458"/>
      <c r="F49" s="458"/>
      <c r="G49" s="458"/>
      <c r="H49" s="458"/>
      <c r="I49" s="101">
        <f>SUBTOTAL(9,I50:I56)/1000*1.2</f>
        <v>13.999525975850519</v>
      </c>
      <c r="J49" s="92"/>
      <c r="K49" s="92"/>
      <c r="L49" s="92">
        <f t="shared" si="6"/>
        <v>0</v>
      </c>
      <c r="M49" s="92">
        <f t="shared" si="7"/>
        <v>0</v>
      </c>
      <c r="N49" s="92">
        <f t="shared" si="2"/>
        <v>0</v>
      </c>
      <c r="O49" s="118"/>
    </row>
    <row r="50" spans="1:15" s="347" customFormat="1" outlineLevel="1">
      <c r="A50" s="349"/>
      <c r="B50" s="350" t="str">
        <f>B25</f>
        <v>vách trục A-B</v>
      </c>
      <c r="C50" s="351"/>
      <c r="D50" s="457">
        <f>D25</f>
        <v>2</v>
      </c>
      <c r="E50" s="457">
        <f>E25</f>
        <v>31.5</v>
      </c>
      <c r="F50" s="457">
        <f>F25</f>
        <v>0.25</v>
      </c>
      <c r="G50" s="457">
        <f>G25</f>
        <v>4.9000000000000004</v>
      </c>
      <c r="H50" s="457">
        <v>0</v>
      </c>
      <c r="I50" s="348">
        <f t="shared" ref="I50:I55" si="9">PRODUCT(D50:H50)</f>
        <v>0</v>
      </c>
      <c r="J50" s="352"/>
      <c r="K50" s="352"/>
      <c r="L50" s="352"/>
      <c r="M50" s="352"/>
      <c r="N50" s="352"/>
      <c r="O50" s="353"/>
    </row>
    <row r="51" spans="1:15" s="347" customFormat="1" outlineLevel="1">
      <c r="A51" s="349"/>
      <c r="B51" s="361" t="s">
        <v>918</v>
      </c>
      <c r="C51" s="351"/>
      <c r="D51" s="457">
        <f>D50</f>
        <v>2</v>
      </c>
      <c r="E51" s="457">
        <f>5.5+0.25</f>
        <v>5.75</v>
      </c>
      <c r="F51" s="457">
        <f>158*2</f>
        <v>316</v>
      </c>
      <c r="G51" s="457"/>
      <c r="H51" s="457">
        <f>PI()*(16)^2/4*7.85/1000</f>
        <v>1.5783361491635119</v>
      </c>
      <c r="I51" s="348">
        <f t="shared" si="9"/>
        <v>5735.6735660602026</v>
      </c>
      <c r="J51" s="352"/>
      <c r="K51" s="352"/>
      <c r="L51" s="352"/>
      <c r="M51" s="352"/>
      <c r="N51" s="352"/>
      <c r="O51" s="353"/>
    </row>
    <row r="52" spans="1:15" s="347" customFormat="1" outlineLevel="1">
      <c r="A52" s="349"/>
      <c r="B52" s="361" t="s">
        <v>919</v>
      </c>
      <c r="C52" s="351"/>
      <c r="D52" s="457">
        <f>D51</f>
        <v>2</v>
      </c>
      <c r="E52" s="457">
        <f>31.5+0.4</f>
        <v>31.9</v>
      </c>
      <c r="F52" s="457">
        <f>26*2</f>
        <v>52</v>
      </c>
      <c r="G52" s="457"/>
      <c r="H52" s="457">
        <f>PI()*(12)^2/4*7.85/1000</f>
        <v>0.88781408390447547</v>
      </c>
      <c r="I52" s="348">
        <f t="shared" si="9"/>
        <v>2945.4120047614879</v>
      </c>
      <c r="J52" s="352"/>
      <c r="K52" s="352"/>
      <c r="L52" s="352"/>
      <c r="M52" s="352"/>
      <c r="N52" s="352"/>
      <c r="O52" s="353"/>
    </row>
    <row r="53" spans="1:15" s="347" customFormat="1" outlineLevel="1">
      <c r="A53" s="349"/>
      <c r="B53" s="350" t="str">
        <f>B26</f>
        <v>vách trục 1,2,7</v>
      </c>
      <c r="C53" s="351"/>
      <c r="D53" s="457">
        <f>D26</f>
        <v>3</v>
      </c>
      <c r="E53" s="457">
        <f>E26</f>
        <v>7</v>
      </c>
      <c r="F53" s="457">
        <f>F26</f>
        <v>0.25</v>
      </c>
      <c r="G53" s="457">
        <f>G26</f>
        <v>4.9000000000000004</v>
      </c>
      <c r="H53" s="457">
        <v>0</v>
      </c>
      <c r="I53" s="348">
        <f t="shared" si="9"/>
        <v>0</v>
      </c>
      <c r="J53" s="352"/>
      <c r="K53" s="352"/>
      <c r="L53" s="352"/>
      <c r="M53" s="352"/>
      <c r="N53" s="352"/>
      <c r="O53" s="353"/>
    </row>
    <row r="54" spans="1:15" s="347" customFormat="1" outlineLevel="1">
      <c r="A54" s="349"/>
      <c r="B54" s="361" t="s">
        <v>918</v>
      </c>
      <c r="C54" s="351"/>
      <c r="D54" s="457">
        <f>D53</f>
        <v>3</v>
      </c>
      <c r="E54" s="457">
        <f>5.5+0.25</f>
        <v>5.75</v>
      </c>
      <c r="F54" s="457">
        <f>36*2</f>
        <v>72</v>
      </c>
      <c r="G54" s="457"/>
      <c r="H54" s="457">
        <f>PI()*(16)^2/4*7.85/1000</f>
        <v>1.5783361491635119</v>
      </c>
      <c r="I54" s="348">
        <f t="shared" si="9"/>
        <v>1960.2934972610819</v>
      </c>
      <c r="J54" s="352"/>
      <c r="K54" s="352"/>
      <c r="L54" s="352"/>
      <c r="M54" s="352"/>
      <c r="N54" s="352"/>
      <c r="O54" s="353"/>
    </row>
    <row r="55" spans="1:15" s="347" customFormat="1" outlineLevel="1">
      <c r="A55" s="349"/>
      <c r="B55" s="361" t="s">
        <v>919</v>
      </c>
      <c r="C55" s="351"/>
      <c r="D55" s="457">
        <f>D54</f>
        <v>3</v>
      </c>
      <c r="E55" s="457">
        <f>7+0.4</f>
        <v>7.4</v>
      </c>
      <c r="F55" s="457">
        <f>26*2</f>
        <v>52</v>
      </c>
      <c r="G55" s="457"/>
      <c r="H55" s="457">
        <f>PI()*(12)^2/4*7.85/1000</f>
        <v>0.88781408390447547</v>
      </c>
      <c r="I55" s="348">
        <f t="shared" si="9"/>
        <v>1024.8925784593266</v>
      </c>
      <c r="J55" s="352"/>
      <c r="K55" s="352"/>
      <c r="L55" s="352"/>
      <c r="M55" s="352"/>
      <c r="N55" s="352"/>
      <c r="O55" s="353"/>
    </row>
    <row r="56" spans="1:15" s="347" customFormat="1" outlineLevel="1">
      <c r="A56" s="349"/>
      <c r="B56" s="350"/>
      <c r="C56" s="351"/>
      <c r="D56" s="457"/>
      <c r="E56" s="457"/>
      <c r="F56" s="457"/>
      <c r="G56" s="457"/>
      <c r="H56" s="457"/>
      <c r="I56" s="348"/>
      <c r="J56" s="352"/>
      <c r="K56" s="352"/>
      <c r="L56" s="352"/>
      <c r="M56" s="352"/>
      <c r="N56" s="352"/>
      <c r="O56" s="353"/>
    </row>
    <row r="57" spans="1:15">
      <c r="A57" s="16">
        <f>MAX($A$6:$A49)+1</f>
        <v>13</v>
      </c>
      <c r="B57" s="2" t="s">
        <v>369</v>
      </c>
      <c r="C57" s="3" t="s">
        <v>97</v>
      </c>
      <c r="D57" s="458"/>
      <c r="E57" s="458"/>
      <c r="F57" s="458"/>
      <c r="G57" s="458"/>
      <c r="H57" s="458"/>
      <c r="I57" s="101">
        <f>SUBTOTAL(9,I58:I69)/1000*1.2</f>
        <v>7.759489174564556</v>
      </c>
      <c r="J57" s="92"/>
      <c r="K57" s="92"/>
      <c r="L57" s="92">
        <f t="shared" si="6"/>
        <v>0</v>
      </c>
      <c r="M57" s="92">
        <f t="shared" si="7"/>
        <v>0</v>
      </c>
      <c r="N57" s="92">
        <f t="shared" si="2"/>
        <v>0</v>
      </c>
      <c r="O57" s="118"/>
    </row>
    <row r="58" spans="1:15" s="347" customFormat="1" outlineLevel="1">
      <c r="A58" s="349"/>
      <c r="B58" s="350" t="str">
        <f>B32</f>
        <v>Nắp</v>
      </c>
      <c r="C58" s="351"/>
      <c r="D58" s="457"/>
      <c r="E58" s="457">
        <f>E32</f>
        <v>31.5</v>
      </c>
      <c r="F58" s="457">
        <f t="shared" ref="F58:G58" si="10">F32</f>
        <v>7</v>
      </c>
      <c r="G58" s="457">
        <f t="shared" si="10"/>
        <v>0.2</v>
      </c>
      <c r="H58" s="457">
        <v>0</v>
      </c>
      <c r="I58" s="348">
        <f>PRODUCT(D58:H58)</f>
        <v>0</v>
      </c>
      <c r="J58" s="352"/>
      <c r="K58" s="352"/>
      <c r="L58" s="352"/>
      <c r="M58" s="352"/>
      <c r="N58" s="352"/>
      <c r="O58" s="353"/>
    </row>
    <row r="59" spans="1:15" s="347" customFormat="1" outlineLevel="1">
      <c r="A59" s="349"/>
      <c r="B59" s="361" t="s">
        <v>920</v>
      </c>
      <c r="C59" s="351"/>
      <c r="D59" s="457">
        <v>2</v>
      </c>
      <c r="E59" s="457">
        <f>E58</f>
        <v>31.5</v>
      </c>
      <c r="F59" s="457">
        <v>33</v>
      </c>
      <c r="G59" s="457"/>
      <c r="H59" s="457">
        <f>PI()*(12)^2/4*7.85/1000</f>
        <v>0.88781408390447547</v>
      </c>
      <c r="I59" s="348">
        <f>PRODUCT(D59:H59)</f>
        <v>1845.7654804374044</v>
      </c>
      <c r="J59" s="348"/>
      <c r="K59" s="352"/>
      <c r="L59" s="352"/>
      <c r="M59" s="352"/>
      <c r="N59" s="352"/>
      <c r="O59" s="353"/>
    </row>
    <row r="60" spans="1:15" s="347" customFormat="1" outlineLevel="1">
      <c r="A60" s="349"/>
      <c r="B60" s="361" t="s">
        <v>921</v>
      </c>
      <c r="C60" s="351"/>
      <c r="D60" s="457">
        <v>2</v>
      </c>
      <c r="E60" s="457">
        <f>F58</f>
        <v>7</v>
      </c>
      <c r="F60" s="457">
        <v>222</v>
      </c>
      <c r="G60" s="457"/>
      <c r="H60" s="457">
        <f>PI()*(12)^2/4*7.85/1000</f>
        <v>0.88781408390447547</v>
      </c>
      <c r="I60" s="348">
        <f>PRODUCT(D60:H60)</f>
        <v>2759.3261727751096</v>
      </c>
      <c r="J60" s="348"/>
      <c r="K60" s="352"/>
      <c r="L60" s="352"/>
      <c r="M60" s="352"/>
      <c r="N60" s="352"/>
      <c r="O60" s="353"/>
    </row>
    <row r="61" spans="1:15" s="347" customFormat="1" outlineLevel="1">
      <c r="A61" s="349"/>
      <c r="B61" s="350" t="str">
        <f>B34</f>
        <v>D. 300*400</v>
      </c>
      <c r="C61" s="351"/>
      <c r="D61" s="457"/>
      <c r="E61" s="457">
        <f>E34</f>
        <v>35</v>
      </c>
      <c r="F61" s="457">
        <f t="shared" ref="F61:G61" si="11">F34</f>
        <v>0.3</v>
      </c>
      <c r="G61" s="457">
        <f t="shared" si="11"/>
        <v>0.4</v>
      </c>
      <c r="H61" s="457">
        <v>0</v>
      </c>
      <c r="I61" s="348">
        <f t="shared" ref="I61:I64" si="12">PRODUCT(D61:H61)</f>
        <v>0</v>
      </c>
      <c r="J61" s="348"/>
      <c r="K61" s="352"/>
      <c r="L61" s="352"/>
      <c r="M61" s="352"/>
      <c r="N61" s="352"/>
      <c r="O61" s="353"/>
    </row>
    <row r="62" spans="1:15" s="347" customFormat="1" outlineLevel="1">
      <c r="A62" s="349"/>
      <c r="B62" s="361" t="s">
        <v>915</v>
      </c>
      <c r="C62" s="351"/>
      <c r="D62" s="457"/>
      <c r="E62" s="457">
        <f>E61</f>
        <v>35</v>
      </c>
      <c r="F62" s="457">
        <v>10</v>
      </c>
      <c r="G62" s="457"/>
      <c r="H62" s="457">
        <f>PI()*(18)^2/4*7.85/1000</f>
        <v>1.9975816887850697</v>
      </c>
      <c r="I62" s="348">
        <f t="shared" si="12"/>
        <v>699.15359107477434</v>
      </c>
      <c r="J62" s="348"/>
      <c r="K62" s="352"/>
      <c r="L62" s="352"/>
      <c r="M62" s="352"/>
      <c r="N62" s="352"/>
      <c r="O62" s="353"/>
    </row>
    <row r="63" spans="1:15" s="347" customFormat="1" outlineLevel="1">
      <c r="A63" s="349"/>
      <c r="B63" s="361" t="s">
        <v>924</v>
      </c>
      <c r="C63" s="351"/>
      <c r="D63" s="457"/>
      <c r="E63" s="457">
        <f>ROUNDUP(E62/0.15,0)</f>
        <v>234</v>
      </c>
      <c r="F63" s="457">
        <f>(F61+G61-0.05)*2+0.1</f>
        <v>1.4</v>
      </c>
      <c r="G63" s="457"/>
      <c r="H63" s="457">
        <f>PI()*(8)^2/4*7.85/1000</f>
        <v>0.39458403729087799</v>
      </c>
      <c r="I63" s="348">
        <f t="shared" si="12"/>
        <v>129.26573061649162</v>
      </c>
      <c r="J63" s="348"/>
      <c r="K63" s="352"/>
      <c r="L63" s="352"/>
      <c r="M63" s="352"/>
      <c r="N63" s="352"/>
      <c r="O63" s="353"/>
    </row>
    <row r="64" spans="1:15" s="347" customFormat="1" outlineLevel="1">
      <c r="A64" s="349"/>
      <c r="B64" s="350" t="str">
        <f>B35</f>
        <v>D. 250*400</v>
      </c>
      <c r="C64" s="351"/>
      <c r="D64" s="457"/>
      <c r="E64" s="457">
        <f>E35</f>
        <v>77</v>
      </c>
      <c r="F64" s="457">
        <f t="shared" ref="F64:G64" si="13">F35</f>
        <v>0.25</v>
      </c>
      <c r="G64" s="457">
        <f t="shared" si="13"/>
        <v>0.4</v>
      </c>
      <c r="H64" s="457">
        <v>0</v>
      </c>
      <c r="I64" s="348">
        <f t="shared" si="12"/>
        <v>0</v>
      </c>
      <c r="J64" s="348"/>
      <c r="K64" s="352"/>
      <c r="L64" s="352"/>
      <c r="M64" s="352"/>
      <c r="N64" s="352"/>
      <c r="O64" s="353"/>
    </row>
    <row r="65" spans="1:15" s="347" customFormat="1" outlineLevel="1">
      <c r="A65" s="349"/>
      <c r="B65" s="361" t="s">
        <v>925</v>
      </c>
      <c r="C65" s="351"/>
      <c r="D65" s="457"/>
      <c r="E65" s="457">
        <f>E64</f>
        <v>77</v>
      </c>
      <c r="F65" s="457">
        <v>5</v>
      </c>
      <c r="G65" s="457"/>
      <c r="H65" s="457">
        <f>PI()*(18)^2/4*7.85/1000</f>
        <v>1.9975816887850697</v>
      </c>
      <c r="I65" s="348">
        <f t="shared" ref="I65:I66" si="14">PRODUCT(D65:H65)</f>
        <v>769.0689501822518</v>
      </c>
      <c r="J65" s="348"/>
      <c r="K65" s="352"/>
      <c r="L65" s="352"/>
      <c r="M65" s="352"/>
      <c r="N65" s="352"/>
      <c r="O65" s="353"/>
    </row>
    <row r="66" spans="1:15" s="347" customFormat="1" outlineLevel="1">
      <c r="A66" s="349"/>
      <c r="B66" s="361" t="s">
        <v>924</v>
      </c>
      <c r="C66" s="351"/>
      <c r="D66" s="457"/>
      <c r="E66" s="457">
        <f>ROUNDUP(E65/0.15,0)</f>
        <v>514</v>
      </c>
      <c r="F66" s="457">
        <f>(F64+G64-0.05)*2+0.1</f>
        <v>1.3</v>
      </c>
      <c r="G66" s="457"/>
      <c r="H66" s="457">
        <f>PI()*(8)^2/4*7.85/1000</f>
        <v>0.39458403729087799</v>
      </c>
      <c r="I66" s="348">
        <f t="shared" si="14"/>
        <v>263.66105371776467</v>
      </c>
      <c r="J66" s="348"/>
      <c r="K66" s="352"/>
      <c r="L66" s="352"/>
      <c r="M66" s="352"/>
      <c r="N66" s="352"/>
      <c r="O66" s="353"/>
    </row>
    <row r="67" spans="1:15" s="347" customFormat="1" outlineLevel="1">
      <c r="A67" s="349"/>
      <c r="B67" s="361"/>
      <c r="C67" s="351"/>
      <c r="D67" s="457"/>
      <c r="E67" s="457"/>
      <c r="F67" s="457"/>
      <c r="G67" s="457"/>
      <c r="H67" s="457"/>
      <c r="I67" s="348"/>
      <c r="J67" s="348"/>
      <c r="K67" s="352"/>
      <c r="L67" s="352"/>
      <c r="M67" s="352"/>
      <c r="N67" s="352"/>
      <c r="O67" s="353"/>
    </row>
    <row r="68" spans="1:15" s="347" customFormat="1">
      <c r="A68" s="349"/>
      <c r="B68" s="361"/>
      <c r="C68" s="351"/>
      <c r="D68" s="457"/>
      <c r="E68" s="457"/>
      <c r="F68" s="457"/>
      <c r="G68" s="457"/>
      <c r="H68" s="457"/>
      <c r="I68" s="348"/>
      <c r="J68" s="348"/>
      <c r="K68" s="352"/>
      <c r="L68" s="352"/>
      <c r="M68" s="352"/>
      <c r="N68" s="352"/>
      <c r="O68" s="353"/>
    </row>
    <row r="69" spans="1:15">
      <c r="A69" s="120"/>
      <c r="B69" s="95" t="s">
        <v>21</v>
      </c>
      <c r="C69" s="94"/>
      <c r="D69" s="460"/>
      <c r="E69" s="460"/>
      <c r="F69" s="460"/>
      <c r="G69" s="460"/>
      <c r="H69" s="460"/>
      <c r="I69" s="96"/>
      <c r="J69" s="97"/>
      <c r="K69" s="97"/>
      <c r="L69" s="98">
        <f>+SUBTOTAL(9,L70:L90)</f>
        <v>0</v>
      </c>
      <c r="M69" s="98">
        <f>+SUBTOTAL(9,M70:M90)</f>
        <v>0</v>
      </c>
      <c r="N69" s="98">
        <f>+SUBTOTAL(9,N70:N90)</f>
        <v>0</v>
      </c>
      <c r="O69" s="121"/>
    </row>
    <row r="70" spans="1:15">
      <c r="A70" s="16">
        <f>MAX($A$6:$A69)+1</f>
        <v>14</v>
      </c>
      <c r="B70" s="93" t="s">
        <v>103</v>
      </c>
      <c r="C70" s="3" t="s">
        <v>3</v>
      </c>
      <c r="D70" s="458"/>
      <c r="E70" s="458"/>
      <c r="F70" s="458"/>
      <c r="G70" s="458"/>
      <c r="H70" s="458"/>
      <c r="I70" s="101">
        <f>SUBTOTAL(9,I71:I72)</f>
        <v>24.396000000000001</v>
      </c>
      <c r="J70" s="92"/>
      <c r="K70" s="92"/>
      <c r="L70" s="92">
        <f t="shared" ref="L70:L83" si="15">I70*J70</f>
        <v>0</v>
      </c>
      <c r="M70" s="92">
        <f t="shared" ref="M70:M83" si="16">+I70*K70</f>
        <v>0</v>
      </c>
      <c r="N70" s="92">
        <f t="shared" si="2"/>
        <v>0</v>
      </c>
      <c r="O70" s="118"/>
    </row>
    <row r="71" spans="1:15" s="347" customFormat="1" outlineLevel="1">
      <c r="A71" s="349"/>
      <c r="B71" s="350" t="str">
        <f>B19</f>
        <v>Đáy</v>
      </c>
      <c r="C71" s="351"/>
      <c r="D71" s="457"/>
      <c r="E71" s="457">
        <f>E19</f>
        <v>32.1</v>
      </c>
      <c r="F71" s="457">
        <f t="shared" ref="F71:G71" si="17">F19</f>
        <v>7.6</v>
      </c>
      <c r="G71" s="457">
        <f t="shared" si="17"/>
        <v>0.1</v>
      </c>
      <c r="H71" s="457"/>
      <c r="I71" s="348">
        <f>PRODUCT(D71:H71)</f>
        <v>24.396000000000001</v>
      </c>
      <c r="J71" s="352"/>
      <c r="K71" s="352"/>
      <c r="L71" s="352"/>
      <c r="M71" s="352"/>
      <c r="N71" s="352"/>
      <c r="O71" s="353"/>
    </row>
    <row r="72" spans="1:15" s="347" customFormat="1" outlineLevel="1">
      <c r="A72" s="349"/>
      <c r="B72" s="350"/>
      <c r="C72" s="351"/>
      <c r="D72" s="457"/>
      <c r="E72" s="457"/>
      <c r="F72" s="457"/>
      <c r="G72" s="457"/>
      <c r="H72" s="457"/>
      <c r="I72" s="348"/>
      <c r="J72" s="352"/>
      <c r="K72" s="352"/>
      <c r="L72" s="352"/>
      <c r="M72" s="352"/>
      <c r="N72" s="352"/>
      <c r="O72" s="353"/>
    </row>
    <row r="73" spans="1:15" ht="30">
      <c r="A73" s="16">
        <f>MAX($A$6:$A70)+1</f>
        <v>15</v>
      </c>
      <c r="B73" s="2" t="s">
        <v>370</v>
      </c>
      <c r="C73" s="3" t="s">
        <v>3</v>
      </c>
      <c r="D73" s="458"/>
      <c r="E73" s="458"/>
      <c r="F73" s="458"/>
      <c r="G73" s="458"/>
      <c r="H73" s="458"/>
      <c r="I73" s="101">
        <f>SUBTOTAL(9,I74:I75)*1.05</f>
        <v>115.7625</v>
      </c>
      <c r="J73" s="92"/>
      <c r="K73" s="92"/>
      <c r="L73" s="92">
        <f t="shared" si="15"/>
        <v>0</v>
      </c>
      <c r="M73" s="92">
        <f t="shared" si="16"/>
        <v>0</v>
      </c>
      <c r="N73" s="92">
        <f t="shared" si="2"/>
        <v>0</v>
      </c>
      <c r="O73" s="118"/>
    </row>
    <row r="74" spans="1:15" s="347" customFormat="1" outlineLevel="1">
      <c r="A74" s="349"/>
      <c r="B74" s="350" t="str">
        <f>B22</f>
        <v>Đáy</v>
      </c>
      <c r="C74" s="351"/>
      <c r="D74" s="457"/>
      <c r="E74" s="457">
        <f>E22</f>
        <v>31.5</v>
      </c>
      <c r="F74" s="457">
        <f t="shared" ref="F74:G74" si="18">F22</f>
        <v>7</v>
      </c>
      <c r="G74" s="457">
        <f t="shared" si="18"/>
        <v>0.5</v>
      </c>
      <c r="H74" s="457"/>
      <c r="I74" s="348">
        <f>PRODUCT(D74:H74)</f>
        <v>110.25</v>
      </c>
      <c r="J74" s="352"/>
      <c r="K74" s="352"/>
      <c r="L74" s="352"/>
      <c r="M74" s="352"/>
      <c r="N74" s="352"/>
      <c r="O74" s="353"/>
    </row>
    <row r="75" spans="1:15" s="347" customFormat="1" outlineLevel="1">
      <c r="A75" s="349"/>
      <c r="B75" s="350"/>
      <c r="C75" s="351"/>
      <c r="D75" s="457"/>
      <c r="E75" s="457"/>
      <c r="F75" s="457"/>
      <c r="G75" s="457"/>
      <c r="H75" s="457"/>
      <c r="I75" s="348"/>
      <c r="J75" s="352"/>
      <c r="K75" s="352"/>
      <c r="L75" s="352"/>
      <c r="M75" s="352"/>
      <c r="N75" s="352"/>
      <c r="O75" s="353"/>
    </row>
    <row r="76" spans="1:15" ht="30">
      <c r="A76" s="16">
        <f>MAX($A$6:$A73)+1</f>
        <v>16</v>
      </c>
      <c r="B76" s="93" t="s">
        <v>371</v>
      </c>
      <c r="C76" s="3" t="s">
        <v>3</v>
      </c>
      <c r="D76" s="458"/>
      <c r="E76" s="458"/>
      <c r="F76" s="458"/>
      <c r="G76" s="458"/>
      <c r="H76" s="458"/>
      <c r="I76" s="101">
        <f>SUBTOTAL(9,I77:I78)*1.05</f>
        <v>4.9391999999999996</v>
      </c>
      <c r="J76" s="92"/>
      <c r="K76" s="92"/>
      <c r="L76" s="92">
        <f t="shared" si="15"/>
        <v>0</v>
      </c>
      <c r="M76" s="92">
        <f t="shared" si="16"/>
        <v>0</v>
      </c>
      <c r="N76" s="92">
        <f t="shared" si="2"/>
        <v>0</v>
      </c>
      <c r="O76" s="118"/>
    </row>
    <row r="77" spans="1:15" s="347" customFormat="1" outlineLevel="1">
      <c r="A77" s="349"/>
      <c r="B77" s="350" t="s">
        <v>912</v>
      </c>
      <c r="C77" s="351"/>
      <c r="D77" s="457">
        <f>D29</f>
        <v>8</v>
      </c>
      <c r="E77" s="457">
        <f t="shared" ref="E77:G77" si="19">E29</f>
        <v>0.3</v>
      </c>
      <c r="F77" s="457">
        <f t="shared" si="19"/>
        <v>0.4</v>
      </c>
      <c r="G77" s="457">
        <f t="shared" si="19"/>
        <v>4.8999999999999995</v>
      </c>
      <c r="H77" s="457"/>
      <c r="I77" s="348">
        <f>PRODUCT(D77:H77)</f>
        <v>4.7039999999999997</v>
      </c>
      <c r="J77" s="352"/>
      <c r="K77" s="352"/>
      <c r="L77" s="352"/>
      <c r="M77" s="352"/>
      <c r="N77" s="352"/>
      <c r="O77" s="353"/>
    </row>
    <row r="78" spans="1:15" s="347" customFormat="1" outlineLevel="1">
      <c r="A78" s="349"/>
      <c r="B78" s="350"/>
      <c r="C78" s="351"/>
      <c r="D78" s="457"/>
      <c r="E78" s="457"/>
      <c r="F78" s="457"/>
      <c r="G78" s="457"/>
      <c r="H78" s="457"/>
      <c r="I78" s="348"/>
      <c r="J78" s="352"/>
      <c r="K78" s="352"/>
      <c r="L78" s="352"/>
      <c r="M78" s="352"/>
      <c r="N78" s="352"/>
      <c r="O78" s="353"/>
    </row>
    <row r="79" spans="1:15" ht="30">
      <c r="A79" s="16">
        <f>MAX($A$6:$A76)+1</f>
        <v>17</v>
      </c>
      <c r="B79" s="2" t="s">
        <v>372</v>
      </c>
      <c r="C79" s="3" t="s">
        <v>3</v>
      </c>
      <c r="D79" s="458"/>
      <c r="E79" s="458"/>
      <c r="F79" s="458"/>
      <c r="G79" s="458"/>
      <c r="H79" s="458"/>
      <c r="I79" s="101">
        <f>SUBTOTAL(9,I80:I82)*1.05</f>
        <v>108.04500000000002</v>
      </c>
      <c r="J79" s="92"/>
      <c r="K79" s="92"/>
      <c r="L79" s="92">
        <f t="shared" si="15"/>
        <v>0</v>
      </c>
      <c r="M79" s="92">
        <f t="shared" si="16"/>
        <v>0</v>
      </c>
      <c r="N79" s="92">
        <f t="shared" si="2"/>
        <v>0</v>
      </c>
      <c r="O79" s="118"/>
    </row>
    <row r="80" spans="1:15" s="347" customFormat="1" outlineLevel="1">
      <c r="A80" s="349"/>
      <c r="B80" s="350" t="str">
        <f>B25</f>
        <v>vách trục A-B</v>
      </c>
      <c r="C80" s="351"/>
      <c r="D80" s="457">
        <f>D25</f>
        <v>2</v>
      </c>
      <c r="E80" s="457">
        <f t="shared" ref="E80:G80" si="20">E25</f>
        <v>31.5</v>
      </c>
      <c r="F80" s="457">
        <f t="shared" si="20"/>
        <v>0.25</v>
      </c>
      <c r="G80" s="457">
        <f t="shared" si="20"/>
        <v>4.9000000000000004</v>
      </c>
      <c r="H80" s="457"/>
      <c r="I80" s="348">
        <f>PRODUCT(D80:H80)</f>
        <v>77.175000000000011</v>
      </c>
      <c r="J80" s="352"/>
      <c r="K80" s="352"/>
      <c r="L80" s="352"/>
      <c r="M80" s="352"/>
      <c r="N80" s="352"/>
      <c r="O80" s="353"/>
    </row>
    <row r="81" spans="1:15" s="347" customFormat="1" outlineLevel="1">
      <c r="A81" s="349"/>
      <c r="B81" s="350" t="str">
        <f>B26</f>
        <v>vách trục 1,2,7</v>
      </c>
      <c r="C81" s="351"/>
      <c r="D81" s="457">
        <f>D26</f>
        <v>3</v>
      </c>
      <c r="E81" s="457">
        <f t="shared" ref="E81:G81" si="21">E26</f>
        <v>7</v>
      </c>
      <c r="F81" s="457">
        <f t="shared" si="21"/>
        <v>0.25</v>
      </c>
      <c r="G81" s="457">
        <f t="shared" si="21"/>
        <v>4.9000000000000004</v>
      </c>
      <c r="H81" s="457"/>
      <c r="I81" s="348">
        <f>PRODUCT(D81:H81)</f>
        <v>25.725000000000001</v>
      </c>
      <c r="J81" s="352"/>
      <c r="K81" s="352"/>
      <c r="L81" s="352"/>
      <c r="M81" s="352"/>
      <c r="N81" s="352"/>
      <c r="O81" s="353"/>
    </row>
    <row r="82" spans="1:15" s="347" customFormat="1" outlineLevel="1">
      <c r="A82" s="349"/>
      <c r="B82" s="350"/>
      <c r="C82" s="351"/>
      <c r="D82" s="457"/>
      <c r="E82" s="457"/>
      <c r="F82" s="457"/>
      <c r="G82" s="457"/>
      <c r="H82" s="457"/>
      <c r="I82" s="348"/>
      <c r="J82" s="352"/>
      <c r="K82" s="352"/>
      <c r="L82" s="352"/>
      <c r="M82" s="352"/>
      <c r="N82" s="352"/>
      <c r="O82" s="353"/>
    </row>
    <row r="83" spans="1:15" ht="30">
      <c r="A83" s="16">
        <f>MAX($A$6:$A79)+1</f>
        <v>18</v>
      </c>
      <c r="B83" s="100" t="s">
        <v>373</v>
      </c>
      <c r="C83" s="3" t="s">
        <v>3</v>
      </c>
      <c r="D83" s="458"/>
      <c r="E83" s="458"/>
      <c r="F83" s="458"/>
      <c r="G83" s="458"/>
      <c r="H83" s="458"/>
      <c r="I83" s="101">
        <f>SUBTOTAL(9,I84:I88)</f>
        <v>56.000000000000007</v>
      </c>
      <c r="J83" s="92"/>
      <c r="K83" s="92"/>
      <c r="L83" s="92">
        <f t="shared" si="15"/>
        <v>0</v>
      </c>
      <c r="M83" s="92">
        <f t="shared" si="16"/>
        <v>0</v>
      </c>
      <c r="N83" s="92">
        <f t="shared" si="2"/>
        <v>0</v>
      </c>
      <c r="O83" s="118"/>
    </row>
    <row r="84" spans="1:15" s="347" customFormat="1" outlineLevel="1">
      <c r="A84" s="349"/>
      <c r="B84" s="350" t="str">
        <f>B32</f>
        <v>Nắp</v>
      </c>
      <c r="C84" s="351"/>
      <c r="D84" s="457"/>
      <c r="E84" s="457">
        <f>E32</f>
        <v>31.5</v>
      </c>
      <c r="F84" s="457">
        <f t="shared" ref="F84:G84" si="22">F32</f>
        <v>7</v>
      </c>
      <c r="G84" s="457">
        <f t="shared" si="22"/>
        <v>0.2</v>
      </c>
      <c r="H84" s="457"/>
      <c r="I84" s="348">
        <f>PRODUCT(D84:H84)</f>
        <v>44.1</v>
      </c>
      <c r="J84" s="352"/>
      <c r="K84" s="352"/>
      <c r="L84" s="352"/>
      <c r="M84" s="352"/>
      <c r="N84" s="352"/>
      <c r="O84" s="353"/>
    </row>
    <row r="85" spans="1:15" s="347" customFormat="1" outlineLevel="1">
      <c r="A85" s="349"/>
      <c r="B85" s="350"/>
      <c r="C85" s="351"/>
      <c r="D85" s="457"/>
      <c r="E85" s="457"/>
      <c r="F85" s="457"/>
      <c r="G85" s="457"/>
      <c r="H85" s="457"/>
      <c r="I85" s="348">
        <f t="shared" ref="I85:I87" si="23">PRODUCT(D85:H85)</f>
        <v>0</v>
      </c>
      <c r="J85" s="352"/>
      <c r="K85" s="352"/>
      <c r="L85" s="352"/>
      <c r="M85" s="352"/>
      <c r="N85" s="352"/>
      <c r="O85" s="353"/>
    </row>
    <row r="86" spans="1:15" s="347" customFormat="1" outlineLevel="1">
      <c r="A86" s="349"/>
      <c r="B86" s="350" t="str">
        <f>B34</f>
        <v>D. 300*400</v>
      </c>
      <c r="C86" s="351"/>
      <c r="D86" s="457"/>
      <c r="E86" s="457">
        <f t="shared" ref="E86:G87" si="24">E34</f>
        <v>35</v>
      </c>
      <c r="F86" s="457">
        <f t="shared" si="24"/>
        <v>0.3</v>
      </c>
      <c r="G86" s="457">
        <f t="shared" si="24"/>
        <v>0.4</v>
      </c>
      <c r="H86" s="457"/>
      <c r="I86" s="348">
        <f t="shared" si="23"/>
        <v>4.2</v>
      </c>
      <c r="J86" s="352"/>
      <c r="K86" s="352"/>
      <c r="L86" s="352"/>
      <c r="M86" s="352"/>
      <c r="N86" s="352"/>
      <c r="O86" s="353"/>
    </row>
    <row r="87" spans="1:15" s="347" customFormat="1" outlineLevel="1">
      <c r="A87" s="349"/>
      <c r="B87" s="350" t="str">
        <f>B35</f>
        <v>D. 250*400</v>
      </c>
      <c r="C87" s="351"/>
      <c r="D87" s="457"/>
      <c r="E87" s="457">
        <f t="shared" si="24"/>
        <v>77</v>
      </c>
      <c r="F87" s="457">
        <f t="shared" si="24"/>
        <v>0.25</v>
      </c>
      <c r="G87" s="457">
        <f t="shared" si="24"/>
        <v>0.4</v>
      </c>
      <c r="H87" s="457"/>
      <c r="I87" s="348">
        <f t="shared" si="23"/>
        <v>7.7</v>
      </c>
      <c r="J87" s="352"/>
      <c r="K87" s="352"/>
      <c r="L87" s="352"/>
      <c r="M87" s="352"/>
      <c r="N87" s="352"/>
      <c r="O87" s="353"/>
    </row>
    <row r="88" spans="1:15" s="347" customFormat="1" outlineLevel="1">
      <c r="A88" s="349"/>
      <c r="B88" s="350"/>
      <c r="C88" s="351"/>
      <c r="D88" s="457"/>
      <c r="E88" s="457"/>
      <c r="F88" s="457"/>
      <c r="G88" s="457"/>
      <c r="H88" s="457"/>
      <c r="I88" s="348"/>
      <c r="J88" s="352"/>
      <c r="K88" s="352"/>
      <c r="L88" s="352"/>
      <c r="M88" s="352"/>
      <c r="N88" s="352"/>
      <c r="O88" s="353"/>
    </row>
    <row r="89" spans="1:15">
      <c r="A89" s="16">
        <f>MAX($A$6:$A83)+1</f>
        <v>19</v>
      </c>
      <c r="B89" s="100" t="s">
        <v>381</v>
      </c>
      <c r="C89" s="3" t="s">
        <v>0</v>
      </c>
      <c r="D89" s="458"/>
      <c r="E89" s="458"/>
      <c r="F89" s="458"/>
      <c r="G89" s="458"/>
      <c r="H89" s="458"/>
      <c r="I89" s="91">
        <f>31.5*7</f>
        <v>220.5</v>
      </c>
      <c r="J89" s="92"/>
      <c r="K89" s="92"/>
      <c r="L89" s="92">
        <f t="shared" ref="L89" si="25">I89*J89</f>
        <v>0</v>
      </c>
      <c r="M89" s="92">
        <f t="shared" ref="M89" si="26">+I89*K89</f>
        <v>0</v>
      </c>
      <c r="N89" s="92">
        <f t="shared" ref="N89" si="27">+SUM(L89:M89)</f>
        <v>0</v>
      </c>
      <c r="O89" s="118"/>
    </row>
    <row r="90" spans="1:15">
      <c r="A90" s="123"/>
      <c r="B90" s="107"/>
      <c r="C90" s="105"/>
      <c r="D90" s="462"/>
      <c r="E90" s="462"/>
      <c r="F90" s="462"/>
      <c r="G90" s="462"/>
      <c r="H90" s="462"/>
      <c r="I90" s="104"/>
      <c r="J90" s="92"/>
      <c r="K90" s="92"/>
      <c r="L90" s="92"/>
      <c r="M90" s="92"/>
      <c r="N90" s="92"/>
      <c r="O90" s="118"/>
    </row>
    <row r="91" spans="1:15">
      <c r="A91" s="120"/>
      <c r="B91" s="95" t="s">
        <v>257</v>
      </c>
      <c r="C91" s="94"/>
      <c r="D91" s="460"/>
      <c r="E91" s="460"/>
      <c r="F91" s="460"/>
      <c r="G91" s="460"/>
      <c r="H91" s="460"/>
      <c r="I91" s="96"/>
      <c r="J91" s="97"/>
      <c r="K91" s="97"/>
      <c r="L91" s="98">
        <f>+SUBTOTAL(9,L92:L95)</f>
        <v>0</v>
      </c>
      <c r="M91" s="98">
        <f>+SUBTOTAL(9,M92:M95)</f>
        <v>0</v>
      </c>
      <c r="N91" s="98">
        <f>+SUBTOTAL(9,N92:N95)</f>
        <v>0</v>
      </c>
      <c r="O91" s="121"/>
    </row>
    <row r="92" spans="1:15" ht="30">
      <c r="A92" s="16">
        <f>MAX($A$6:$A91)+1</f>
        <v>20</v>
      </c>
      <c r="B92" s="100" t="s">
        <v>374</v>
      </c>
      <c r="C92" s="99" t="s">
        <v>4</v>
      </c>
      <c r="D92" s="461"/>
      <c r="E92" s="461"/>
      <c r="F92" s="461"/>
      <c r="G92" s="461"/>
      <c r="H92" s="461"/>
      <c r="I92" s="101">
        <f>I89</f>
        <v>220.5</v>
      </c>
      <c r="J92" s="92"/>
      <c r="K92" s="92"/>
      <c r="L92" s="92">
        <f t="shared" ref="L92:L93" si="28">I92*J92</f>
        <v>0</v>
      </c>
      <c r="M92" s="92">
        <f t="shared" ref="M92:M93" si="29">+I92*K92</f>
        <v>0</v>
      </c>
      <c r="N92" s="92">
        <f t="shared" ref="N92:N93" si="30">+SUM(L92:M92)</f>
        <v>0</v>
      </c>
      <c r="O92" s="118"/>
    </row>
    <row r="93" spans="1:15" ht="30">
      <c r="A93" s="16">
        <f>MAX($A$6:$A92)+1</f>
        <v>21</v>
      </c>
      <c r="B93" s="100" t="s">
        <v>375</v>
      </c>
      <c r="C93" s="99" t="s">
        <v>4</v>
      </c>
      <c r="D93" s="461"/>
      <c r="E93" s="461"/>
      <c r="F93" s="461"/>
      <c r="G93" s="461"/>
      <c r="H93" s="461"/>
      <c r="I93" s="101">
        <f>I89</f>
        <v>220.5</v>
      </c>
      <c r="J93" s="92"/>
      <c r="K93" s="92"/>
      <c r="L93" s="92">
        <f t="shared" si="28"/>
        <v>0</v>
      </c>
      <c r="M93" s="92">
        <f t="shared" si="29"/>
        <v>0</v>
      </c>
      <c r="N93" s="92">
        <f t="shared" si="30"/>
        <v>0</v>
      </c>
      <c r="O93" s="118"/>
    </row>
    <row r="94" spans="1:15" ht="30">
      <c r="A94" s="16">
        <f>MAX($A$6:$A93)+1</f>
        <v>22</v>
      </c>
      <c r="B94" s="100" t="s">
        <v>376</v>
      </c>
      <c r="C94" s="99" t="s">
        <v>4</v>
      </c>
      <c r="D94" s="461"/>
      <c r="E94" s="461"/>
      <c r="F94" s="461"/>
      <c r="G94" s="461"/>
      <c r="H94" s="461"/>
      <c r="I94" s="101">
        <f>SUBTOTAL(9,I95:I97)</f>
        <v>445.90000000000009</v>
      </c>
      <c r="J94" s="92"/>
      <c r="K94" s="92"/>
      <c r="L94" s="92">
        <f t="shared" ref="L94" si="31">I94*J94</f>
        <v>0</v>
      </c>
      <c r="M94" s="92">
        <f t="shared" ref="M94" si="32">+I94*K94</f>
        <v>0</v>
      </c>
      <c r="N94" s="92">
        <f t="shared" ref="N94" si="33">+SUM(L94:M94)</f>
        <v>0</v>
      </c>
      <c r="O94" s="118"/>
    </row>
    <row r="95" spans="1:15" s="347" customFormat="1" outlineLevel="1">
      <c r="A95" s="349"/>
      <c r="B95" s="350" t="s">
        <v>916</v>
      </c>
      <c r="C95" s="351"/>
      <c r="D95" s="457">
        <f>D25</f>
        <v>2</v>
      </c>
      <c r="E95" s="457">
        <f t="shared" ref="E95:G95" si="34">E25</f>
        <v>31.5</v>
      </c>
      <c r="F95" s="457">
        <f t="shared" si="34"/>
        <v>0.25</v>
      </c>
      <c r="G95" s="457">
        <f t="shared" si="34"/>
        <v>4.9000000000000004</v>
      </c>
      <c r="H95" s="457"/>
      <c r="I95" s="348">
        <f>D95*E95*G95</f>
        <v>308.70000000000005</v>
      </c>
      <c r="J95" s="352"/>
      <c r="K95" s="352"/>
      <c r="L95" s="352"/>
      <c r="M95" s="352"/>
      <c r="N95" s="352"/>
      <c r="O95" s="353"/>
    </row>
    <row r="96" spans="1:15" s="347" customFormat="1" outlineLevel="1">
      <c r="A96" s="349"/>
      <c r="B96" s="350" t="s">
        <v>917</v>
      </c>
      <c r="C96" s="351"/>
      <c r="D96" s="457">
        <f>D26</f>
        <v>3</v>
      </c>
      <c r="E96" s="457">
        <f t="shared" ref="E96:G96" si="35">E26</f>
        <v>7</v>
      </c>
      <c r="F96" s="457">
        <f t="shared" si="35"/>
        <v>0.25</v>
      </c>
      <c r="G96" s="457">
        <f t="shared" si="35"/>
        <v>4.9000000000000004</v>
      </c>
      <c r="H96" s="457"/>
      <c r="I96" s="348">
        <f>(D96+1)*E96*G96</f>
        <v>137.20000000000002</v>
      </c>
      <c r="J96" s="352"/>
      <c r="K96" s="352"/>
      <c r="L96" s="352"/>
      <c r="M96" s="352"/>
      <c r="N96" s="352"/>
      <c r="O96" s="353"/>
    </row>
    <row r="97" spans="1:15" s="347" customFormat="1" outlineLevel="1">
      <c r="A97" s="349"/>
      <c r="B97" s="350"/>
      <c r="C97" s="351"/>
      <c r="D97" s="457"/>
      <c r="E97" s="457"/>
      <c r="F97" s="457"/>
      <c r="G97" s="457"/>
      <c r="H97" s="457"/>
      <c r="I97" s="348"/>
      <c r="J97" s="352"/>
      <c r="K97" s="352"/>
      <c r="L97" s="352"/>
      <c r="M97" s="352"/>
      <c r="N97" s="352"/>
      <c r="O97" s="353"/>
    </row>
    <row r="98" spans="1:15">
      <c r="A98" s="123"/>
      <c r="B98" s="107"/>
      <c r="C98" s="105"/>
      <c r="D98" s="462"/>
      <c r="E98" s="462"/>
      <c r="F98" s="462"/>
      <c r="G98" s="462"/>
      <c r="H98" s="462"/>
      <c r="I98" s="104"/>
      <c r="J98" s="92"/>
      <c r="K98" s="92"/>
      <c r="L98" s="92"/>
      <c r="M98" s="92"/>
      <c r="N98" s="92"/>
      <c r="O98" s="118"/>
    </row>
    <row r="99" spans="1:15">
      <c r="A99" s="120"/>
      <c r="B99" s="95" t="s">
        <v>377</v>
      </c>
      <c r="C99" s="94"/>
      <c r="D99" s="460"/>
      <c r="E99" s="460"/>
      <c r="F99" s="460"/>
      <c r="G99" s="460"/>
      <c r="H99" s="460"/>
      <c r="I99" s="96"/>
      <c r="J99" s="97"/>
      <c r="K99" s="97"/>
      <c r="L99" s="98">
        <f>+SUBTOTAL(9,L100:L104)</f>
        <v>0</v>
      </c>
      <c r="M99" s="98">
        <f>+SUBTOTAL(9,M100:M104)</f>
        <v>0</v>
      </c>
      <c r="N99" s="98">
        <f>+SUBTOTAL(9,N100:N104)</f>
        <v>0</v>
      </c>
      <c r="O99" s="121"/>
    </row>
    <row r="100" spans="1:15">
      <c r="A100" s="16">
        <f>MAX($A$6:$A99)+1</f>
        <v>23</v>
      </c>
      <c r="B100" s="187" t="s">
        <v>378</v>
      </c>
      <c r="C100" s="188" t="s">
        <v>231</v>
      </c>
      <c r="D100" s="463"/>
      <c r="E100" s="463"/>
      <c r="F100" s="463"/>
      <c r="G100" s="463"/>
      <c r="H100" s="463"/>
      <c r="I100" s="189">
        <f>31.5*7</f>
        <v>220.5</v>
      </c>
      <c r="J100" s="92"/>
      <c r="K100" s="92"/>
      <c r="L100" s="92">
        <f t="shared" ref="L100:L103" si="36">I100*J100</f>
        <v>0</v>
      </c>
      <c r="M100" s="92">
        <f t="shared" ref="M100:M103" si="37">+I100*K100</f>
        <v>0</v>
      </c>
      <c r="N100" s="92">
        <f t="shared" ref="N100:N103" si="38">+SUM(L100:M100)</f>
        <v>0</v>
      </c>
      <c r="O100" s="190"/>
    </row>
    <row r="101" spans="1:15">
      <c r="A101" s="16">
        <f>MAX($A$6:$A100)+1</f>
        <v>24</v>
      </c>
      <c r="B101" s="187" t="s">
        <v>379</v>
      </c>
      <c r="C101" s="188" t="s">
        <v>231</v>
      </c>
      <c r="D101" s="463"/>
      <c r="E101" s="463"/>
      <c r="F101" s="463"/>
      <c r="G101" s="463"/>
      <c r="H101" s="463"/>
      <c r="I101" s="189">
        <v>5.23</v>
      </c>
      <c r="J101" s="92"/>
      <c r="K101" s="92"/>
      <c r="L101" s="92">
        <f t="shared" si="36"/>
        <v>0</v>
      </c>
      <c r="M101" s="92">
        <f t="shared" si="37"/>
        <v>0</v>
      </c>
      <c r="N101" s="92">
        <f t="shared" si="38"/>
        <v>0</v>
      </c>
      <c r="O101" s="190"/>
    </row>
    <row r="102" spans="1:15">
      <c r="A102" s="16">
        <f>MAX($A$6:$A101)+1</f>
        <v>25</v>
      </c>
      <c r="B102" s="187" t="s">
        <v>382</v>
      </c>
      <c r="C102" s="188" t="s">
        <v>151</v>
      </c>
      <c r="D102" s="463"/>
      <c r="E102" s="463"/>
      <c r="F102" s="463"/>
      <c r="G102" s="463"/>
      <c r="H102" s="463"/>
      <c r="I102" s="189">
        <v>2</v>
      </c>
      <c r="J102" s="92"/>
      <c r="K102" s="92"/>
      <c r="L102" s="92">
        <f t="shared" si="36"/>
        <v>0</v>
      </c>
      <c r="M102" s="92">
        <f t="shared" si="37"/>
        <v>0</v>
      </c>
      <c r="N102" s="92">
        <f t="shared" si="38"/>
        <v>0</v>
      </c>
      <c r="O102" s="190"/>
    </row>
    <row r="103" spans="1:15">
      <c r="A103" s="16">
        <f>MAX($A$6:$A102)+1</f>
        <v>26</v>
      </c>
      <c r="B103" s="187" t="s">
        <v>380</v>
      </c>
      <c r="C103" s="188" t="s">
        <v>74</v>
      </c>
      <c r="D103" s="463"/>
      <c r="E103" s="463"/>
      <c r="F103" s="463"/>
      <c r="G103" s="463"/>
      <c r="H103" s="463"/>
      <c r="I103" s="189">
        <v>1</v>
      </c>
      <c r="J103" s="92"/>
      <c r="K103" s="92"/>
      <c r="L103" s="92">
        <f t="shared" si="36"/>
        <v>0</v>
      </c>
      <c r="M103" s="92">
        <f t="shared" si="37"/>
        <v>0</v>
      </c>
      <c r="N103" s="92">
        <f t="shared" si="38"/>
        <v>0</v>
      </c>
      <c r="O103" s="190" t="s">
        <v>1356</v>
      </c>
    </row>
    <row r="104" spans="1:15">
      <c r="A104" s="140"/>
      <c r="B104" s="141"/>
      <c r="C104" s="142"/>
      <c r="D104" s="464"/>
      <c r="E104" s="464"/>
      <c r="F104" s="464"/>
      <c r="G104" s="464"/>
      <c r="H104" s="464"/>
      <c r="I104" s="143"/>
      <c r="J104" s="144"/>
      <c r="K104" s="144"/>
      <c r="L104" s="144"/>
      <c r="M104" s="144"/>
      <c r="N104" s="144"/>
      <c r="O104" s="145"/>
    </row>
    <row r="105" spans="1:15" ht="28.5">
      <c r="A105" s="120"/>
      <c r="B105" s="95" t="s">
        <v>181</v>
      </c>
      <c r="C105" s="94"/>
      <c r="D105" s="460"/>
      <c r="E105" s="460"/>
      <c r="F105" s="460"/>
      <c r="G105" s="460"/>
      <c r="H105" s="460"/>
      <c r="I105" s="96"/>
      <c r="J105" s="97"/>
      <c r="K105" s="97"/>
      <c r="L105" s="98"/>
      <c r="M105" s="98"/>
      <c r="N105" s="98"/>
      <c r="O105" s="121"/>
    </row>
    <row r="106" spans="1:15" ht="45">
      <c r="A106" s="140"/>
      <c r="B106" s="146" t="s">
        <v>184</v>
      </c>
      <c r="C106" s="142"/>
      <c r="D106" s="464"/>
      <c r="E106" s="464"/>
      <c r="F106" s="464"/>
      <c r="G106" s="464"/>
      <c r="H106" s="464"/>
      <c r="I106" s="143"/>
      <c r="J106" s="144"/>
      <c r="K106" s="144"/>
      <c r="L106" s="144"/>
      <c r="M106" s="144"/>
      <c r="N106" s="144"/>
      <c r="O106" s="145"/>
    </row>
    <row r="107" spans="1:15">
      <c r="A107" s="140"/>
      <c r="B107" s="141"/>
      <c r="C107" s="142"/>
      <c r="D107" s="464"/>
      <c r="E107" s="464"/>
      <c r="F107" s="464"/>
      <c r="G107" s="464"/>
      <c r="H107" s="464"/>
      <c r="I107" s="143"/>
      <c r="J107" s="144"/>
      <c r="K107" s="144"/>
      <c r="L107" s="144"/>
      <c r="M107" s="144"/>
      <c r="N107" s="144"/>
      <c r="O107" s="145"/>
    </row>
    <row r="108" spans="1:15">
      <c r="A108" s="125"/>
      <c r="B108" s="112"/>
      <c r="C108" s="113"/>
      <c r="D108" s="465"/>
      <c r="E108" s="465"/>
      <c r="F108" s="465"/>
      <c r="G108" s="465"/>
      <c r="H108" s="465"/>
      <c r="I108" s="114"/>
      <c r="J108" s="115"/>
      <c r="K108" s="115"/>
      <c r="L108" s="115"/>
      <c r="M108" s="115"/>
      <c r="N108" s="115"/>
      <c r="O108" s="126"/>
    </row>
    <row r="109" spans="1:15" ht="15.75" thickBot="1">
      <c r="A109" s="127"/>
      <c r="B109" s="128" t="s">
        <v>13</v>
      </c>
      <c r="C109" s="128"/>
      <c r="D109" s="466"/>
      <c r="E109" s="466"/>
      <c r="F109" s="466"/>
      <c r="G109" s="466"/>
      <c r="H109" s="466"/>
      <c r="I109" s="129"/>
      <c r="J109" s="130"/>
      <c r="K109" s="130"/>
      <c r="L109" s="131">
        <f>+SUBTOTAL(9,L9:L108)</f>
        <v>0</v>
      </c>
      <c r="M109" s="131">
        <f>+SUBTOTAL(9,M9:M108)</f>
        <v>0</v>
      </c>
      <c r="N109" s="131">
        <f>+SUBTOTAL(9,N9:N108)</f>
        <v>0</v>
      </c>
      <c r="O109" s="132"/>
    </row>
    <row r="110" spans="1:15" ht="15.75" thickTop="1"/>
  </sheetData>
  <mergeCells count="9">
    <mergeCell ref="N6:N7"/>
    <mergeCell ref="O6:O7"/>
    <mergeCell ref="A6:A7"/>
    <mergeCell ref="B6:B7"/>
    <mergeCell ref="C6:C7"/>
    <mergeCell ref="I6:I7"/>
    <mergeCell ref="J6:K6"/>
    <mergeCell ref="L6:M6"/>
    <mergeCell ref="E6:G6"/>
  </mergeCells>
  <pageMargins left="0.7" right="0.7" top="0.75" bottom="0.75" header="0.3" footer="0.3"/>
  <pageSetup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48"/>
  <sheetViews>
    <sheetView zoomScale="90" zoomScaleNormal="90" workbookViewId="0">
      <pane ySplit="7" topLeftCell="A132" activePane="bottomLeft" state="frozen"/>
      <selection pane="bottomLeft" activeCell="O142" sqref="O142"/>
    </sheetView>
  </sheetViews>
  <sheetFormatPr defaultColWidth="9.140625" defaultRowHeight="15" outlineLevelRow="1" outlineLevelCol="1"/>
  <cols>
    <col min="1" max="1" width="5.85546875" style="148" customWidth="1"/>
    <col min="2" max="2" width="31.28515625" style="148" customWidth="1"/>
    <col min="3" max="3" width="9.140625" style="148"/>
    <col min="4" max="5" width="9.140625" style="148" customWidth="1" outlineLevel="1"/>
    <col min="6" max="6" width="9.42578125" style="148" customWidth="1" outlineLevel="1"/>
    <col min="7" max="8" width="9.140625" style="148" customWidth="1" outlineLevel="1"/>
    <col min="9" max="9" width="11.42578125" style="148" bestFit="1" customWidth="1"/>
    <col min="10" max="10" width="13.85546875" style="148" customWidth="1"/>
    <col min="11" max="11" width="14.85546875" style="148" customWidth="1"/>
    <col min="12" max="14" width="15.7109375" style="148" bestFit="1" customWidth="1"/>
    <col min="15" max="15" width="14.28515625" style="148" customWidth="1"/>
    <col min="16" max="16384" width="9.140625" style="148"/>
  </cols>
  <sheetData>
    <row r="1" spans="1:15" ht="20.25">
      <c r="A1" s="83" t="str">
        <f>[70]Cọc!A1</f>
        <v>BẢNG KHỐI LƯỢNG MỜI THẦU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ht="15.75">
      <c r="A2" s="85" t="str">
        <f>'TỔNG HỢP'!A2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5.75">
      <c r="A3" s="85" t="str">
        <f>[70]Cọc!A3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15.75">
      <c r="A4" s="85" t="s">
        <v>383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ht="15.75" thickBot="1">
      <c r="A5" s="839"/>
      <c r="B5" s="839"/>
      <c r="C5" s="839"/>
      <c r="D5" s="839"/>
      <c r="E5" s="839"/>
      <c r="F5" s="839"/>
      <c r="G5" s="839"/>
      <c r="H5" s="839"/>
      <c r="I5" s="839"/>
      <c r="J5" s="839"/>
      <c r="K5" s="839"/>
      <c r="L5" s="839"/>
      <c r="M5" s="839"/>
      <c r="N5" s="839"/>
      <c r="O5" s="839"/>
    </row>
    <row r="6" spans="1:15" ht="15.75" thickTop="1">
      <c r="A6" s="885" t="s">
        <v>39</v>
      </c>
      <c r="B6" s="887" t="s">
        <v>40</v>
      </c>
      <c r="C6" s="887" t="s">
        <v>29</v>
      </c>
      <c r="D6" s="437"/>
      <c r="E6" s="912" t="s">
        <v>608</v>
      </c>
      <c r="F6" s="913"/>
      <c r="G6" s="914"/>
      <c r="H6" s="437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>
      <c r="A7" s="886"/>
      <c r="B7" s="888"/>
      <c r="C7" s="888"/>
      <c r="D7" s="438" t="s">
        <v>603</v>
      </c>
      <c r="E7" s="438" t="s">
        <v>604</v>
      </c>
      <c r="F7" s="438" t="s">
        <v>605</v>
      </c>
      <c r="G7" s="438" t="s">
        <v>606</v>
      </c>
      <c r="H7" s="438" t="s">
        <v>607</v>
      </c>
      <c r="I7" s="892"/>
      <c r="J7" s="838" t="s">
        <v>32</v>
      </c>
      <c r="K7" s="838" t="s">
        <v>268</v>
      </c>
      <c r="L7" s="838" t="s">
        <v>32</v>
      </c>
      <c r="M7" s="838" t="str">
        <f>K7</f>
        <v>NC&amp;NTC</v>
      </c>
      <c r="N7" s="895"/>
      <c r="O7" s="884"/>
    </row>
    <row r="8" spans="1:15">
      <c r="A8" s="835"/>
      <c r="B8" s="836"/>
      <c r="C8" s="836"/>
      <c r="D8" s="836"/>
      <c r="E8" s="836"/>
      <c r="F8" s="836"/>
      <c r="G8" s="836"/>
      <c r="H8" s="836"/>
      <c r="I8" s="837"/>
      <c r="J8" s="838"/>
      <c r="K8" s="838"/>
      <c r="L8" s="838"/>
      <c r="M8" s="838"/>
      <c r="N8" s="838"/>
      <c r="O8" s="834"/>
    </row>
    <row r="9" spans="1:15">
      <c r="A9" s="116"/>
      <c r="B9" s="87" t="s">
        <v>291</v>
      </c>
      <c r="C9" s="86"/>
      <c r="D9" s="86"/>
      <c r="E9" s="86"/>
      <c r="F9" s="86"/>
      <c r="G9" s="86"/>
      <c r="H9" s="86"/>
      <c r="I9" s="88"/>
      <c r="J9" s="840"/>
      <c r="K9" s="840"/>
      <c r="L9" s="185" t="e">
        <f>+SUBTOTAL(9,L10:L17)</f>
        <v>#REF!</v>
      </c>
      <c r="M9" s="185" t="e">
        <f>+SUBTOTAL(9,M10:M17)</f>
        <v>#REF!</v>
      </c>
      <c r="N9" s="185" t="e">
        <f>+SUBTOTAL(9,N10:N17)</f>
        <v>#REF!</v>
      </c>
      <c r="O9" s="841"/>
    </row>
    <row r="10" spans="1:15">
      <c r="A10" s="417">
        <f>MAX($A$6:$A8)+1</f>
        <v>1</v>
      </c>
      <c r="B10" s="2" t="s">
        <v>77</v>
      </c>
      <c r="C10" s="419" t="s">
        <v>3</v>
      </c>
      <c r="D10" s="419"/>
      <c r="E10" s="419"/>
      <c r="F10" s="419"/>
      <c r="G10" s="419"/>
      <c r="H10" s="419"/>
      <c r="I10" s="101">
        <f>SUBTOTAL(9,I11:I13)</f>
        <v>3811.5792000000001</v>
      </c>
      <c r="J10" s="92" t="e">
        <f>#REF!*#REF!</f>
        <v>#REF!</v>
      </c>
      <c r="K10" s="92" t="e">
        <f>#REF!*#REF!</f>
        <v>#REF!</v>
      </c>
      <c r="L10" s="92" t="e">
        <f t="shared" ref="L10:L16" si="0">I10*J10</f>
        <v>#REF!</v>
      </c>
      <c r="M10" s="92" t="e">
        <f t="shared" ref="M10:M16" si="1">+I10*K10</f>
        <v>#REF!</v>
      </c>
      <c r="N10" s="92" t="e">
        <f>+SUM(L10:M10)</f>
        <v>#REF!</v>
      </c>
      <c r="O10" s="800"/>
    </row>
    <row r="11" spans="1:15" s="845" customFormat="1" outlineLevel="1">
      <c r="A11" s="842"/>
      <c r="B11" s="350" t="s">
        <v>954</v>
      </c>
      <c r="C11" s="843"/>
      <c r="D11" s="441"/>
      <c r="E11" s="441">
        <f>52.5+0.2</f>
        <v>52.7</v>
      </c>
      <c r="F11" s="441">
        <f>8.6+0.2</f>
        <v>8.7999999999999989</v>
      </c>
      <c r="G11" s="441">
        <v>5.4</v>
      </c>
      <c r="H11" s="441">
        <v>1.3</v>
      </c>
      <c r="I11" s="348">
        <f>PRODUCT(D11:H11)</f>
        <v>3255.5952000000002</v>
      </c>
      <c r="J11" s="352"/>
      <c r="K11" s="352"/>
      <c r="L11" s="352"/>
      <c r="M11" s="352"/>
      <c r="N11" s="352"/>
      <c r="O11" s="844"/>
    </row>
    <row r="12" spans="1:15" s="845" customFormat="1" outlineLevel="1">
      <c r="A12" s="842"/>
      <c r="B12" s="350" t="s">
        <v>955</v>
      </c>
      <c r="C12" s="843"/>
      <c r="D12" s="441"/>
      <c r="E12" s="441">
        <f>8.8+0.2</f>
        <v>9</v>
      </c>
      <c r="F12" s="441">
        <f>8.6+0.2</f>
        <v>8.7999999999999989</v>
      </c>
      <c r="G12" s="441">
        <v>5.4</v>
      </c>
      <c r="H12" s="441">
        <v>1.3</v>
      </c>
      <c r="I12" s="348">
        <f>PRODUCT(D12:H12)</f>
        <v>555.98399999999992</v>
      </c>
      <c r="J12" s="352"/>
      <c r="K12" s="352"/>
      <c r="L12" s="352"/>
      <c r="M12" s="352"/>
      <c r="N12" s="352"/>
      <c r="O12" s="844"/>
    </row>
    <row r="13" spans="1:15" s="845" customFormat="1" outlineLevel="1">
      <c r="A13" s="842"/>
      <c r="B13" s="350"/>
      <c r="C13" s="843"/>
      <c r="D13" s="441"/>
      <c r="E13" s="441"/>
      <c r="F13" s="441"/>
      <c r="G13" s="441"/>
      <c r="H13" s="441"/>
      <c r="I13" s="348"/>
      <c r="J13" s="352"/>
      <c r="K13" s="352"/>
      <c r="L13" s="352"/>
      <c r="M13" s="352"/>
      <c r="N13" s="352"/>
      <c r="O13" s="844"/>
    </row>
    <row r="14" spans="1:15" ht="45">
      <c r="A14" s="417">
        <f>MAX($A$6:$A10)+1</f>
        <v>2</v>
      </c>
      <c r="B14" s="93" t="s">
        <v>362</v>
      </c>
      <c r="C14" s="3" t="s">
        <v>0</v>
      </c>
      <c r="D14" s="3"/>
      <c r="E14" s="3"/>
      <c r="F14" s="3"/>
      <c r="G14" s="3"/>
      <c r="H14" s="3"/>
      <c r="I14" s="91">
        <f>E11*F11</f>
        <v>463.76</v>
      </c>
      <c r="J14" s="92" t="e">
        <f>#REF!*#REF!</f>
        <v>#REF!</v>
      </c>
      <c r="K14" s="92" t="e">
        <f>#REF!*#REF!</f>
        <v>#REF!</v>
      </c>
      <c r="L14" s="92" t="e">
        <f t="shared" si="0"/>
        <v>#REF!</v>
      </c>
      <c r="M14" s="92" t="e">
        <f t="shared" si="1"/>
        <v>#REF!</v>
      </c>
      <c r="N14" s="92" t="e">
        <f>+SUM(L14:M14)</f>
        <v>#REF!</v>
      </c>
      <c r="O14" s="800"/>
    </row>
    <row r="15" spans="1:15">
      <c r="A15" s="417">
        <f>MAX($A$6:$A14)+1</f>
        <v>3</v>
      </c>
      <c r="B15" s="418" t="s">
        <v>85</v>
      </c>
      <c r="C15" s="419" t="s">
        <v>3</v>
      </c>
      <c r="D15" s="419"/>
      <c r="E15" s="419"/>
      <c r="F15" s="419"/>
      <c r="G15" s="419"/>
      <c r="H15" s="419"/>
      <c r="I15" s="91">
        <f>I10*0.3</f>
        <v>1143.4737600000001</v>
      </c>
      <c r="J15" s="92" t="e">
        <f>#REF!*#REF!</f>
        <v>#REF!</v>
      </c>
      <c r="K15" s="92" t="e">
        <f>#REF!*#REF!</f>
        <v>#REF!</v>
      </c>
      <c r="L15" s="92" t="e">
        <f t="shared" si="0"/>
        <v>#REF!</v>
      </c>
      <c r="M15" s="92" t="e">
        <f t="shared" si="1"/>
        <v>#REF!</v>
      </c>
      <c r="N15" s="92" t="e">
        <f t="shared" ref="N15:N105" si="2">+SUM(L15:M15)</f>
        <v>#REF!</v>
      </c>
      <c r="O15" s="800"/>
    </row>
    <row r="16" spans="1:15" ht="30">
      <c r="A16" s="417">
        <f>MAX($A$6:$A15)+1</f>
        <v>4</v>
      </c>
      <c r="B16" s="418" t="s">
        <v>86</v>
      </c>
      <c r="C16" s="801" t="s">
        <v>3</v>
      </c>
      <c r="D16" s="801"/>
      <c r="E16" s="801"/>
      <c r="F16" s="801"/>
      <c r="G16" s="801"/>
      <c r="H16" s="801"/>
      <c r="I16" s="91">
        <f>I10-I15</f>
        <v>2668.1054400000003</v>
      </c>
      <c r="J16" s="92" t="e">
        <f>#REF!*#REF!</f>
        <v>#REF!</v>
      </c>
      <c r="K16" s="92" t="e">
        <f>#REF!*#REF!</f>
        <v>#REF!</v>
      </c>
      <c r="L16" s="92" t="e">
        <f t="shared" si="0"/>
        <v>#REF!</v>
      </c>
      <c r="M16" s="92" t="e">
        <f t="shared" si="1"/>
        <v>#REF!</v>
      </c>
      <c r="N16" s="92" t="e">
        <f t="shared" si="2"/>
        <v>#REF!</v>
      </c>
      <c r="O16" s="800"/>
    </row>
    <row r="17" spans="1:15">
      <c r="A17" s="119"/>
      <c r="B17" s="2"/>
      <c r="C17" s="3"/>
      <c r="D17" s="3"/>
      <c r="E17" s="3"/>
      <c r="F17" s="3"/>
      <c r="G17" s="3"/>
      <c r="H17" s="3"/>
      <c r="I17" s="91"/>
      <c r="J17" s="92"/>
      <c r="K17" s="92"/>
      <c r="L17" s="92"/>
      <c r="M17" s="92"/>
      <c r="N17" s="92"/>
      <c r="O17" s="800"/>
    </row>
    <row r="18" spans="1:15">
      <c r="A18" s="120"/>
      <c r="B18" s="95" t="s">
        <v>28</v>
      </c>
      <c r="C18" s="94"/>
      <c r="D18" s="94"/>
      <c r="E18" s="94"/>
      <c r="F18" s="94"/>
      <c r="G18" s="94"/>
      <c r="H18" s="94"/>
      <c r="I18" s="96"/>
      <c r="J18" s="97"/>
      <c r="K18" s="97"/>
      <c r="L18" s="98" t="e">
        <f>+SUBTOTAL(9,L19:L43)</f>
        <v>#REF!</v>
      </c>
      <c r="M18" s="98" t="e">
        <f>+SUBTOTAL(9,M19:M43)</f>
        <v>#REF!</v>
      </c>
      <c r="N18" s="98" t="e">
        <f>+SUBTOTAL(9,N19:N43)</f>
        <v>#REF!</v>
      </c>
      <c r="O18" s="802"/>
    </row>
    <row r="19" spans="1:15">
      <c r="A19" s="417">
        <f>MAX($A$6:$A18)+1</f>
        <v>5</v>
      </c>
      <c r="B19" s="93" t="s">
        <v>363</v>
      </c>
      <c r="C19" s="99" t="s">
        <v>4</v>
      </c>
      <c r="D19" s="99"/>
      <c r="E19" s="99"/>
      <c r="F19" s="99"/>
      <c r="G19" s="99"/>
      <c r="H19" s="99"/>
      <c r="I19" s="101">
        <f>SUBTOTAL(9,I20:I22)</f>
        <v>15.86</v>
      </c>
      <c r="J19" s="92" t="e">
        <f>#REF!*#REF!</f>
        <v>#REF!</v>
      </c>
      <c r="K19" s="92" t="e">
        <f>#REF!*#REF!</f>
        <v>#REF!</v>
      </c>
      <c r="L19" s="92" t="e">
        <f t="shared" ref="L19:L36" si="3">I19*J19</f>
        <v>#REF!</v>
      </c>
      <c r="M19" s="92" t="e">
        <f t="shared" ref="M19:M36" si="4">+I19*K19</f>
        <v>#REF!</v>
      </c>
      <c r="N19" s="92" t="e">
        <f t="shared" si="2"/>
        <v>#REF!</v>
      </c>
      <c r="O19" s="800"/>
    </row>
    <row r="20" spans="1:15" s="845" customFormat="1" outlineLevel="1">
      <c r="A20" s="842"/>
      <c r="B20" s="350" t="str">
        <f>B11</f>
        <v>Đáy Bể XLNT</v>
      </c>
      <c r="C20" s="843"/>
      <c r="D20" s="441"/>
      <c r="E20" s="441">
        <f t="shared" ref="E20:F21" si="5">E11</f>
        <v>52.7</v>
      </c>
      <c r="F20" s="441">
        <f t="shared" si="5"/>
        <v>8.7999999999999989</v>
      </c>
      <c r="G20" s="441">
        <v>0.1</v>
      </c>
      <c r="H20" s="441"/>
      <c r="I20" s="348">
        <f>(E20+F20)*2*G20</f>
        <v>12.3</v>
      </c>
      <c r="J20" s="352"/>
      <c r="K20" s="352"/>
      <c r="L20" s="352"/>
      <c r="M20" s="352"/>
      <c r="N20" s="352"/>
      <c r="O20" s="844"/>
    </row>
    <row r="21" spans="1:15" s="845" customFormat="1" outlineLevel="1">
      <c r="A21" s="842"/>
      <c r="B21" s="350" t="str">
        <f>B12</f>
        <v>Đáy Bể XLNT dệt</v>
      </c>
      <c r="C21" s="843"/>
      <c r="D21" s="441"/>
      <c r="E21" s="441">
        <f t="shared" si="5"/>
        <v>9</v>
      </c>
      <c r="F21" s="441">
        <f t="shared" si="5"/>
        <v>8.7999999999999989</v>
      </c>
      <c r="G21" s="441">
        <v>0.1</v>
      </c>
      <c r="H21" s="441"/>
      <c r="I21" s="348">
        <f>(E21+F21)*2*G21</f>
        <v>3.5599999999999996</v>
      </c>
      <c r="J21" s="352"/>
      <c r="K21" s="352"/>
      <c r="L21" s="352"/>
      <c r="M21" s="352"/>
      <c r="N21" s="352"/>
      <c r="O21" s="844"/>
    </row>
    <row r="22" spans="1:15" s="845" customFormat="1" outlineLevel="1">
      <c r="A22" s="842"/>
      <c r="B22" s="350"/>
      <c r="C22" s="843"/>
      <c r="D22" s="441"/>
      <c r="E22" s="441"/>
      <c r="F22" s="441"/>
      <c r="G22" s="441"/>
      <c r="H22" s="441"/>
      <c r="I22" s="348"/>
      <c r="J22" s="352"/>
      <c r="K22" s="352"/>
      <c r="L22" s="352"/>
      <c r="M22" s="352"/>
      <c r="N22" s="352"/>
      <c r="O22" s="844"/>
    </row>
    <row r="23" spans="1:15">
      <c r="A23" s="417">
        <f>MAX($A$6:$A19)+1</f>
        <v>6</v>
      </c>
      <c r="B23" s="2" t="s">
        <v>364</v>
      </c>
      <c r="C23" s="99" t="s">
        <v>4</v>
      </c>
      <c r="D23" s="99"/>
      <c r="E23" s="99"/>
      <c r="F23" s="99"/>
      <c r="G23" s="99"/>
      <c r="H23" s="99"/>
      <c r="I23" s="101">
        <f>SUBTOTAL(9,I24:I26)*1.3</f>
        <v>61.23</v>
      </c>
      <c r="J23" s="92" t="e">
        <f>#REF!*#REF!</f>
        <v>#REF!</v>
      </c>
      <c r="K23" s="92" t="e">
        <f>#REF!*#REF!</f>
        <v>#REF!</v>
      </c>
      <c r="L23" s="92" t="e">
        <f t="shared" si="3"/>
        <v>#REF!</v>
      </c>
      <c r="M23" s="92" t="e">
        <f t="shared" si="4"/>
        <v>#REF!</v>
      </c>
      <c r="N23" s="92" t="e">
        <f t="shared" si="2"/>
        <v>#REF!</v>
      </c>
      <c r="O23" s="800"/>
    </row>
    <row r="24" spans="1:15" s="845" customFormat="1" outlineLevel="1">
      <c r="A24" s="842"/>
      <c r="B24" s="350" t="str">
        <f>B20</f>
        <v>Đáy Bể XLNT</v>
      </c>
      <c r="C24" s="843"/>
      <c r="D24" s="441"/>
      <c r="E24" s="441">
        <f>E20-0.2</f>
        <v>52.5</v>
      </c>
      <c r="F24" s="441">
        <f>F20-0.2</f>
        <v>8.6</v>
      </c>
      <c r="G24" s="441">
        <v>0.3</v>
      </c>
      <c r="H24" s="441"/>
      <c r="I24" s="348">
        <f>(E24+F24)*2*G24</f>
        <v>36.659999999999997</v>
      </c>
      <c r="J24" s="352"/>
      <c r="K24" s="352"/>
      <c r="L24" s="352"/>
      <c r="M24" s="352"/>
      <c r="N24" s="352"/>
      <c r="O24" s="844"/>
    </row>
    <row r="25" spans="1:15" s="845" customFormat="1" outlineLevel="1">
      <c r="A25" s="842"/>
      <c r="B25" s="350" t="str">
        <f>B21</f>
        <v>Đáy Bể XLNT dệt</v>
      </c>
      <c r="C25" s="843"/>
      <c r="D25" s="441"/>
      <c r="E25" s="441">
        <f>E21-0.2</f>
        <v>8.8000000000000007</v>
      </c>
      <c r="F25" s="441">
        <f>F21-0.2</f>
        <v>8.6</v>
      </c>
      <c r="G25" s="441">
        <v>0.3</v>
      </c>
      <c r="H25" s="441"/>
      <c r="I25" s="348">
        <f>(E25+F25)*2*G25</f>
        <v>10.44</v>
      </c>
      <c r="J25" s="352"/>
      <c r="K25" s="352"/>
      <c r="L25" s="352"/>
      <c r="M25" s="352"/>
      <c r="N25" s="352"/>
      <c r="O25" s="844"/>
    </row>
    <row r="26" spans="1:15" s="845" customFormat="1" outlineLevel="1">
      <c r="A26" s="842"/>
      <c r="B26" s="350"/>
      <c r="C26" s="843"/>
      <c r="D26" s="441"/>
      <c r="E26" s="441"/>
      <c r="F26" s="441"/>
      <c r="G26" s="441"/>
      <c r="H26" s="441"/>
      <c r="I26" s="348"/>
      <c r="J26" s="352"/>
      <c r="K26" s="352"/>
      <c r="L26" s="352"/>
      <c r="M26" s="352"/>
      <c r="N26" s="352"/>
      <c r="O26" s="844"/>
    </row>
    <row r="27" spans="1:15">
      <c r="A27" s="417">
        <f>MAX($A$6:$A23)+1</f>
        <v>7</v>
      </c>
      <c r="B27" s="2" t="s">
        <v>365</v>
      </c>
      <c r="C27" s="99" t="s">
        <v>4</v>
      </c>
      <c r="D27" s="99"/>
      <c r="E27" s="99"/>
      <c r="F27" s="99"/>
      <c r="G27" s="99"/>
      <c r="H27" s="99"/>
      <c r="I27" s="101">
        <f>SUBTOTAL(9,I28:I34)</f>
        <v>2322.2399999999998</v>
      </c>
      <c r="J27" s="92" t="e">
        <f>#REF!*#REF!</f>
        <v>#REF!</v>
      </c>
      <c r="K27" s="92" t="e">
        <f>#REF!*#REF!</f>
        <v>#REF!</v>
      </c>
      <c r="L27" s="92" t="e">
        <f t="shared" si="3"/>
        <v>#REF!</v>
      </c>
      <c r="M27" s="92" t="e">
        <f t="shared" si="4"/>
        <v>#REF!</v>
      </c>
      <c r="N27" s="92" t="e">
        <f t="shared" si="2"/>
        <v>#REF!</v>
      </c>
      <c r="O27" s="800"/>
    </row>
    <row r="28" spans="1:15" s="845" customFormat="1" outlineLevel="1">
      <c r="A28" s="842"/>
      <c r="B28" s="100" t="s">
        <v>956</v>
      </c>
      <c r="C28" s="843"/>
      <c r="D28" s="441"/>
      <c r="E28" s="441"/>
      <c r="F28" s="441"/>
      <c r="G28" s="441"/>
      <c r="H28" s="441"/>
      <c r="I28" s="348"/>
      <c r="J28" s="352"/>
      <c r="K28" s="352"/>
      <c r="L28" s="352"/>
      <c r="M28" s="352"/>
      <c r="N28" s="352"/>
      <c r="O28" s="844"/>
    </row>
    <row r="29" spans="1:15" s="845" customFormat="1" outlineLevel="1">
      <c r="A29" s="842"/>
      <c r="B29" s="350" t="s">
        <v>951</v>
      </c>
      <c r="C29" s="843"/>
      <c r="D29" s="441">
        <v>1</v>
      </c>
      <c r="E29" s="441">
        <f>(E20+F20)*2</f>
        <v>123</v>
      </c>
      <c r="F29" s="441">
        <v>0.3</v>
      </c>
      <c r="G29" s="441">
        <v>4.8</v>
      </c>
      <c r="H29" s="441"/>
      <c r="I29" s="348">
        <f>D29*E29*G29*2</f>
        <v>1180.8</v>
      </c>
      <c r="J29" s="352"/>
      <c r="K29" s="352"/>
      <c r="L29" s="352"/>
      <c r="M29" s="352"/>
      <c r="N29" s="352"/>
      <c r="O29" s="844"/>
    </row>
    <row r="30" spans="1:15" s="845" customFormat="1" outlineLevel="1">
      <c r="A30" s="842"/>
      <c r="B30" s="350" t="s">
        <v>958</v>
      </c>
      <c r="C30" s="843"/>
      <c r="D30" s="441">
        <v>8</v>
      </c>
      <c r="E30" s="441">
        <f>F20</f>
        <v>8.7999999999999989</v>
      </c>
      <c r="F30" s="441">
        <v>0.2</v>
      </c>
      <c r="G30" s="441">
        <v>4.8</v>
      </c>
      <c r="H30" s="441"/>
      <c r="I30" s="348">
        <f>D30*E30*G30*2</f>
        <v>675.83999999999992</v>
      </c>
      <c r="J30" s="352"/>
      <c r="K30" s="352"/>
      <c r="L30" s="352"/>
      <c r="M30" s="352"/>
      <c r="N30" s="352"/>
      <c r="O30" s="844"/>
    </row>
    <row r="31" spans="1:15" s="845" customFormat="1" outlineLevel="1">
      <c r="A31" s="842"/>
      <c r="B31" s="100" t="s">
        <v>957</v>
      </c>
      <c r="C31" s="843"/>
      <c r="D31" s="441"/>
      <c r="E31" s="441"/>
      <c r="F31" s="441"/>
      <c r="G31" s="441"/>
      <c r="H31" s="441"/>
      <c r="I31" s="348"/>
      <c r="J31" s="352"/>
      <c r="K31" s="352"/>
      <c r="L31" s="352"/>
      <c r="M31" s="352"/>
      <c r="N31" s="352"/>
      <c r="O31" s="844"/>
    </row>
    <row r="32" spans="1:15" s="845" customFormat="1" outlineLevel="1">
      <c r="A32" s="842"/>
      <c r="B32" s="350" t="s">
        <v>951</v>
      </c>
      <c r="C32" s="843"/>
      <c r="D32" s="441">
        <v>1</v>
      </c>
      <c r="E32" s="441">
        <f>(E21+F21)*2</f>
        <v>35.599999999999994</v>
      </c>
      <c r="F32" s="441">
        <v>0.3</v>
      </c>
      <c r="G32" s="441">
        <v>4.8</v>
      </c>
      <c r="H32" s="441"/>
      <c r="I32" s="348">
        <f>D32*E32*G32*2</f>
        <v>341.75999999999993</v>
      </c>
      <c r="J32" s="352"/>
      <c r="K32" s="352"/>
      <c r="L32" s="352"/>
      <c r="M32" s="352"/>
      <c r="N32" s="352"/>
      <c r="O32" s="844"/>
    </row>
    <row r="33" spans="1:15" s="845" customFormat="1" outlineLevel="1">
      <c r="A33" s="842"/>
      <c r="B33" s="350" t="s">
        <v>958</v>
      </c>
      <c r="C33" s="843"/>
      <c r="D33" s="441">
        <v>1</v>
      </c>
      <c r="E33" s="441">
        <f>8.6+4.3</f>
        <v>12.899999999999999</v>
      </c>
      <c r="F33" s="441">
        <v>0.2</v>
      </c>
      <c r="G33" s="441">
        <v>4.8</v>
      </c>
      <c r="H33" s="441"/>
      <c r="I33" s="348">
        <f>D33*E33*G33*2</f>
        <v>123.83999999999997</v>
      </c>
      <c r="J33" s="352"/>
      <c r="K33" s="352"/>
      <c r="L33" s="352"/>
      <c r="M33" s="352"/>
      <c r="N33" s="352"/>
      <c r="O33" s="844"/>
    </row>
    <row r="34" spans="1:15" s="845" customFormat="1" outlineLevel="1">
      <c r="A34" s="842"/>
      <c r="B34" s="350"/>
      <c r="C34" s="843"/>
      <c r="D34" s="441"/>
      <c r="E34" s="441"/>
      <c r="F34" s="441"/>
      <c r="G34" s="441"/>
      <c r="H34" s="441"/>
      <c r="I34" s="348"/>
      <c r="J34" s="352"/>
      <c r="K34" s="352"/>
      <c r="L34" s="352"/>
      <c r="M34" s="352"/>
      <c r="N34" s="352"/>
      <c r="O34" s="844"/>
    </row>
    <row r="35" spans="1:15">
      <c r="A35" s="417">
        <f>MAX($A$6:$A27)+1</f>
        <v>8</v>
      </c>
      <c r="B35" s="2" t="s">
        <v>89</v>
      </c>
      <c r="C35" s="99" t="s">
        <v>4</v>
      </c>
      <c r="D35" s="99"/>
      <c r="E35" s="99"/>
      <c r="F35" s="99"/>
      <c r="G35" s="99"/>
      <c r="H35" s="99"/>
      <c r="I35" s="102">
        <v>0</v>
      </c>
      <c r="J35" s="92" t="e">
        <f>#REF!*#REF!</f>
        <v>#REF!</v>
      </c>
      <c r="K35" s="92" t="e">
        <f>#REF!*#REF!</f>
        <v>#REF!</v>
      </c>
      <c r="L35" s="92" t="e">
        <f t="shared" si="3"/>
        <v>#REF!</v>
      </c>
      <c r="M35" s="92" t="e">
        <f t="shared" si="4"/>
        <v>#REF!</v>
      </c>
      <c r="N35" s="92" t="e">
        <f t="shared" si="2"/>
        <v>#REF!</v>
      </c>
      <c r="O35" s="800"/>
    </row>
    <row r="36" spans="1:15" ht="30">
      <c r="A36" s="417">
        <f>MAX($A$6:$A35)+1</f>
        <v>9</v>
      </c>
      <c r="B36" s="2" t="s">
        <v>366</v>
      </c>
      <c r="C36" s="99" t="s">
        <v>4</v>
      </c>
      <c r="D36" s="99"/>
      <c r="E36" s="99"/>
      <c r="F36" s="99"/>
      <c r="G36" s="99"/>
      <c r="H36" s="99"/>
      <c r="I36" s="101">
        <f>SUBTOTAL(9,I38:I43)</f>
        <v>558.57999999999993</v>
      </c>
      <c r="J36" s="92" t="e">
        <f>#REF!*#REF!</f>
        <v>#REF!</v>
      </c>
      <c r="K36" s="92" t="e">
        <f>#REF!*#REF!</f>
        <v>#REF!</v>
      </c>
      <c r="L36" s="92" t="e">
        <f t="shared" si="3"/>
        <v>#REF!</v>
      </c>
      <c r="M36" s="92" t="e">
        <f t="shared" si="4"/>
        <v>#REF!</v>
      </c>
      <c r="N36" s="92" t="e">
        <f t="shared" si="2"/>
        <v>#REF!</v>
      </c>
      <c r="O36" s="800"/>
    </row>
    <row r="37" spans="1:15" s="845" customFormat="1" outlineLevel="1">
      <c r="A37" s="842"/>
      <c r="B37" s="100" t="s">
        <v>956</v>
      </c>
      <c r="C37" s="843"/>
      <c r="D37" s="441"/>
      <c r="E37" s="441"/>
      <c r="F37" s="441"/>
      <c r="G37" s="441"/>
      <c r="H37" s="441"/>
      <c r="I37" s="348"/>
      <c r="J37" s="352"/>
      <c r="K37" s="352"/>
      <c r="L37" s="352"/>
      <c r="M37" s="352"/>
      <c r="N37" s="352"/>
      <c r="O37" s="844"/>
    </row>
    <row r="38" spans="1:15" s="845" customFormat="1" outlineLevel="1">
      <c r="A38" s="842"/>
      <c r="B38" s="350" t="s">
        <v>911</v>
      </c>
      <c r="C38" s="843"/>
      <c r="D38" s="441"/>
      <c r="E38" s="441">
        <f>E24</f>
        <v>52.5</v>
      </c>
      <c r="F38" s="441">
        <f>F24</f>
        <v>8.6</v>
      </c>
      <c r="G38" s="441">
        <v>0.2</v>
      </c>
      <c r="H38" s="441"/>
      <c r="I38" s="348">
        <f>(E38+F38)*2*G38</f>
        <v>24.44</v>
      </c>
      <c r="J38" s="352"/>
      <c r="K38" s="352"/>
      <c r="L38" s="352"/>
      <c r="M38" s="352"/>
      <c r="N38" s="352"/>
      <c r="O38" s="844"/>
    </row>
    <row r="39" spans="1:15" s="845" customFormat="1" outlineLevel="1">
      <c r="A39" s="842"/>
      <c r="B39" s="350"/>
      <c r="C39" s="843"/>
      <c r="D39" s="441"/>
      <c r="E39" s="441">
        <f>E38</f>
        <v>52.5</v>
      </c>
      <c r="F39" s="441">
        <f>F38</f>
        <v>8.6</v>
      </c>
      <c r="G39" s="441"/>
      <c r="H39" s="441"/>
      <c r="I39" s="348">
        <f>E39*F39</f>
        <v>451.5</v>
      </c>
      <c r="J39" s="352"/>
      <c r="K39" s="352"/>
      <c r="L39" s="352"/>
      <c r="M39" s="352"/>
      <c r="N39" s="352"/>
      <c r="O39" s="844"/>
    </row>
    <row r="40" spans="1:15" s="845" customFormat="1" outlineLevel="1">
      <c r="A40" s="842"/>
      <c r="B40" s="100" t="s">
        <v>957</v>
      </c>
      <c r="C40" s="843"/>
      <c r="D40" s="441"/>
      <c r="E40" s="441"/>
      <c r="F40" s="441"/>
      <c r="G40" s="441"/>
      <c r="H40" s="441"/>
      <c r="I40" s="348"/>
      <c r="J40" s="352"/>
      <c r="K40" s="352"/>
      <c r="L40" s="352"/>
      <c r="M40" s="352"/>
      <c r="N40" s="352"/>
      <c r="O40" s="844"/>
    </row>
    <row r="41" spans="1:15" s="845" customFormat="1" outlineLevel="1">
      <c r="A41" s="842"/>
      <c r="B41" s="350" t="s">
        <v>911</v>
      </c>
      <c r="C41" s="843"/>
      <c r="D41" s="441"/>
      <c r="E41" s="441">
        <f>E25</f>
        <v>8.8000000000000007</v>
      </c>
      <c r="F41" s="441">
        <f>F25</f>
        <v>8.6</v>
      </c>
      <c r="G41" s="441">
        <v>0.2</v>
      </c>
      <c r="H41" s="441"/>
      <c r="I41" s="348">
        <f>(E41+F41)*2*G41</f>
        <v>6.96</v>
      </c>
      <c r="J41" s="352"/>
      <c r="K41" s="352"/>
      <c r="L41" s="352"/>
      <c r="M41" s="352"/>
      <c r="N41" s="352"/>
      <c r="O41" s="844"/>
    </row>
    <row r="42" spans="1:15" s="845" customFormat="1" outlineLevel="1">
      <c r="A42" s="842"/>
      <c r="B42" s="350"/>
      <c r="C42" s="843"/>
      <c r="D42" s="441"/>
      <c r="E42" s="441">
        <f>E41</f>
        <v>8.8000000000000007</v>
      </c>
      <c r="F42" s="441">
        <f>F41</f>
        <v>8.6</v>
      </c>
      <c r="G42" s="441"/>
      <c r="H42" s="441"/>
      <c r="I42" s="348">
        <f>E42*F42</f>
        <v>75.680000000000007</v>
      </c>
      <c r="J42" s="352"/>
      <c r="K42" s="352"/>
      <c r="L42" s="352"/>
      <c r="M42" s="352"/>
      <c r="N42" s="352"/>
      <c r="O42" s="844"/>
    </row>
    <row r="43" spans="1:15">
      <c r="A43" s="122"/>
      <c r="B43" s="103"/>
      <c r="C43" s="106"/>
      <c r="D43" s="106"/>
      <c r="E43" s="106"/>
      <c r="F43" s="106"/>
      <c r="G43" s="106"/>
      <c r="H43" s="106"/>
      <c r="I43" s="104"/>
      <c r="J43" s="92"/>
      <c r="K43" s="92"/>
      <c r="L43" s="92"/>
      <c r="M43" s="92"/>
      <c r="N43" s="92"/>
      <c r="O43" s="800"/>
    </row>
    <row r="44" spans="1:15">
      <c r="A44" s="120"/>
      <c r="B44" s="95" t="s">
        <v>24</v>
      </c>
      <c r="C44" s="94"/>
      <c r="D44" s="94"/>
      <c r="E44" s="94"/>
      <c r="F44" s="94"/>
      <c r="G44" s="94"/>
      <c r="H44" s="94"/>
      <c r="I44" s="96"/>
      <c r="J44" s="97"/>
      <c r="K44" s="97"/>
      <c r="L44" s="98" t="e">
        <f>+SUBTOTAL(9,L45:L81)</f>
        <v>#REF!</v>
      </c>
      <c r="M44" s="98" t="e">
        <f>+SUBTOTAL(9,M45:M81)</f>
        <v>#REF!</v>
      </c>
      <c r="N44" s="98" t="e">
        <f>+SUBTOTAL(9,N45:N81)</f>
        <v>#REF!</v>
      </c>
      <c r="O44" s="802"/>
    </row>
    <row r="45" spans="1:15">
      <c r="A45" s="417">
        <f>MAX($A$6:$A44)+1</f>
        <v>10</v>
      </c>
      <c r="B45" s="93" t="s">
        <v>367</v>
      </c>
      <c r="C45" s="3" t="s">
        <v>97</v>
      </c>
      <c r="D45" s="3"/>
      <c r="E45" s="3"/>
      <c r="F45" s="3"/>
      <c r="G45" s="3"/>
      <c r="H45" s="3"/>
      <c r="I45" s="101">
        <f>SUBTOTAL(9,I46:I54)/1000*1.2</f>
        <v>15.343842224177555</v>
      </c>
      <c r="J45" s="92" t="e">
        <f>#REF!*#REF!</f>
        <v>#REF!</v>
      </c>
      <c r="K45" s="92" t="e">
        <f>#REF!*#REF!</f>
        <v>#REF!</v>
      </c>
      <c r="L45" s="92" t="e">
        <f t="shared" ref="L45:L72" si="6">I45*J45</f>
        <v>#REF!</v>
      </c>
      <c r="M45" s="92" t="e">
        <f t="shared" ref="M45:M72" si="7">+I45*K45</f>
        <v>#REF!</v>
      </c>
      <c r="N45" s="92" t="e">
        <f t="shared" si="2"/>
        <v>#REF!</v>
      </c>
      <c r="O45" s="800"/>
    </row>
    <row r="46" spans="1:15" s="845" customFormat="1" outlineLevel="1">
      <c r="A46" s="842"/>
      <c r="B46" s="350" t="str">
        <f>B20</f>
        <v>Đáy Bể XLNT</v>
      </c>
      <c r="C46" s="843"/>
      <c r="D46" s="441"/>
      <c r="E46" s="441">
        <f>E24</f>
        <v>52.5</v>
      </c>
      <c r="F46" s="441">
        <f t="shared" ref="F46:G46" si="8">F24</f>
        <v>8.6</v>
      </c>
      <c r="G46" s="441">
        <f t="shared" si="8"/>
        <v>0.3</v>
      </c>
      <c r="H46" s="441">
        <v>0</v>
      </c>
      <c r="I46" s="348">
        <f t="shared" ref="I46:I53" si="9">PRODUCT(D46:H46)</f>
        <v>0</v>
      </c>
      <c r="J46" s="352"/>
      <c r="K46" s="352"/>
      <c r="L46" s="352"/>
      <c r="M46" s="352"/>
      <c r="N46" s="352"/>
      <c r="O46" s="844"/>
    </row>
    <row r="47" spans="1:15" s="845" customFormat="1" outlineLevel="1">
      <c r="A47" s="842"/>
      <c r="B47" s="361" t="s">
        <v>952</v>
      </c>
      <c r="C47" s="843"/>
      <c r="D47" s="441">
        <v>2</v>
      </c>
      <c r="E47" s="441">
        <f>E46</f>
        <v>52.5</v>
      </c>
      <c r="F47" s="441">
        <f>ROUNDUP(F46/0.15,0)</f>
        <v>58</v>
      </c>
      <c r="G47" s="441"/>
      <c r="H47" s="441">
        <f>PI()*(12)^2/4*7.85/1000</f>
        <v>0.88781408390447547</v>
      </c>
      <c r="I47" s="348">
        <f t="shared" si="9"/>
        <v>5406.787770978256</v>
      </c>
      <c r="J47" s="348"/>
      <c r="K47" s="352"/>
      <c r="L47" s="352"/>
      <c r="M47" s="352"/>
      <c r="N47" s="352"/>
      <c r="O47" s="844"/>
    </row>
    <row r="48" spans="1:15" s="845" customFormat="1" outlineLevel="1">
      <c r="A48" s="842"/>
      <c r="B48" s="361" t="s">
        <v>952</v>
      </c>
      <c r="C48" s="843"/>
      <c r="D48" s="441">
        <v>2</v>
      </c>
      <c r="E48" s="441">
        <f>F46</f>
        <v>8.6</v>
      </c>
      <c r="F48" s="441">
        <f>ROUNDUP(E46/0.15,0)</f>
        <v>350</v>
      </c>
      <c r="G48" s="441"/>
      <c r="H48" s="441">
        <f>PI()*(12)^2/4*7.85/1000</f>
        <v>0.88781408390447547</v>
      </c>
      <c r="I48" s="348">
        <f t="shared" si="9"/>
        <v>5344.6407851049426</v>
      </c>
      <c r="J48" s="348"/>
      <c r="K48" s="352"/>
      <c r="L48" s="352"/>
      <c r="M48" s="352"/>
      <c r="N48" s="352"/>
      <c r="O48" s="844"/>
    </row>
    <row r="49" spans="1:15" s="845" customFormat="1" outlineLevel="1">
      <c r="A49" s="842"/>
      <c r="B49" s="361" t="s">
        <v>953</v>
      </c>
      <c r="C49" s="843"/>
      <c r="D49" s="441"/>
      <c r="E49" s="441">
        <f>0.25+0.3+0.25-0.1</f>
        <v>0.70000000000000007</v>
      </c>
      <c r="F49" s="441">
        <f>ROUNDUP(E46*F46/1,0)</f>
        <v>452</v>
      </c>
      <c r="G49" s="441"/>
      <c r="H49" s="441">
        <f>PI()*(10)^2/4*7.85/1000</f>
        <v>0.61653755826699697</v>
      </c>
      <c r="I49" s="348">
        <f t="shared" si="9"/>
        <v>195.07248343567787</v>
      </c>
      <c r="J49" s="348"/>
      <c r="K49" s="352"/>
      <c r="L49" s="352"/>
      <c r="M49" s="352"/>
      <c r="N49" s="352"/>
      <c r="O49" s="844"/>
    </row>
    <row r="50" spans="1:15" s="845" customFormat="1" outlineLevel="1">
      <c r="A50" s="842"/>
      <c r="B50" s="350" t="str">
        <f>B25</f>
        <v>Đáy Bể XLNT dệt</v>
      </c>
      <c r="C50" s="843"/>
      <c r="D50" s="441"/>
      <c r="E50" s="441">
        <f>E25</f>
        <v>8.8000000000000007</v>
      </c>
      <c r="F50" s="441">
        <f t="shared" ref="F50:G50" si="10">F25</f>
        <v>8.6</v>
      </c>
      <c r="G50" s="441">
        <f t="shared" si="10"/>
        <v>0.3</v>
      </c>
      <c r="H50" s="441">
        <v>0</v>
      </c>
      <c r="I50" s="348">
        <f t="shared" si="9"/>
        <v>0</v>
      </c>
      <c r="J50" s="352"/>
      <c r="K50" s="352"/>
      <c r="L50" s="352"/>
      <c r="M50" s="352"/>
      <c r="N50" s="352"/>
      <c r="O50" s="844"/>
    </row>
    <row r="51" spans="1:15" s="845" customFormat="1" outlineLevel="1">
      <c r="A51" s="842"/>
      <c r="B51" s="361" t="s">
        <v>952</v>
      </c>
      <c r="C51" s="843"/>
      <c r="D51" s="441">
        <v>2</v>
      </c>
      <c r="E51" s="441">
        <f>E50</f>
        <v>8.8000000000000007</v>
      </c>
      <c r="F51" s="441">
        <f>ROUNDUP(F50/0.15,0)</f>
        <v>58</v>
      </c>
      <c r="G51" s="441"/>
      <c r="H51" s="441">
        <f>PI()*(12)^2/4*7.85/1000</f>
        <v>0.88781408390447547</v>
      </c>
      <c r="I51" s="348">
        <f t="shared" si="9"/>
        <v>906.28061684968861</v>
      </c>
      <c r="J51" s="348"/>
      <c r="K51" s="352"/>
      <c r="L51" s="352"/>
      <c r="M51" s="352"/>
      <c r="N51" s="352"/>
      <c r="O51" s="844"/>
    </row>
    <row r="52" spans="1:15" s="845" customFormat="1" outlineLevel="1">
      <c r="A52" s="842"/>
      <c r="B52" s="361" t="s">
        <v>952</v>
      </c>
      <c r="C52" s="843"/>
      <c r="D52" s="441">
        <v>2</v>
      </c>
      <c r="E52" s="441">
        <f>F50</f>
        <v>8.6</v>
      </c>
      <c r="F52" s="441">
        <f>ROUNDUP(E50/0.15,0)</f>
        <v>59</v>
      </c>
      <c r="G52" s="441"/>
      <c r="H52" s="441">
        <f>PI()*(12)^2/4*7.85/1000</f>
        <v>0.88781408390447547</v>
      </c>
      <c r="I52" s="348">
        <f t="shared" si="9"/>
        <v>900.95373234626163</v>
      </c>
      <c r="J52" s="348"/>
      <c r="K52" s="352"/>
      <c r="L52" s="352"/>
      <c r="M52" s="352"/>
      <c r="N52" s="352"/>
      <c r="O52" s="844"/>
    </row>
    <row r="53" spans="1:15" s="845" customFormat="1" outlineLevel="1">
      <c r="A53" s="842"/>
      <c r="B53" s="361" t="s">
        <v>953</v>
      </c>
      <c r="C53" s="843"/>
      <c r="D53" s="441"/>
      <c r="E53" s="441">
        <f>0.25+0.3+0.25-0.1</f>
        <v>0.70000000000000007</v>
      </c>
      <c r="F53" s="441">
        <f>ROUNDUP(E50*F50/1,0)</f>
        <v>76</v>
      </c>
      <c r="G53" s="441"/>
      <c r="H53" s="441">
        <f>PI()*(10)^2/4*7.85/1000</f>
        <v>0.61653755826699697</v>
      </c>
      <c r="I53" s="348">
        <f t="shared" si="9"/>
        <v>32.799798099804242</v>
      </c>
      <c r="J53" s="348"/>
      <c r="K53" s="352"/>
      <c r="L53" s="352"/>
      <c r="M53" s="352"/>
      <c r="N53" s="352"/>
      <c r="O53" s="844"/>
    </row>
    <row r="54" spans="1:15" s="845" customFormat="1" outlineLevel="1">
      <c r="A54" s="842"/>
      <c r="B54" s="361"/>
      <c r="C54" s="843"/>
      <c r="D54" s="441"/>
      <c r="E54" s="441"/>
      <c r="F54" s="441"/>
      <c r="G54" s="441"/>
      <c r="H54" s="441"/>
      <c r="I54" s="348"/>
      <c r="J54" s="348"/>
      <c r="K54" s="352"/>
      <c r="L54" s="352"/>
      <c r="M54" s="352"/>
      <c r="N54" s="352"/>
      <c r="O54" s="844"/>
    </row>
    <row r="55" spans="1:15">
      <c r="A55" s="417">
        <f>MAX($A$6:$A45)+1</f>
        <v>11</v>
      </c>
      <c r="B55" s="2" t="s">
        <v>314</v>
      </c>
      <c r="C55" s="3" t="s">
        <v>97</v>
      </c>
      <c r="D55" s="3"/>
      <c r="E55" s="3"/>
      <c r="F55" s="3"/>
      <c r="G55" s="3"/>
      <c r="H55" s="3"/>
      <c r="I55" s="91">
        <v>0</v>
      </c>
      <c r="J55" s="92" t="e">
        <f>#REF!*#REF!</f>
        <v>#REF!</v>
      </c>
      <c r="K55" s="92" t="e">
        <f>#REF!*#REF!</f>
        <v>#REF!</v>
      </c>
      <c r="L55" s="92" t="e">
        <f t="shared" si="6"/>
        <v>#REF!</v>
      </c>
      <c r="M55" s="92" t="e">
        <f t="shared" si="7"/>
        <v>#REF!</v>
      </c>
      <c r="N55" s="92" t="e">
        <f t="shared" si="2"/>
        <v>#REF!</v>
      </c>
      <c r="O55" s="800"/>
    </row>
    <row r="56" spans="1:15">
      <c r="A56" s="417">
        <f>MAX($A$6:$A55)+1</f>
        <v>12</v>
      </c>
      <c r="B56" s="2" t="s">
        <v>368</v>
      </c>
      <c r="C56" s="3" t="s">
        <v>97</v>
      </c>
      <c r="D56" s="3"/>
      <c r="E56" s="3"/>
      <c r="F56" s="3"/>
      <c r="G56" s="3"/>
      <c r="H56" s="3"/>
      <c r="I56" s="101">
        <f>SUBTOTAL(9,I58:I71)/1000*1.2</f>
        <v>13.990908260476083</v>
      </c>
      <c r="J56" s="92" t="e">
        <f>#REF!*#REF!</f>
        <v>#REF!</v>
      </c>
      <c r="K56" s="92" t="e">
        <f>#REF!*#REF!</f>
        <v>#REF!</v>
      </c>
      <c r="L56" s="92" t="e">
        <f t="shared" si="6"/>
        <v>#REF!</v>
      </c>
      <c r="M56" s="92" t="e">
        <f t="shared" si="7"/>
        <v>#REF!</v>
      </c>
      <c r="N56" s="92" t="e">
        <f t="shared" si="2"/>
        <v>#REF!</v>
      </c>
      <c r="O56" s="800"/>
    </row>
    <row r="57" spans="1:15" s="845" customFormat="1" outlineLevel="1">
      <c r="A57" s="842"/>
      <c r="B57" s="100" t="s">
        <v>956</v>
      </c>
      <c r="C57" s="843"/>
      <c r="D57" s="441"/>
      <c r="E57" s="441"/>
      <c r="F57" s="441"/>
      <c r="G57" s="441"/>
      <c r="H57" s="441"/>
      <c r="I57" s="348"/>
      <c r="J57" s="352"/>
      <c r="K57" s="352"/>
      <c r="L57" s="352"/>
      <c r="M57" s="352"/>
      <c r="N57" s="352"/>
      <c r="O57" s="844"/>
    </row>
    <row r="58" spans="1:15" s="845" customFormat="1" outlineLevel="1">
      <c r="A58" s="842"/>
      <c r="B58" s="350" t="str">
        <f>B29</f>
        <v>vách bao</v>
      </c>
      <c r="C58" s="843"/>
      <c r="D58" s="441">
        <f>D29</f>
        <v>1</v>
      </c>
      <c r="E58" s="441">
        <f t="shared" ref="E58:G58" si="11">E29</f>
        <v>123</v>
      </c>
      <c r="F58" s="441">
        <f t="shared" si="11"/>
        <v>0.3</v>
      </c>
      <c r="G58" s="441">
        <f t="shared" si="11"/>
        <v>4.8</v>
      </c>
      <c r="H58" s="441">
        <v>0</v>
      </c>
      <c r="I58" s="348">
        <f t="shared" ref="I58:I63" si="12">PRODUCT(D58:H58)</f>
        <v>0</v>
      </c>
      <c r="J58" s="352"/>
      <c r="K58" s="352"/>
      <c r="L58" s="352"/>
      <c r="M58" s="352"/>
      <c r="N58" s="352"/>
      <c r="O58" s="844"/>
    </row>
    <row r="59" spans="1:15" s="845" customFormat="1" outlineLevel="1">
      <c r="A59" s="842"/>
      <c r="B59" s="361" t="s">
        <v>890</v>
      </c>
      <c r="C59" s="843"/>
      <c r="D59" s="441">
        <f>D58</f>
        <v>1</v>
      </c>
      <c r="E59" s="441">
        <f>G58</f>
        <v>4.8</v>
      </c>
      <c r="F59" s="441">
        <f>ROUNDUP(E58/0.15,0)</f>
        <v>820</v>
      </c>
      <c r="G59" s="441"/>
      <c r="H59" s="441">
        <f>PI()*(12)^2/4*7.85/1000</f>
        <v>0.88781408390447547</v>
      </c>
      <c r="I59" s="348">
        <f t="shared" si="12"/>
        <v>3494.4362342480154</v>
      </c>
      <c r="J59" s="352"/>
      <c r="K59" s="352"/>
      <c r="L59" s="352"/>
      <c r="M59" s="352"/>
      <c r="N59" s="352"/>
      <c r="O59" s="844"/>
    </row>
    <row r="60" spans="1:15" s="845" customFormat="1" outlineLevel="1">
      <c r="A60" s="842"/>
      <c r="B60" s="361" t="s">
        <v>960</v>
      </c>
      <c r="C60" s="843"/>
      <c r="D60" s="441">
        <f>D59</f>
        <v>1</v>
      </c>
      <c r="E60" s="441">
        <f>E58</f>
        <v>123</v>
      </c>
      <c r="F60" s="441">
        <f>ROUNDUP(G58/0.15,0)</f>
        <v>32</v>
      </c>
      <c r="G60" s="441"/>
      <c r="H60" s="441">
        <f>PI()*(10)^2/4*7.85/1000</f>
        <v>0.61653755826699697</v>
      </c>
      <c r="I60" s="348">
        <f t="shared" si="12"/>
        <v>2426.6918293388999</v>
      </c>
      <c r="J60" s="352"/>
      <c r="K60" s="352"/>
      <c r="L60" s="352"/>
      <c r="M60" s="352"/>
      <c r="N60" s="352"/>
      <c r="O60" s="844"/>
    </row>
    <row r="61" spans="1:15" s="845" customFormat="1" outlineLevel="1">
      <c r="A61" s="842"/>
      <c r="B61" s="350" t="str">
        <f>B30</f>
        <v>vách ngăn</v>
      </c>
      <c r="C61" s="843"/>
      <c r="D61" s="441">
        <f>D30</f>
        <v>8</v>
      </c>
      <c r="E61" s="441">
        <f t="shared" ref="E61:G61" si="13">E30</f>
        <v>8.7999999999999989</v>
      </c>
      <c r="F61" s="441">
        <f t="shared" si="13"/>
        <v>0.2</v>
      </c>
      <c r="G61" s="441">
        <f t="shared" si="13"/>
        <v>4.8</v>
      </c>
      <c r="H61" s="441">
        <v>0</v>
      </c>
      <c r="I61" s="348">
        <f t="shared" si="12"/>
        <v>0</v>
      </c>
      <c r="J61" s="352"/>
      <c r="K61" s="352"/>
      <c r="L61" s="352"/>
      <c r="M61" s="352"/>
      <c r="N61" s="352"/>
      <c r="O61" s="844"/>
    </row>
    <row r="62" spans="1:15" s="845" customFormat="1" outlineLevel="1">
      <c r="A62" s="842"/>
      <c r="B62" s="361" t="s">
        <v>890</v>
      </c>
      <c r="C62" s="843"/>
      <c r="D62" s="441">
        <f>D61</f>
        <v>8</v>
      </c>
      <c r="E62" s="441">
        <f>G61</f>
        <v>4.8</v>
      </c>
      <c r="F62" s="441">
        <f>ROUNDUP(E61/0.15,0)</f>
        <v>59</v>
      </c>
      <c r="G62" s="441"/>
      <c r="H62" s="441">
        <f>PI()*(12)^2/4*7.85/1000</f>
        <v>0.88781408390447547</v>
      </c>
      <c r="I62" s="348">
        <f t="shared" si="12"/>
        <v>2011.4315884939795</v>
      </c>
      <c r="J62" s="352"/>
      <c r="K62" s="352"/>
      <c r="L62" s="352"/>
      <c r="M62" s="352"/>
      <c r="N62" s="352"/>
      <c r="O62" s="844"/>
    </row>
    <row r="63" spans="1:15" s="845" customFormat="1" outlineLevel="1">
      <c r="A63" s="842"/>
      <c r="B63" s="361" t="s">
        <v>960</v>
      </c>
      <c r="C63" s="843"/>
      <c r="D63" s="441">
        <f>D62</f>
        <v>8</v>
      </c>
      <c r="E63" s="441">
        <f>E61</f>
        <v>8.7999999999999989</v>
      </c>
      <c r="F63" s="441">
        <f>ROUNDUP(G61/0.15,0)</f>
        <v>32</v>
      </c>
      <c r="G63" s="441"/>
      <c r="H63" s="441">
        <f>PI()*(10)^2/4*7.85/1000</f>
        <v>0.61653755826699697</v>
      </c>
      <c r="I63" s="348">
        <f t="shared" si="12"/>
        <v>1388.9358112638906</v>
      </c>
      <c r="J63" s="352"/>
      <c r="K63" s="352"/>
      <c r="L63" s="352"/>
      <c r="M63" s="352"/>
      <c r="N63" s="352"/>
      <c r="O63" s="844"/>
    </row>
    <row r="64" spans="1:15" s="845" customFormat="1" outlineLevel="1">
      <c r="A64" s="842"/>
      <c r="B64" s="100" t="s">
        <v>957</v>
      </c>
      <c r="C64" s="843"/>
      <c r="D64" s="441"/>
      <c r="E64" s="441"/>
      <c r="F64" s="441"/>
      <c r="G64" s="441"/>
      <c r="H64" s="441"/>
      <c r="I64" s="348"/>
      <c r="J64" s="352"/>
      <c r="K64" s="352"/>
      <c r="L64" s="352"/>
      <c r="M64" s="352"/>
      <c r="N64" s="352"/>
      <c r="O64" s="844"/>
    </row>
    <row r="65" spans="1:15" s="845" customFormat="1" outlineLevel="1">
      <c r="A65" s="842"/>
      <c r="B65" s="350" t="str">
        <f>B32</f>
        <v>vách bao</v>
      </c>
      <c r="C65" s="843"/>
      <c r="D65" s="441">
        <f>D32</f>
        <v>1</v>
      </c>
      <c r="E65" s="441">
        <f t="shared" ref="E65:G65" si="14">E32</f>
        <v>35.599999999999994</v>
      </c>
      <c r="F65" s="441">
        <f t="shared" si="14"/>
        <v>0.3</v>
      </c>
      <c r="G65" s="441">
        <f t="shared" si="14"/>
        <v>4.8</v>
      </c>
      <c r="H65" s="441">
        <v>0</v>
      </c>
      <c r="I65" s="348">
        <f t="shared" ref="I65:I70" si="15">PRODUCT(D65:H65)</f>
        <v>0</v>
      </c>
      <c r="J65" s="352"/>
      <c r="K65" s="352"/>
      <c r="L65" s="352"/>
      <c r="M65" s="352"/>
      <c r="N65" s="352"/>
      <c r="O65" s="844"/>
    </row>
    <row r="66" spans="1:15" s="845" customFormat="1" outlineLevel="1">
      <c r="A66" s="842"/>
      <c r="B66" s="361" t="s">
        <v>890</v>
      </c>
      <c r="C66" s="843"/>
      <c r="D66" s="441">
        <f>D65</f>
        <v>1</v>
      </c>
      <c r="E66" s="441">
        <f>G65</f>
        <v>4.8</v>
      </c>
      <c r="F66" s="441">
        <f>ROUNDUP(E65/0.15,0)</f>
        <v>238</v>
      </c>
      <c r="G66" s="441"/>
      <c r="H66" s="441">
        <f>PI()*(12)^2/4*7.85/1000</f>
        <v>0.88781408390447547</v>
      </c>
      <c r="I66" s="348">
        <f t="shared" si="15"/>
        <v>1014.2388094524727</v>
      </c>
      <c r="J66" s="352"/>
      <c r="K66" s="352"/>
      <c r="L66" s="352"/>
      <c r="M66" s="352"/>
      <c r="N66" s="352"/>
      <c r="O66" s="844"/>
    </row>
    <row r="67" spans="1:15" s="845" customFormat="1" outlineLevel="1">
      <c r="A67" s="842"/>
      <c r="B67" s="361" t="s">
        <v>960</v>
      </c>
      <c r="C67" s="843"/>
      <c r="D67" s="441">
        <f>D66</f>
        <v>1</v>
      </c>
      <c r="E67" s="441">
        <f>E65</f>
        <v>35.599999999999994</v>
      </c>
      <c r="F67" s="441">
        <f>ROUNDUP(G65/0.15,0)</f>
        <v>32</v>
      </c>
      <c r="G67" s="441"/>
      <c r="H67" s="441">
        <f>PI()*(10)^2/4*7.85/1000</f>
        <v>0.61653755826699697</v>
      </c>
      <c r="I67" s="348">
        <f t="shared" si="15"/>
        <v>702.35958637776287</v>
      </c>
      <c r="J67" s="352"/>
      <c r="K67" s="352"/>
      <c r="L67" s="352"/>
      <c r="M67" s="352"/>
      <c r="N67" s="352"/>
      <c r="O67" s="844"/>
    </row>
    <row r="68" spans="1:15" s="845" customFormat="1" outlineLevel="1">
      <c r="A68" s="842"/>
      <c r="B68" s="350" t="str">
        <f>B33</f>
        <v>vách ngăn</v>
      </c>
      <c r="C68" s="843"/>
      <c r="D68" s="441">
        <f>D33</f>
        <v>1</v>
      </c>
      <c r="E68" s="441">
        <f t="shared" ref="E68:G68" si="16">E33</f>
        <v>12.899999999999999</v>
      </c>
      <c r="F68" s="441">
        <f t="shared" si="16"/>
        <v>0.2</v>
      </c>
      <c r="G68" s="441">
        <f t="shared" si="16"/>
        <v>4.8</v>
      </c>
      <c r="H68" s="441">
        <v>0</v>
      </c>
      <c r="I68" s="348">
        <f t="shared" si="15"/>
        <v>0</v>
      </c>
      <c r="J68" s="352"/>
      <c r="K68" s="352"/>
      <c r="L68" s="352"/>
      <c r="M68" s="352"/>
      <c r="N68" s="352"/>
      <c r="O68" s="844"/>
    </row>
    <row r="69" spans="1:15" s="845" customFormat="1" outlineLevel="1">
      <c r="A69" s="842"/>
      <c r="B69" s="361" t="s">
        <v>890</v>
      </c>
      <c r="C69" s="843"/>
      <c r="D69" s="441">
        <f>D68</f>
        <v>1</v>
      </c>
      <c r="E69" s="441">
        <f>G68</f>
        <v>4.8</v>
      </c>
      <c r="F69" s="441">
        <f>ROUNDUP(E68/0.15,0)</f>
        <v>86</v>
      </c>
      <c r="G69" s="441"/>
      <c r="H69" s="441">
        <f>PI()*(12)^2/4*7.85/1000</f>
        <v>0.88781408390447547</v>
      </c>
      <c r="I69" s="348">
        <f t="shared" si="15"/>
        <v>366.48965383576751</v>
      </c>
      <c r="J69" s="352"/>
      <c r="K69" s="352"/>
      <c r="L69" s="352"/>
      <c r="M69" s="352"/>
      <c r="N69" s="352"/>
      <c r="O69" s="844"/>
    </row>
    <row r="70" spans="1:15" s="845" customFormat="1" outlineLevel="1">
      <c r="A70" s="842"/>
      <c r="B70" s="361" t="s">
        <v>960</v>
      </c>
      <c r="C70" s="843"/>
      <c r="D70" s="441">
        <f>D69</f>
        <v>1</v>
      </c>
      <c r="E70" s="441">
        <f>E68</f>
        <v>12.899999999999999</v>
      </c>
      <c r="F70" s="441">
        <f>ROUNDUP(G68/0.15,0)</f>
        <v>32</v>
      </c>
      <c r="G70" s="441"/>
      <c r="H70" s="441">
        <f>PI()*(10)^2/4*7.85/1000</f>
        <v>0.61653755826699697</v>
      </c>
      <c r="I70" s="348">
        <f t="shared" si="15"/>
        <v>254.50670405261633</v>
      </c>
      <c r="J70" s="352"/>
      <c r="K70" s="352"/>
      <c r="L70" s="352"/>
      <c r="M70" s="352"/>
      <c r="N70" s="352"/>
      <c r="O70" s="844"/>
    </row>
    <row r="71" spans="1:15" s="845" customFormat="1" outlineLevel="1">
      <c r="A71" s="842"/>
      <c r="B71" s="361"/>
      <c r="C71" s="843"/>
      <c r="D71" s="441"/>
      <c r="E71" s="441"/>
      <c r="F71" s="441"/>
      <c r="G71" s="441"/>
      <c r="H71" s="441"/>
      <c r="I71" s="348"/>
      <c r="J71" s="352"/>
      <c r="K71" s="352"/>
      <c r="L71" s="352"/>
      <c r="M71" s="352"/>
      <c r="N71" s="352"/>
      <c r="O71" s="844"/>
    </row>
    <row r="72" spans="1:15" ht="30">
      <c r="A72" s="417">
        <f>MAX($A$6:$A56)+1</f>
        <v>13</v>
      </c>
      <c r="B72" s="2" t="s">
        <v>369</v>
      </c>
      <c r="C72" s="3" t="s">
        <v>97</v>
      </c>
      <c r="D72" s="3"/>
      <c r="E72" s="3"/>
      <c r="F72" s="3"/>
      <c r="G72" s="3"/>
      <c r="H72" s="3"/>
      <c r="I72" s="101">
        <f>SUBTOTAL(9,I74:I80)/1000*1.2</f>
        <v>10.50323242106596</v>
      </c>
      <c r="J72" s="92" t="e">
        <f>#REF!*#REF!</f>
        <v>#REF!</v>
      </c>
      <c r="K72" s="92" t="e">
        <f>#REF!*#REF!</f>
        <v>#REF!</v>
      </c>
      <c r="L72" s="92" t="e">
        <f t="shared" si="6"/>
        <v>#REF!</v>
      </c>
      <c r="M72" s="92" t="e">
        <f t="shared" si="7"/>
        <v>#REF!</v>
      </c>
      <c r="N72" s="92" t="e">
        <f t="shared" si="2"/>
        <v>#REF!</v>
      </c>
      <c r="O72" s="800"/>
    </row>
    <row r="73" spans="1:15" s="845" customFormat="1" outlineLevel="1">
      <c r="A73" s="842"/>
      <c r="B73" s="100" t="s">
        <v>956</v>
      </c>
      <c r="C73" s="843"/>
      <c r="D73" s="441"/>
      <c r="E73" s="441"/>
      <c r="F73" s="441"/>
      <c r="G73" s="441"/>
      <c r="H73" s="441"/>
      <c r="I73" s="348"/>
      <c r="J73" s="352"/>
      <c r="K73" s="352"/>
      <c r="L73" s="352"/>
      <c r="M73" s="352"/>
      <c r="N73" s="352"/>
      <c r="O73" s="844"/>
    </row>
    <row r="74" spans="1:15" s="845" customFormat="1" outlineLevel="1">
      <c r="A74" s="842"/>
      <c r="B74" s="350" t="s">
        <v>911</v>
      </c>
      <c r="C74" s="843"/>
      <c r="D74" s="441"/>
      <c r="E74" s="441">
        <f>E46</f>
        <v>52.5</v>
      </c>
      <c r="F74" s="441">
        <f>F46</f>
        <v>8.6</v>
      </c>
      <c r="G74" s="441">
        <v>0.2</v>
      </c>
      <c r="H74" s="441"/>
      <c r="I74" s="348">
        <f>(E74+F74)*2*G74</f>
        <v>24.44</v>
      </c>
      <c r="J74" s="352"/>
      <c r="K74" s="352"/>
      <c r="L74" s="352"/>
      <c r="M74" s="352"/>
      <c r="N74" s="352"/>
      <c r="O74" s="844"/>
    </row>
    <row r="75" spans="1:15" s="845" customFormat="1" outlineLevel="1">
      <c r="A75" s="842"/>
      <c r="B75" s="361" t="s">
        <v>959</v>
      </c>
      <c r="C75" s="843"/>
      <c r="D75" s="441">
        <v>2</v>
      </c>
      <c r="E75" s="441">
        <f>E74</f>
        <v>52.5</v>
      </c>
      <c r="F75" s="441">
        <f>ROUNDUP(F74/0.15,0)</f>
        <v>58</v>
      </c>
      <c r="G75" s="441"/>
      <c r="H75" s="441">
        <f>PI()*(10)^2/4*7.85/1000</f>
        <v>0.61653755826699697</v>
      </c>
      <c r="I75" s="348">
        <f>PRODUCT(D75:H75)</f>
        <v>3754.7137298460116</v>
      </c>
      <c r="J75" s="348"/>
      <c r="K75" s="352"/>
      <c r="L75" s="352"/>
      <c r="M75" s="352"/>
      <c r="N75" s="352"/>
      <c r="O75" s="844"/>
    </row>
    <row r="76" spans="1:15" s="845" customFormat="1" outlineLevel="1">
      <c r="A76" s="842"/>
      <c r="B76" s="361" t="s">
        <v>959</v>
      </c>
      <c r="C76" s="843"/>
      <c r="D76" s="441">
        <v>2</v>
      </c>
      <c r="E76" s="441">
        <f>F74</f>
        <v>8.6</v>
      </c>
      <c r="F76" s="441">
        <f>ROUNDUP(E74/0.15,0)</f>
        <v>350</v>
      </c>
      <c r="G76" s="441"/>
      <c r="H76" s="441">
        <f>PI()*(10)^2/4*7.85/1000</f>
        <v>0.61653755826699697</v>
      </c>
      <c r="I76" s="348">
        <f>PRODUCT(D76:H76)</f>
        <v>3711.5561007673218</v>
      </c>
      <c r="J76" s="348"/>
      <c r="K76" s="352"/>
      <c r="L76" s="352"/>
      <c r="M76" s="352"/>
      <c r="N76" s="352"/>
      <c r="O76" s="844"/>
    </row>
    <row r="77" spans="1:15" s="845" customFormat="1" outlineLevel="1">
      <c r="A77" s="842"/>
      <c r="B77" s="100" t="s">
        <v>957</v>
      </c>
      <c r="C77" s="843"/>
      <c r="D77" s="441"/>
      <c r="E77" s="441"/>
      <c r="F77" s="441"/>
      <c r="G77" s="441"/>
      <c r="H77" s="441"/>
      <c r="I77" s="348"/>
      <c r="J77" s="352"/>
      <c r="K77" s="352"/>
      <c r="L77" s="352"/>
      <c r="M77" s="352"/>
      <c r="N77" s="352"/>
      <c r="O77" s="844"/>
    </row>
    <row r="78" spans="1:15" s="845" customFormat="1" outlineLevel="1">
      <c r="A78" s="842"/>
      <c r="B78" s="350" t="s">
        <v>911</v>
      </c>
      <c r="C78" s="843"/>
      <c r="D78" s="441"/>
      <c r="E78" s="441">
        <f>E50</f>
        <v>8.8000000000000007</v>
      </c>
      <c r="F78" s="441">
        <f>F50</f>
        <v>8.6</v>
      </c>
      <c r="G78" s="441">
        <v>0.2</v>
      </c>
      <c r="H78" s="441"/>
      <c r="I78" s="348">
        <f>(E78+F78)*2*G78</f>
        <v>6.96</v>
      </c>
      <c r="J78" s="352"/>
      <c r="K78" s="352"/>
      <c r="L78" s="352"/>
      <c r="M78" s="352"/>
      <c r="N78" s="352"/>
      <c r="O78" s="844"/>
    </row>
    <row r="79" spans="1:15" s="845" customFormat="1" outlineLevel="1">
      <c r="A79" s="842"/>
      <c r="B79" s="361" t="s">
        <v>959</v>
      </c>
      <c r="C79" s="843"/>
      <c r="D79" s="441">
        <v>2</v>
      </c>
      <c r="E79" s="441">
        <f>E78</f>
        <v>8.8000000000000007</v>
      </c>
      <c r="F79" s="441">
        <f>ROUNDUP(F78/0.15,0)</f>
        <v>58</v>
      </c>
      <c r="G79" s="441"/>
      <c r="H79" s="441">
        <f>PI()*(10)^2/4*7.85/1000</f>
        <v>0.61653755826699697</v>
      </c>
      <c r="I79" s="348">
        <f>PRODUCT(D79:H79)</f>
        <v>629.36153947895059</v>
      </c>
      <c r="J79" s="348"/>
      <c r="K79" s="352"/>
      <c r="L79" s="352"/>
      <c r="M79" s="352"/>
      <c r="N79" s="352"/>
      <c r="O79" s="844"/>
    </row>
    <row r="80" spans="1:15" s="845" customFormat="1" outlineLevel="1">
      <c r="A80" s="842"/>
      <c r="B80" s="361" t="s">
        <v>959</v>
      </c>
      <c r="C80" s="843"/>
      <c r="D80" s="441">
        <v>2</v>
      </c>
      <c r="E80" s="441">
        <f>F78</f>
        <v>8.6</v>
      </c>
      <c r="F80" s="441">
        <f>ROUNDUP(E78/0.15,0)</f>
        <v>59</v>
      </c>
      <c r="G80" s="441"/>
      <c r="H80" s="441">
        <f>PI()*(10)^2/4*7.85/1000</f>
        <v>0.61653755826699697</v>
      </c>
      <c r="I80" s="348">
        <f>PRODUCT(D80:H80)</f>
        <v>625.66231412934849</v>
      </c>
      <c r="J80" s="348"/>
      <c r="K80" s="352"/>
      <c r="L80" s="352"/>
      <c r="M80" s="352"/>
      <c r="N80" s="352"/>
      <c r="O80" s="844"/>
    </row>
    <row r="81" spans="1:15">
      <c r="A81" s="119"/>
      <c r="B81" s="93"/>
      <c r="C81" s="3"/>
      <c r="D81" s="3"/>
      <c r="E81" s="3"/>
      <c r="F81" s="3"/>
      <c r="G81" s="3"/>
      <c r="H81" s="3"/>
      <c r="I81" s="91"/>
      <c r="J81" s="92"/>
      <c r="K81" s="92"/>
      <c r="L81" s="92"/>
      <c r="M81" s="92"/>
      <c r="N81" s="92"/>
      <c r="O81" s="800"/>
    </row>
    <row r="82" spans="1:15">
      <c r="A82" s="120"/>
      <c r="B82" s="95" t="s">
        <v>21</v>
      </c>
      <c r="C82" s="94"/>
      <c r="D82" s="94"/>
      <c r="E82" s="94"/>
      <c r="F82" s="94"/>
      <c r="G82" s="94"/>
      <c r="H82" s="94"/>
      <c r="I82" s="96"/>
      <c r="J82" s="97"/>
      <c r="K82" s="97"/>
      <c r="L82" s="98" t="e">
        <f>+SUBTOTAL(9,L83:L110)</f>
        <v>#REF!</v>
      </c>
      <c r="M82" s="98" t="e">
        <f>+SUBTOTAL(9,M83:M110)</f>
        <v>#REF!</v>
      </c>
      <c r="N82" s="98" t="e">
        <f>+SUBTOTAL(9,N83:N110)</f>
        <v>#REF!</v>
      </c>
      <c r="O82" s="802"/>
    </row>
    <row r="83" spans="1:15" ht="30">
      <c r="A83" s="417">
        <f>MAX($A$6:$A82)+1</f>
        <v>14</v>
      </c>
      <c r="B83" s="93" t="s">
        <v>103</v>
      </c>
      <c r="C83" s="3" t="s">
        <v>3</v>
      </c>
      <c r="D83" s="3"/>
      <c r="E83" s="3"/>
      <c r="F83" s="3"/>
      <c r="G83" s="3"/>
      <c r="H83" s="3"/>
      <c r="I83" s="101">
        <f>SUBTOTAL(9,I84:I86)</f>
        <v>54.296000000000006</v>
      </c>
      <c r="J83" s="92" t="e">
        <f>#REF!*#REF!</f>
        <v>#REF!</v>
      </c>
      <c r="K83" s="92" t="e">
        <f>#REF!*#REF!</f>
        <v>#REF!</v>
      </c>
      <c r="L83" s="92" t="e">
        <f t="shared" ref="L83:L105" si="17">I83*J83</f>
        <v>#REF!</v>
      </c>
      <c r="M83" s="92" t="e">
        <f t="shared" ref="M83:M105" si="18">+I83*K83</f>
        <v>#REF!</v>
      </c>
      <c r="N83" s="92" t="e">
        <f t="shared" si="2"/>
        <v>#REF!</v>
      </c>
      <c r="O83" s="800"/>
    </row>
    <row r="84" spans="1:15" s="845" customFormat="1" outlineLevel="1">
      <c r="A84" s="842"/>
      <c r="B84" s="350" t="str">
        <f>B20</f>
        <v>Đáy Bể XLNT</v>
      </c>
      <c r="C84" s="843"/>
      <c r="D84" s="441"/>
      <c r="E84" s="441">
        <f>E20</f>
        <v>52.7</v>
      </c>
      <c r="F84" s="441">
        <f t="shared" ref="F84:G85" si="19">F20</f>
        <v>8.7999999999999989</v>
      </c>
      <c r="G84" s="441">
        <f t="shared" si="19"/>
        <v>0.1</v>
      </c>
      <c r="H84" s="441"/>
      <c r="I84" s="348">
        <f>PRODUCT(D84:H84)</f>
        <v>46.376000000000005</v>
      </c>
      <c r="J84" s="352"/>
      <c r="K84" s="352"/>
      <c r="L84" s="352"/>
      <c r="M84" s="352"/>
      <c r="N84" s="352"/>
      <c r="O84" s="844"/>
    </row>
    <row r="85" spans="1:15" s="845" customFormat="1" outlineLevel="1">
      <c r="A85" s="842"/>
      <c r="B85" s="350" t="str">
        <f>B21</f>
        <v>Đáy Bể XLNT dệt</v>
      </c>
      <c r="C85" s="843"/>
      <c r="D85" s="441"/>
      <c r="E85" s="441">
        <f>E21</f>
        <v>9</v>
      </c>
      <c r="F85" s="441">
        <f t="shared" si="19"/>
        <v>8.7999999999999989</v>
      </c>
      <c r="G85" s="441">
        <f t="shared" si="19"/>
        <v>0.1</v>
      </c>
      <c r="H85" s="441"/>
      <c r="I85" s="348">
        <f>PRODUCT(D85:H85)</f>
        <v>7.919999999999999</v>
      </c>
      <c r="J85" s="352"/>
      <c r="K85" s="352"/>
      <c r="L85" s="352"/>
      <c r="M85" s="352"/>
      <c r="N85" s="352"/>
      <c r="O85" s="844"/>
    </row>
    <row r="86" spans="1:15" s="845" customFormat="1" outlineLevel="1">
      <c r="A86" s="842"/>
      <c r="B86" s="350"/>
      <c r="C86" s="843"/>
      <c r="D86" s="441"/>
      <c r="E86" s="441"/>
      <c r="F86" s="441"/>
      <c r="G86" s="441"/>
      <c r="H86" s="441"/>
      <c r="I86" s="348"/>
      <c r="J86" s="352"/>
      <c r="K86" s="352"/>
      <c r="L86" s="352"/>
      <c r="M86" s="352"/>
      <c r="N86" s="352"/>
      <c r="O86" s="844"/>
    </row>
    <row r="87" spans="1:15" ht="30">
      <c r="A87" s="417">
        <f>MAX($A$6:$A83)+1</f>
        <v>15</v>
      </c>
      <c r="B87" s="2" t="s">
        <v>370</v>
      </c>
      <c r="C87" s="3" t="s">
        <v>3</v>
      </c>
      <c r="D87" s="3"/>
      <c r="E87" s="3"/>
      <c r="F87" s="3"/>
      <c r="G87" s="3"/>
      <c r="H87" s="3"/>
      <c r="I87" s="101">
        <f>SUBTOTAL(9,I88:I90)*1.05</f>
        <v>166.0617</v>
      </c>
      <c r="J87" s="92" t="e">
        <f>#REF!*#REF!</f>
        <v>#REF!</v>
      </c>
      <c r="K87" s="92" t="e">
        <f>#REF!*#REF!</f>
        <v>#REF!</v>
      </c>
      <c r="L87" s="92" t="e">
        <f t="shared" si="17"/>
        <v>#REF!</v>
      </c>
      <c r="M87" s="92" t="e">
        <f t="shared" si="18"/>
        <v>#REF!</v>
      </c>
      <c r="N87" s="92" t="e">
        <f t="shared" si="2"/>
        <v>#REF!</v>
      </c>
      <c r="O87" s="800"/>
    </row>
    <row r="88" spans="1:15" s="845" customFormat="1" outlineLevel="1">
      <c r="A88" s="842"/>
      <c r="B88" s="350" t="str">
        <f>B24</f>
        <v>Đáy Bể XLNT</v>
      </c>
      <c r="C88" s="843"/>
      <c r="D88" s="441"/>
      <c r="E88" s="441">
        <f>E24</f>
        <v>52.5</v>
      </c>
      <c r="F88" s="441">
        <f t="shared" ref="F88:G89" si="20">F24</f>
        <v>8.6</v>
      </c>
      <c r="G88" s="441">
        <f t="shared" si="20"/>
        <v>0.3</v>
      </c>
      <c r="H88" s="441"/>
      <c r="I88" s="348">
        <f>PRODUCT(D88:H88)</f>
        <v>135.44999999999999</v>
      </c>
      <c r="J88" s="352"/>
      <c r="K88" s="352"/>
      <c r="L88" s="352"/>
      <c r="M88" s="352"/>
      <c r="N88" s="352"/>
      <c r="O88" s="844"/>
    </row>
    <row r="89" spans="1:15" s="845" customFormat="1" outlineLevel="1">
      <c r="A89" s="842"/>
      <c r="B89" s="350" t="str">
        <f>B25</f>
        <v>Đáy Bể XLNT dệt</v>
      </c>
      <c r="C89" s="843"/>
      <c r="D89" s="441"/>
      <c r="E89" s="441">
        <f>E25</f>
        <v>8.8000000000000007</v>
      </c>
      <c r="F89" s="441">
        <f t="shared" si="20"/>
        <v>8.6</v>
      </c>
      <c r="G89" s="441">
        <f t="shared" si="20"/>
        <v>0.3</v>
      </c>
      <c r="H89" s="441"/>
      <c r="I89" s="348">
        <f>PRODUCT(D89:H89)</f>
        <v>22.704000000000001</v>
      </c>
      <c r="J89" s="352"/>
      <c r="K89" s="352"/>
      <c r="L89" s="352"/>
      <c r="M89" s="352"/>
      <c r="N89" s="352"/>
      <c r="O89" s="844"/>
    </row>
    <row r="90" spans="1:15" s="845" customFormat="1" outlineLevel="1">
      <c r="A90" s="842"/>
      <c r="B90" s="350"/>
      <c r="C90" s="843"/>
      <c r="D90" s="441"/>
      <c r="E90" s="441"/>
      <c r="F90" s="441"/>
      <c r="G90" s="441"/>
      <c r="H90" s="441"/>
      <c r="I90" s="348"/>
      <c r="J90" s="352"/>
      <c r="K90" s="352"/>
      <c r="L90" s="352"/>
      <c r="M90" s="352"/>
      <c r="N90" s="352"/>
      <c r="O90" s="844"/>
    </row>
    <row r="91" spans="1:15" ht="30">
      <c r="A91" s="417">
        <f>MAX($A$6:$A87)+1</f>
        <v>16</v>
      </c>
      <c r="B91" s="93" t="s">
        <v>371</v>
      </c>
      <c r="C91" s="3" t="s">
        <v>3</v>
      </c>
      <c r="D91" s="3"/>
      <c r="E91" s="3"/>
      <c r="F91" s="3"/>
      <c r="G91" s="3"/>
      <c r="H91" s="3"/>
      <c r="I91" s="91">
        <v>0</v>
      </c>
      <c r="J91" s="92" t="e">
        <f>#REF!*#REF!</f>
        <v>#REF!</v>
      </c>
      <c r="K91" s="92" t="e">
        <f>#REF!*#REF!</f>
        <v>#REF!</v>
      </c>
      <c r="L91" s="92" t="e">
        <f t="shared" si="17"/>
        <v>#REF!</v>
      </c>
      <c r="M91" s="92" t="e">
        <f t="shared" si="18"/>
        <v>#REF!</v>
      </c>
      <c r="N91" s="92" t="e">
        <f t="shared" si="2"/>
        <v>#REF!</v>
      </c>
      <c r="O91" s="800"/>
    </row>
    <row r="92" spans="1:15" ht="45">
      <c r="A92" s="417">
        <f>MAX($A$6:$A91)+1</f>
        <v>17</v>
      </c>
      <c r="B92" s="2" t="s">
        <v>372</v>
      </c>
      <c r="C92" s="3" t="s">
        <v>3</v>
      </c>
      <c r="D92" s="3"/>
      <c r="E92" s="3"/>
      <c r="F92" s="3"/>
      <c r="G92" s="3"/>
      <c r="H92" s="3"/>
      <c r="I92" s="101">
        <f>SUBTOTAL(9,I93:I99)</f>
        <v>308.35199999999998</v>
      </c>
      <c r="J92" s="92" t="e">
        <f>#REF!*#REF!</f>
        <v>#REF!</v>
      </c>
      <c r="K92" s="92" t="e">
        <f>#REF!*#REF!</f>
        <v>#REF!</v>
      </c>
      <c r="L92" s="92" t="e">
        <f t="shared" si="17"/>
        <v>#REF!</v>
      </c>
      <c r="M92" s="92" t="e">
        <f t="shared" si="18"/>
        <v>#REF!</v>
      </c>
      <c r="N92" s="92" t="e">
        <f t="shared" si="2"/>
        <v>#REF!</v>
      </c>
      <c r="O92" s="800"/>
    </row>
    <row r="93" spans="1:15" s="845" customFormat="1" outlineLevel="1">
      <c r="A93" s="842"/>
      <c r="B93" s="100" t="s">
        <v>956</v>
      </c>
      <c r="C93" s="843"/>
      <c r="D93" s="441"/>
      <c r="E93" s="441"/>
      <c r="F93" s="441"/>
      <c r="G93" s="441"/>
      <c r="H93" s="441"/>
      <c r="I93" s="348"/>
      <c r="J93" s="352"/>
      <c r="K93" s="352"/>
      <c r="L93" s="352"/>
      <c r="M93" s="352"/>
      <c r="N93" s="352"/>
      <c r="O93" s="844"/>
    </row>
    <row r="94" spans="1:15" s="845" customFormat="1" outlineLevel="1">
      <c r="A94" s="842"/>
      <c r="B94" s="350" t="s">
        <v>951</v>
      </c>
      <c r="C94" s="843"/>
      <c r="D94" s="441">
        <f>D29</f>
        <v>1</v>
      </c>
      <c r="E94" s="441">
        <f t="shared" ref="E94:G95" si="21">E29</f>
        <v>123</v>
      </c>
      <c r="F94" s="441">
        <f t="shared" si="21"/>
        <v>0.3</v>
      </c>
      <c r="G94" s="441">
        <f t="shared" si="21"/>
        <v>4.8</v>
      </c>
      <c r="H94" s="441"/>
      <c r="I94" s="348">
        <f>PRODUCT(D94:H94)</f>
        <v>177.11999999999998</v>
      </c>
      <c r="J94" s="352"/>
      <c r="K94" s="352"/>
      <c r="L94" s="352"/>
      <c r="M94" s="352"/>
      <c r="N94" s="352"/>
      <c r="O94" s="844"/>
    </row>
    <row r="95" spans="1:15" s="845" customFormat="1" outlineLevel="1">
      <c r="A95" s="842"/>
      <c r="B95" s="350" t="s">
        <v>958</v>
      </c>
      <c r="C95" s="843"/>
      <c r="D95" s="441">
        <f>D30</f>
        <v>8</v>
      </c>
      <c r="E95" s="441">
        <f t="shared" si="21"/>
        <v>8.7999999999999989</v>
      </c>
      <c r="F95" s="441">
        <f t="shared" si="21"/>
        <v>0.2</v>
      </c>
      <c r="G95" s="441">
        <f t="shared" si="21"/>
        <v>4.8</v>
      </c>
      <c r="H95" s="441"/>
      <c r="I95" s="348">
        <f>PRODUCT(D95:H95)</f>
        <v>67.583999999999989</v>
      </c>
      <c r="J95" s="352"/>
      <c r="K95" s="352"/>
      <c r="L95" s="352"/>
      <c r="M95" s="352"/>
      <c r="N95" s="352"/>
      <c r="O95" s="844"/>
    </row>
    <row r="96" spans="1:15" s="845" customFormat="1" outlineLevel="1">
      <c r="A96" s="842"/>
      <c r="B96" s="100" t="s">
        <v>957</v>
      </c>
      <c r="C96" s="843"/>
      <c r="D96" s="441"/>
      <c r="E96" s="441"/>
      <c r="F96" s="441"/>
      <c r="G96" s="441"/>
      <c r="H96" s="441"/>
      <c r="I96" s="348"/>
      <c r="J96" s="352"/>
      <c r="K96" s="352"/>
      <c r="L96" s="352"/>
      <c r="M96" s="352"/>
      <c r="N96" s="352"/>
      <c r="O96" s="844"/>
    </row>
    <row r="97" spans="1:15" s="845" customFormat="1" outlineLevel="1">
      <c r="A97" s="842"/>
      <c r="B97" s="350" t="s">
        <v>951</v>
      </c>
      <c r="C97" s="843"/>
      <c r="D97" s="441">
        <f>D32</f>
        <v>1</v>
      </c>
      <c r="E97" s="441">
        <f t="shared" ref="E97:G98" si="22">E32</f>
        <v>35.599999999999994</v>
      </c>
      <c r="F97" s="441">
        <f t="shared" si="22"/>
        <v>0.3</v>
      </c>
      <c r="G97" s="441">
        <f t="shared" si="22"/>
        <v>4.8</v>
      </c>
      <c r="H97" s="441"/>
      <c r="I97" s="348">
        <f>PRODUCT(D97:H97)</f>
        <v>51.263999999999989</v>
      </c>
      <c r="J97" s="352"/>
      <c r="K97" s="352"/>
      <c r="L97" s="352"/>
      <c r="M97" s="352"/>
      <c r="N97" s="352"/>
      <c r="O97" s="844"/>
    </row>
    <row r="98" spans="1:15" s="845" customFormat="1" outlineLevel="1">
      <c r="A98" s="842"/>
      <c r="B98" s="350" t="s">
        <v>958</v>
      </c>
      <c r="C98" s="843"/>
      <c r="D98" s="441">
        <f>D33</f>
        <v>1</v>
      </c>
      <c r="E98" s="441">
        <f t="shared" si="22"/>
        <v>12.899999999999999</v>
      </c>
      <c r="F98" s="441">
        <f t="shared" si="22"/>
        <v>0.2</v>
      </c>
      <c r="G98" s="441">
        <f t="shared" si="22"/>
        <v>4.8</v>
      </c>
      <c r="H98" s="441"/>
      <c r="I98" s="348">
        <f>PRODUCT(D98:H98)</f>
        <v>12.384</v>
      </c>
      <c r="J98" s="352"/>
      <c r="K98" s="352"/>
      <c r="L98" s="352"/>
      <c r="M98" s="352"/>
      <c r="N98" s="352"/>
      <c r="O98" s="844"/>
    </row>
    <row r="99" spans="1:15" s="845" customFormat="1" outlineLevel="1">
      <c r="A99" s="842"/>
      <c r="B99" s="350"/>
      <c r="C99" s="843"/>
      <c r="D99" s="441"/>
      <c r="E99" s="441"/>
      <c r="F99" s="441"/>
      <c r="G99" s="441"/>
      <c r="H99" s="441"/>
      <c r="I99" s="348"/>
      <c r="J99" s="352"/>
      <c r="K99" s="352"/>
      <c r="L99" s="352"/>
      <c r="M99" s="352"/>
      <c r="N99" s="352"/>
      <c r="O99" s="844"/>
    </row>
    <row r="100" spans="1:15" ht="30">
      <c r="A100" s="417">
        <f>MAX($A$6:$A92)+1</f>
        <v>18</v>
      </c>
      <c r="B100" s="100" t="s">
        <v>373</v>
      </c>
      <c r="C100" s="3" t="s">
        <v>3</v>
      </c>
      <c r="D100" s="3"/>
      <c r="E100" s="3"/>
      <c r="F100" s="3"/>
      <c r="G100" s="3"/>
      <c r="H100" s="3"/>
      <c r="I100" s="101">
        <f>SUBTOTAL(9,I101:I104)</f>
        <v>105.43600000000001</v>
      </c>
      <c r="J100" s="92" t="e">
        <f>#REF!*#REF!</f>
        <v>#REF!</v>
      </c>
      <c r="K100" s="92" t="e">
        <f>#REF!*#REF!</f>
        <v>#REF!</v>
      </c>
      <c r="L100" s="92" t="e">
        <f t="shared" si="17"/>
        <v>#REF!</v>
      </c>
      <c r="M100" s="92" t="e">
        <f t="shared" si="18"/>
        <v>#REF!</v>
      </c>
      <c r="N100" s="92" t="e">
        <f t="shared" si="2"/>
        <v>#REF!</v>
      </c>
      <c r="O100" s="800"/>
    </row>
    <row r="101" spans="1:15" s="845" customFormat="1" outlineLevel="1">
      <c r="A101" s="842"/>
      <c r="B101" s="100" t="s">
        <v>956</v>
      </c>
      <c r="C101" s="843"/>
      <c r="D101" s="441"/>
      <c r="E101" s="441"/>
      <c r="F101" s="441"/>
      <c r="G101" s="441"/>
      <c r="H101" s="441"/>
      <c r="I101" s="348"/>
      <c r="J101" s="352"/>
      <c r="K101" s="352"/>
      <c r="L101" s="352"/>
      <c r="M101" s="352"/>
      <c r="N101" s="352"/>
      <c r="O101" s="844"/>
    </row>
    <row r="102" spans="1:15" s="845" customFormat="1" outlineLevel="1">
      <c r="A102" s="842"/>
      <c r="B102" s="350" t="s">
        <v>911</v>
      </c>
      <c r="C102" s="843"/>
      <c r="D102" s="441"/>
      <c r="E102" s="441">
        <f>E88</f>
        <v>52.5</v>
      </c>
      <c r="F102" s="441">
        <f>F88</f>
        <v>8.6</v>
      </c>
      <c r="G102" s="441">
        <v>0.2</v>
      </c>
      <c r="H102" s="441"/>
      <c r="I102" s="348">
        <f>PRODUCT(D102:H102)</f>
        <v>90.300000000000011</v>
      </c>
      <c r="J102" s="352"/>
      <c r="K102" s="352"/>
      <c r="L102" s="352"/>
      <c r="M102" s="352"/>
      <c r="N102" s="352"/>
      <c r="O102" s="844"/>
    </row>
    <row r="103" spans="1:15" s="845" customFormat="1" outlineLevel="1">
      <c r="A103" s="842"/>
      <c r="B103" s="100" t="s">
        <v>957</v>
      </c>
      <c r="C103" s="843"/>
      <c r="D103" s="441"/>
      <c r="E103" s="441"/>
      <c r="F103" s="441"/>
      <c r="G103" s="441"/>
      <c r="H103" s="441"/>
      <c r="I103" s="348"/>
      <c r="J103" s="352"/>
      <c r="K103" s="352"/>
      <c r="L103" s="352"/>
      <c r="M103" s="352"/>
      <c r="N103" s="352"/>
      <c r="O103" s="844"/>
    </row>
    <row r="104" spans="1:15" s="845" customFormat="1" outlineLevel="1">
      <c r="A104" s="842"/>
      <c r="B104" s="350" t="s">
        <v>911</v>
      </c>
      <c r="C104" s="843"/>
      <c r="D104" s="441"/>
      <c r="E104" s="441">
        <f>E89</f>
        <v>8.8000000000000007</v>
      </c>
      <c r="F104" s="441">
        <f>F89</f>
        <v>8.6</v>
      </c>
      <c r="G104" s="441">
        <v>0.2</v>
      </c>
      <c r="H104" s="441"/>
      <c r="I104" s="348">
        <f>PRODUCT(D104:H104)</f>
        <v>15.136000000000003</v>
      </c>
      <c r="J104" s="352"/>
      <c r="K104" s="352"/>
      <c r="L104" s="352"/>
      <c r="M104" s="352"/>
      <c r="N104" s="352"/>
      <c r="O104" s="844"/>
    </row>
    <row r="105" spans="1:15">
      <c r="A105" s="417">
        <f>MAX($A$6:$A100)+1</f>
        <v>19</v>
      </c>
      <c r="B105" s="100" t="s">
        <v>381</v>
      </c>
      <c r="C105" s="3" t="s">
        <v>0</v>
      </c>
      <c r="D105" s="3"/>
      <c r="E105" s="3"/>
      <c r="F105" s="3"/>
      <c r="G105" s="3"/>
      <c r="H105" s="3"/>
      <c r="I105" s="101">
        <f>SUBTOTAL(9,I106:I109)</f>
        <v>527.18000000000006</v>
      </c>
      <c r="J105" s="92" t="e">
        <f>#REF!*#REF!</f>
        <v>#REF!</v>
      </c>
      <c r="K105" s="92" t="e">
        <f>#REF!*#REF!</f>
        <v>#REF!</v>
      </c>
      <c r="L105" s="92" t="e">
        <f t="shared" si="17"/>
        <v>#REF!</v>
      </c>
      <c r="M105" s="92" t="e">
        <f t="shared" si="18"/>
        <v>#REF!</v>
      </c>
      <c r="N105" s="92" t="e">
        <f t="shared" si="2"/>
        <v>#REF!</v>
      </c>
      <c r="O105" s="800"/>
    </row>
    <row r="106" spans="1:15" s="845" customFormat="1" outlineLevel="1">
      <c r="A106" s="842"/>
      <c r="B106" s="100" t="s">
        <v>956</v>
      </c>
      <c r="C106" s="843"/>
      <c r="D106" s="441"/>
      <c r="E106" s="441"/>
      <c r="F106" s="441"/>
      <c r="G106" s="441"/>
      <c r="H106" s="441"/>
      <c r="I106" s="348"/>
      <c r="J106" s="352"/>
      <c r="K106" s="352"/>
      <c r="L106" s="352"/>
      <c r="M106" s="352"/>
      <c r="N106" s="352"/>
      <c r="O106" s="844"/>
    </row>
    <row r="107" spans="1:15" s="845" customFormat="1" outlineLevel="1">
      <c r="A107" s="842"/>
      <c r="B107" s="350" t="s">
        <v>911</v>
      </c>
      <c r="C107" s="843"/>
      <c r="D107" s="441"/>
      <c r="E107" s="441">
        <f>E102</f>
        <v>52.5</v>
      </c>
      <c r="F107" s="441">
        <f>F102</f>
        <v>8.6</v>
      </c>
      <c r="G107" s="441"/>
      <c r="H107" s="441"/>
      <c r="I107" s="348">
        <f>PRODUCT(D107:H107)</f>
        <v>451.5</v>
      </c>
      <c r="J107" s="352"/>
      <c r="K107" s="352"/>
      <c r="L107" s="352"/>
      <c r="M107" s="352"/>
      <c r="N107" s="352"/>
      <c r="O107" s="844"/>
    </row>
    <row r="108" spans="1:15" s="845" customFormat="1" outlineLevel="1">
      <c r="A108" s="842"/>
      <c r="B108" s="100" t="s">
        <v>957</v>
      </c>
      <c r="C108" s="843"/>
      <c r="D108" s="441"/>
      <c r="E108" s="441"/>
      <c r="F108" s="441"/>
      <c r="G108" s="441"/>
      <c r="H108" s="441"/>
      <c r="I108" s="348"/>
      <c r="J108" s="352"/>
      <c r="K108" s="352"/>
      <c r="L108" s="352"/>
      <c r="M108" s="352"/>
      <c r="N108" s="352"/>
      <c r="O108" s="844"/>
    </row>
    <row r="109" spans="1:15" s="845" customFormat="1" outlineLevel="1">
      <c r="A109" s="842"/>
      <c r="B109" s="350" t="s">
        <v>911</v>
      </c>
      <c r="C109" s="843"/>
      <c r="D109" s="441"/>
      <c r="E109" s="441">
        <f>E104</f>
        <v>8.8000000000000007</v>
      </c>
      <c r="F109" s="441">
        <f>F104</f>
        <v>8.6</v>
      </c>
      <c r="G109" s="441"/>
      <c r="H109" s="441"/>
      <c r="I109" s="348">
        <f>PRODUCT(D109:H109)</f>
        <v>75.680000000000007</v>
      </c>
      <c r="J109" s="352"/>
      <c r="K109" s="352"/>
      <c r="L109" s="352"/>
      <c r="M109" s="352"/>
      <c r="N109" s="352"/>
      <c r="O109" s="844"/>
    </row>
    <row r="110" spans="1:15">
      <c r="A110" s="123"/>
      <c r="B110" s="107"/>
      <c r="C110" s="105"/>
      <c r="D110" s="105"/>
      <c r="E110" s="105"/>
      <c r="F110" s="105"/>
      <c r="G110" s="105"/>
      <c r="H110" s="105"/>
      <c r="I110" s="104"/>
      <c r="J110" s="92"/>
      <c r="K110" s="92"/>
      <c r="L110" s="92"/>
      <c r="M110" s="92"/>
      <c r="N110" s="92"/>
      <c r="O110" s="800"/>
    </row>
    <row r="111" spans="1:15">
      <c r="A111" s="120"/>
      <c r="B111" s="95" t="s">
        <v>257</v>
      </c>
      <c r="C111" s="94"/>
      <c r="D111" s="94"/>
      <c r="E111" s="94"/>
      <c r="F111" s="94"/>
      <c r="G111" s="94"/>
      <c r="H111" s="94"/>
      <c r="I111" s="96"/>
      <c r="J111" s="97"/>
      <c r="K111" s="97"/>
      <c r="L111" s="98" t="e">
        <f>+SUBTOTAL(9,L112:L131)</f>
        <v>#REF!</v>
      </c>
      <c r="M111" s="98" t="e">
        <f>+SUBTOTAL(9,M112:M131)</f>
        <v>#REF!</v>
      </c>
      <c r="N111" s="98" t="e">
        <f>+SUBTOTAL(9,N112:N131)</f>
        <v>#REF!</v>
      </c>
      <c r="O111" s="802"/>
    </row>
    <row r="112" spans="1:15" ht="30">
      <c r="A112" s="417">
        <f>MAX($A$6:$A111)+1</f>
        <v>20</v>
      </c>
      <c r="B112" s="100" t="s">
        <v>374</v>
      </c>
      <c r="C112" s="99" t="s">
        <v>4</v>
      </c>
      <c r="D112" s="99"/>
      <c r="E112" s="99"/>
      <c r="F112" s="99"/>
      <c r="G112" s="99"/>
      <c r="H112" s="99"/>
      <c r="I112" s="101">
        <f>SUBTOTAL(9,I113:I119)</f>
        <v>1522.56</v>
      </c>
      <c r="J112" s="92" t="e">
        <f>#REF!*#REF!</f>
        <v>#REF!</v>
      </c>
      <c r="K112" s="92" t="e">
        <f>#REF!*#REF!</f>
        <v>#REF!</v>
      </c>
      <c r="L112" s="92" t="e">
        <f t="shared" ref="L112:L130" si="23">I112*J112</f>
        <v>#REF!</v>
      </c>
      <c r="M112" s="92" t="e">
        <f t="shared" ref="M112:M130" si="24">+I112*K112</f>
        <v>#REF!</v>
      </c>
      <c r="N112" s="92" t="e">
        <f t="shared" ref="N112:N130" si="25">+SUM(L112:M112)</f>
        <v>#REF!</v>
      </c>
      <c r="O112" s="800"/>
    </row>
    <row r="113" spans="1:15" outlineLevel="1">
      <c r="A113" s="417"/>
      <c r="B113" s="100" t="s">
        <v>956</v>
      </c>
      <c r="C113" s="99"/>
      <c r="D113" s="99"/>
      <c r="E113" s="99"/>
      <c r="F113" s="99"/>
      <c r="G113" s="99"/>
      <c r="H113" s="99"/>
      <c r="I113" s="101"/>
      <c r="J113" s="92"/>
      <c r="K113" s="92"/>
      <c r="L113" s="92"/>
      <c r="M113" s="92"/>
      <c r="N113" s="92"/>
      <c r="O113" s="800"/>
    </row>
    <row r="114" spans="1:15" s="845" customFormat="1" outlineLevel="1">
      <c r="A114" s="842"/>
      <c r="B114" s="350" t="s">
        <v>951</v>
      </c>
      <c r="C114" s="843"/>
      <c r="D114" s="441">
        <f>D29</f>
        <v>1</v>
      </c>
      <c r="E114" s="441">
        <f t="shared" ref="E114:G114" si="26">E29</f>
        <v>123</v>
      </c>
      <c r="F114" s="441">
        <f t="shared" si="26"/>
        <v>0.3</v>
      </c>
      <c r="G114" s="441">
        <f t="shared" si="26"/>
        <v>4.8</v>
      </c>
      <c r="H114" s="441"/>
      <c r="I114" s="348">
        <f>D114*E114*G114*2</f>
        <v>1180.8</v>
      </c>
      <c r="J114" s="352"/>
      <c r="K114" s="352"/>
      <c r="L114" s="352"/>
      <c r="M114" s="352"/>
      <c r="N114" s="352"/>
      <c r="O114" s="844"/>
    </row>
    <row r="115" spans="1:15" s="845" customFormat="1" outlineLevel="1">
      <c r="A115" s="842"/>
      <c r="B115" s="350"/>
      <c r="C115" s="843"/>
      <c r="D115" s="441"/>
      <c r="E115" s="441"/>
      <c r="F115" s="441"/>
      <c r="G115" s="441"/>
      <c r="H115" s="441"/>
      <c r="I115" s="348"/>
      <c r="J115" s="352"/>
      <c r="K115" s="352"/>
      <c r="L115" s="352"/>
      <c r="M115" s="352"/>
      <c r="N115" s="352"/>
      <c r="O115" s="844"/>
    </row>
    <row r="116" spans="1:15" outlineLevel="1">
      <c r="A116" s="417"/>
      <c r="B116" s="100" t="s">
        <v>957</v>
      </c>
      <c r="C116" s="99"/>
      <c r="D116" s="99"/>
      <c r="E116" s="99"/>
      <c r="F116" s="99"/>
      <c r="G116" s="99"/>
      <c r="H116" s="99"/>
      <c r="I116" s="101"/>
      <c r="J116" s="92"/>
      <c r="K116" s="92"/>
      <c r="L116" s="92"/>
      <c r="M116" s="92"/>
      <c r="N116" s="92"/>
      <c r="O116" s="800"/>
    </row>
    <row r="117" spans="1:15" s="845" customFormat="1" outlineLevel="1">
      <c r="A117" s="842"/>
      <c r="B117" s="350" t="s">
        <v>951</v>
      </c>
      <c r="C117" s="843"/>
      <c r="D117" s="441">
        <f>D32</f>
        <v>1</v>
      </c>
      <c r="E117" s="441">
        <f t="shared" ref="E117:G117" si="27">E32</f>
        <v>35.599999999999994</v>
      </c>
      <c r="F117" s="441">
        <f t="shared" si="27"/>
        <v>0.3</v>
      </c>
      <c r="G117" s="441">
        <f t="shared" si="27"/>
        <v>4.8</v>
      </c>
      <c r="H117" s="441"/>
      <c r="I117" s="348">
        <f>D117*E117*G117*2</f>
        <v>341.75999999999993</v>
      </c>
      <c r="J117" s="352"/>
      <c r="K117" s="352"/>
      <c r="L117" s="352"/>
      <c r="M117" s="352"/>
      <c r="N117" s="352"/>
      <c r="O117" s="844"/>
    </row>
    <row r="118" spans="1:15" s="845" customFormat="1" outlineLevel="1">
      <c r="A118" s="842"/>
      <c r="B118" s="350"/>
      <c r="C118" s="843"/>
      <c r="D118" s="441"/>
      <c r="E118" s="441"/>
      <c r="F118" s="441"/>
      <c r="G118" s="441"/>
      <c r="H118" s="441"/>
      <c r="I118" s="348"/>
      <c r="J118" s="352"/>
      <c r="K118" s="352"/>
      <c r="L118" s="352"/>
      <c r="M118" s="352"/>
      <c r="N118" s="352"/>
      <c r="O118" s="844"/>
    </row>
    <row r="119" spans="1:15" outlineLevel="1">
      <c r="A119" s="417"/>
      <c r="B119" s="100"/>
      <c r="C119" s="99"/>
      <c r="D119" s="99"/>
      <c r="E119" s="99"/>
      <c r="F119" s="99"/>
      <c r="G119" s="99"/>
      <c r="H119" s="99"/>
      <c r="I119" s="101"/>
      <c r="J119" s="92"/>
      <c r="K119" s="92"/>
      <c r="L119" s="92"/>
      <c r="M119" s="92"/>
      <c r="N119" s="92"/>
      <c r="O119" s="800"/>
    </row>
    <row r="120" spans="1:15" ht="30">
      <c r="A120" s="417">
        <f>MAX($A$6:$A112)+1</f>
        <v>21</v>
      </c>
      <c r="B120" s="100" t="s">
        <v>384</v>
      </c>
      <c r="C120" s="99" t="s">
        <v>4</v>
      </c>
      <c r="D120" s="99"/>
      <c r="E120" s="99"/>
      <c r="F120" s="99"/>
      <c r="G120" s="99"/>
      <c r="H120" s="99"/>
      <c r="I120" s="101">
        <f>SUBTOTAL(9,I121:I125)</f>
        <v>1522.56</v>
      </c>
      <c r="J120" s="92" t="e">
        <f>#REF!*#REF!</f>
        <v>#REF!</v>
      </c>
      <c r="K120" s="92" t="e">
        <f>#REF!*#REF!</f>
        <v>#REF!</v>
      </c>
      <c r="L120" s="92" t="e">
        <f t="shared" ref="L120" si="28">I120*J120</f>
        <v>#REF!</v>
      </c>
      <c r="M120" s="92" t="e">
        <f t="shared" ref="M120" si="29">+I120*K120</f>
        <v>#REF!</v>
      </c>
      <c r="N120" s="92" t="e">
        <f t="shared" ref="N120" si="30">+SUM(L120:M120)</f>
        <v>#REF!</v>
      </c>
      <c r="O120" s="800"/>
    </row>
    <row r="121" spans="1:15" outlineLevel="1">
      <c r="A121" s="417"/>
      <c r="B121" s="100" t="s">
        <v>956</v>
      </c>
      <c r="C121" s="99"/>
      <c r="D121" s="99"/>
      <c r="E121" s="99"/>
      <c r="F121" s="99"/>
      <c r="G121" s="99"/>
      <c r="H121" s="99"/>
      <c r="I121" s="101"/>
      <c r="J121" s="92"/>
      <c r="K121" s="92"/>
      <c r="L121" s="92"/>
      <c r="M121" s="92"/>
      <c r="N121" s="92"/>
      <c r="O121" s="800"/>
    </row>
    <row r="122" spans="1:15" s="845" customFormat="1" outlineLevel="1">
      <c r="A122" s="842"/>
      <c r="B122" s="350" t="s">
        <v>951</v>
      </c>
      <c r="C122" s="843"/>
      <c r="D122" s="441">
        <f>D114</f>
        <v>1</v>
      </c>
      <c r="E122" s="441">
        <f t="shared" ref="E122:G122" si="31">E114</f>
        <v>123</v>
      </c>
      <c r="F122" s="441">
        <f t="shared" si="31"/>
        <v>0.3</v>
      </c>
      <c r="G122" s="441">
        <f t="shared" si="31"/>
        <v>4.8</v>
      </c>
      <c r="H122" s="441"/>
      <c r="I122" s="348">
        <f>D122*E122*G122*2</f>
        <v>1180.8</v>
      </c>
      <c r="J122" s="352"/>
      <c r="K122" s="352"/>
      <c r="L122" s="352"/>
      <c r="M122" s="352"/>
      <c r="N122" s="352"/>
      <c r="O122" s="844"/>
    </row>
    <row r="123" spans="1:15" outlineLevel="1">
      <c r="A123" s="417"/>
      <c r="B123" s="100" t="s">
        <v>957</v>
      </c>
      <c r="C123" s="99"/>
      <c r="D123" s="99"/>
      <c r="E123" s="99"/>
      <c r="F123" s="99"/>
      <c r="G123" s="99"/>
      <c r="H123" s="99"/>
      <c r="I123" s="101"/>
      <c r="J123" s="92"/>
      <c r="K123" s="92"/>
      <c r="L123" s="92"/>
      <c r="M123" s="92"/>
      <c r="N123" s="92"/>
      <c r="O123" s="800"/>
    </row>
    <row r="124" spans="1:15" s="845" customFormat="1" outlineLevel="1">
      <c r="A124" s="842"/>
      <c r="B124" s="350" t="s">
        <v>951</v>
      </c>
      <c r="C124" s="843"/>
      <c r="D124" s="441">
        <f>D117</f>
        <v>1</v>
      </c>
      <c r="E124" s="441">
        <f t="shared" ref="E124:G124" si="32">E117</f>
        <v>35.599999999999994</v>
      </c>
      <c r="F124" s="441">
        <f t="shared" si="32"/>
        <v>0.3</v>
      </c>
      <c r="G124" s="441">
        <f t="shared" si="32"/>
        <v>4.8</v>
      </c>
      <c r="H124" s="441"/>
      <c r="I124" s="348">
        <f>D124*E124*G124*2</f>
        <v>341.75999999999993</v>
      </c>
      <c r="J124" s="352"/>
      <c r="K124" s="352"/>
      <c r="L124" s="352"/>
      <c r="M124" s="352"/>
      <c r="N124" s="352"/>
      <c r="O124" s="844"/>
    </row>
    <row r="125" spans="1:15" outlineLevel="1">
      <c r="A125" s="417"/>
      <c r="B125" s="100"/>
      <c r="C125" s="99"/>
      <c r="D125" s="99"/>
      <c r="E125" s="99"/>
      <c r="F125" s="99"/>
      <c r="G125" s="99"/>
      <c r="H125" s="99"/>
      <c r="I125" s="101"/>
      <c r="J125" s="92"/>
      <c r="K125" s="92"/>
      <c r="L125" s="92"/>
      <c r="M125" s="92"/>
      <c r="N125" s="92"/>
      <c r="O125" s="800"/>
    </row>
    <row r="126" spans="1:15" ht="45">
      <c r="A126" s="417">
        <f>MAX($A$6:$A120)+1</f>
        <v>22</v>
      </c>
      <c r="B126" s="100" t="s">
        <v>375</v>
      </c>
      <c r="C126" s="99" t="s">
        <v>4</v>
      </c>
      <c r="D126" s="99"/>
      <c r="E126" s="99"/>
      <c r="F126" s="99"/>
      <c r="G126" s="99"/>
      <c r="H126" s="99"/>
      <c r="I126" s="101">
        <f>SUBTOTAL(9,I127:I129)</f>
        <v>527.18000000000006</v>
      </c>
      <c r="J126" s="92" t="e">
        <f>#REF!*#REF!</f>
        <v>#REF!</v>
      </c>
      <c r="K126" s="92" t="e">
        <f>#REF!*#REF!</f>
        <v>#REF!</v>
      </c>
      <c r="L126" s="92" t="e">
        <f t="shared" si="23"/>
        <v>#REF!</v>
      </c>
      <c r="M126" s="92" t="e">
        <f t="shared" si="24"/>
        <v>#REF!</v>
      </c>
      <c r="N126" s="92" t="e">
        <f t="shared" si="25"/>
        <v>#REF!</v>
      </c>
      <c r="O126" s="800"/>
    </row>
    <row r="127" spans="1:15" s="845" customFormat="1" outlineLevel="1">
      <c r="A127" s="842"/>
      <c r="B127" s="350" t="str">
        <f>B88</f>
        <v>Đáy Bể XLNT</v>
      </c>
      <c r="C127" s="843"/>
      <c r="D127" s="441"/>
      <c r="E127" s="441">
        <f>E88</f>
        <v>52.5</v>
      </c>
      <c r="F127" s="441">
        <f t="shared" ref="F127:F128" si="33">F88</f>
        <v>8.6</v>
      </c>
      <c r="G127" s="441"/>
      <c r="H127" s="441"/>
      <c r="I127" s="348">
        <f>PRODUCT(D127:H127)</f>
        <v>451.5</v>
      </c>
      <c r="J127" s="352"/>
      <c r="K127" s="352"/>
      <c r="L127" s="352"/>
      <c r="M127" s="352"/>
      <c r="N127" s="352"/>
      <c r="O127" s="844"/>
    </row>
    <row r="128" spans="1:15" s="845" customFormat="1" outlineLevel="1">
      <c r="A128" s="842"/>
      <c r="B128" s="350" t="str">
        <f>B89</f>
        <v>Đáy Bể XLNT dệt</v>
      </c>
      <c r="C128" s="843"/>
      <c r="D128" s="441"/>
      <c r="E128" s="441">
        <f>E89</f>
        <v>8.8000000000000007</v>
      </c>
      <c r="F128" s="441">
        <f t="shared" si="33"/>
        <v>8.6</v>
      </c>
      <c r="G128" s="441"/>
      <c r="H128" s="441"/>
      <c r="I128" s="348">
        <f>PRODUCT(D128:H128)</f>
        <v>75.680000000000007</v>
      </c>
      <c r="J128" s="352"/>
      <c r="K128" s="352"/>
      <c r="L128" s="352"/>
      <c r="M128" s="352"/>
      <c r="N128" s="352"/>
      <c r="O128" s="844"/>
    </row>
    <row r="129" spans="1:15" outlineLevel="1">
      <c r="A129" s="417"/>
      <c r="B129" s="100"/>
      <c r="C129" s="99"/>
      <c r="D129" s="99"/>
      <c r="E129" s="99"/>
      <c r="F129" s="99"/>
      <c r="G129" s="99"/>
      <c r="H129" s="99"/>
      <c r="I129" s="101"/>
      <c r="J129" s="92"/>
      <c r="K129" s="92"/>
      <c r="L129" s="92"/>
      <c r="M129" s="92"/>
      <c r="N129" s="92"/>
      <c r="O129" s="800"/>
    </row>
    <row r="130" spans="1:15" ht="30">
      <c r="A130" s="417">
        <f>MAX($A$6:$A126)+1</f>
        <v>23</v>
      </c>
      <c r="B130" s="100" t="s">
        <v>385</v>
      </c>
      <c r="C130" s="99" t="s">
        <v>4</v>
      </c>
      <c r="D130" s="99"/>
      <c r="E130" s="99"/>
      <c r="F130" s="99"/>
      <c r="G130" s="99"/>
      <c r="H130" s="99"/>
      <c r="I130" s="101">
        <f>I27</f>
        <v>2322.2399999999998</v>
      </c>
      <c r="J130" s="92" t="e">
        <f>#REF!*#REF!</f>
        <v>#REF!</v>
      </c>
      <c r="K130" s="92" t="e">
        <f>#REF!*#REF!</f>
        <v>#REF!</v>
      </c>
      <c r="L130" s="92" t="e">
        <f t="shared" si="23"/>
        <v>#REF!</v>
      </c>
      <c r="M130" s="92" t="e">
        <f t="shared" si="24"/>
        <v>#REF!</v>
      </c>
      <c r="N130" s="92" t="e">
        <f t="shared" si="25"/>
        <v>#REF!</v>
      </c>
      <c r="O130" s="800"/>
    </row>
    <row r="131" spans="1:15">
      <c r="A131" s="124"/>
      <c r="B131" s="100"/>
      <c r="C131" s="99"/>
      <c r="D131" s="99"/>
      <c r="E131" s="99"/>
      <c r="F131" s="99"/>
      <c r="G131" s="99"/>
      <c r="H131" s="99"/>
      <c r="I131" s="101"/>
      <c r="J131" s="92"/>
      <c r="K131" s="92"/>
      <c r="L131" s="92"/>
      <c r="M131" s="92"/>
      <c r="N131" s="92"/>
      <c r="O131" s="800"/>
    </row>
    <row r="132" spans="1:15">
      <c r="A132" s="120"/>
      <c r="B132" s="95" t="s">
        <v>377</v>
      </c>
      <c r="C132" s="94"/>
      <c r="D132" s="94"/>
      <c r="E132" s="94"/>
      <c r="F132" s="94"/>
      <c r="G132" s="94"/>
      <c r="H132" s="94"/>
      <c r="I132" s="96"/>
      <c r="J132" s="97"/>
      <c r="K132" s="97"/>
      <c r="L132" s="98">
        <f>+SUBTOTAL(9,L133:L140)</f>
        <v>0</v>
      </c>
      <c r="M132" s="98">
        <f>+SUBTOTAL(9,M133:M140)</f>
        <v>0</v>
      </c>
      <c r="N132" s="98">
        <f>+SUBTOTAL(9,N133:N140)</f>
        <v>0</v>
      </c>
      <c r="O132" s="802"/>
    </row>
    <row r="133" spans="1:15">
      <c r="A133" s="417">
        <f>MAX($A$6:$A132)+1</f>
        <v>24</v>
      </c>
      <c r="B133" s="187" t="s">
        <v>378</v>
      </c>
      <c r="C133" s="188" t="s">
        <v>231</v>
      </c>
      <c r="D133" s="188"/>
      <c r="E133" s="188"/>
      <c r="F133" s="188"/>
      <c r="G133" s="188"/>
      <c r="H133" s="188"/>
      <c r="I133" s="101">
        <f>SUBTOTAL(9,I134:I136)</f>
        <v>157</v>
      </c>
      <c r="J133" s="92"/>
      <c r="K133" s="92"/>
      <c r="L133" s="92">
        <f t="shared" ref="L133:L139" si="34">I133*J133</f>
        <v>0</v>
      </c>
      <c r="M133" s="92">
        <f t="shared" ref="M133:M139" si="35">+I133*K133</f>
        <v>0</v>
      </c>
      <c r="N133" s="92">
        <f t="shared" ref="N133:N139" si="36">+SUM(L133:M133)</f>
        <v>0</v>
      </c>
      <c r="O133" s="846"/>
    </row>
    <row r="134" spans="1:15" s="845" customFormat="1" outlineLevel="1">
      <c r="A134" s="842"/>
      <c r="B134" s="350" t="s">
        <v>956</v>
      </c>
      <c r="C134" s="843"/>
      <c r="D134" s="441"/>
      <c r="E134" s="441">
        <f>E127</f>
        <v>52.5</v>
      </c>
      <c r="F134" s="441">
        <f>F127</f>
        <v>8.6</v>
      </c>
      <c r="G134" s="441"/>
      <c r="H134" s="441"/>
      <c r="I134" s="348">
        <f>(E134+F134)*2</f>
        <v>122.2</v>
      </c>
      <c r="J134" s="352"/>
      <c r="K134" s="352"/>
      <c r="L134" s="352"/>
      <c r="M134" s="352"/>
      <c r="N134" s="352"/>
      <c r="O134" s="844"/>
    </row>
    <row r="135" spans="1:15" s="845" customFormat="1" outlineLevel="1">
      <c r="A135" s="842"/>
      <c r="B135" s="350" t="s">
        <v>957</v>
      </c>
      <c r="C135" s="843"/>
      <c r="D135" s="441"/>
      <c r="E135" s="441">
        <f>E128</f>
        <v>8.8000000000000007</v>
      </c>
      <c r="F135" s="441">
        <f>F128</f>
        <v>8.6</v>
      </c>
      <c r="G135" s="441"/>
      <c r="H135" s="441"/>
      <c r="I135" s="348">
        <f>(E135+F135)*2</f>
        <v>34.799999999999997</v>
      </c>
      <c r="J135" s="352"/>
      <c r="K135" s="352"/>
      <c r="L135" s="352"/>
      <c r="M135" s="352"/>
      <c r="N135" s="352"/>
      <c r="O135" s="844"/>
    </row>
    <row r="136" spans="1:15" outlineLevel="1">
      <c r="A136" s="417"/>
      <c r="B136" s="100"/>
      <c r="C136" s="99"/>
      <c r="D136" s="99"/>
      <c r="E136" s="99"/>
      <c r="F136" s="99"/>
      <c r="G136" s="99"/>
      <c r="H136" s="99"/>
      <c r="I136" s="101"/>
      <c r="J136" s="92"/>
      <c r="K136" s="92"/>
      <c r="L136" s="92"/>
      <c r="M136" s="92"/>
      <c r="N136" s="92"/>
      <c r="O136" s="800"/>
    </row>
    <row r="137" spans="1:15">
      <c r="A137" s="417">
        <f>MAX($A$6:$A133)+1</f>
        <v>25</v>
      </c>
      <c r="B137" s="187" t="s">
        <v>379</v>
      </c>
      <c r="C137" s="188" t="s">
        <v>231</v>
      </c>
      <c r="D137" s="188"/>
      <c r="E137" s="188"/>
      <c r="F137" s="188"/>
      <c r="G137" s="188"/>
      <c r="H137" s="188"/>
      <c r="I137" s="189">
        <f>I138</f>
        <v>16</v>
      </c>
      <c r="J137" s="92"/>
      <c r="K137" s="92"/>
      <c r="L137" s="92">
        <f t="shared" si="34"/>
        <v>0</v>
      </c>
      <c r="M137" s="92">
        <f t="shared" si="35"/>
        <v>0</v>
      </c>
      <c r="N137" s="92">
        <f t="shared" si="36"/>
        <v>0</v>
      </c>
      <c r="O137" s="846"/>
    </row>
    <row r="138" spans="1:15">
      <c r="A138" s="417">
        <f>MAX($A$6:$A137)+1</f>
        <v>26</v>
      </c>
      <c r="B138" s="187" t="s">
        <v>382</v>
      </c>
      <c r="C138" s="188" t="s">
        <v>151</v>
      </c>
      <c r="D138" s="188"/>
      <c r="E138" s="188"/>
      <c r="F138" s="188"/>
      <c r="G138" s="188"/>
      <c r="H138" s="188"/>
      <c r="I138" s="189">
        <f>7+9</f>
        <v>16</v>
      </c>
      <c r="J138" s="92"/>
      <c r="K138" s="92"/>
      <c r="L138" s="92">
        <f t="shared" si="34"/>
        <v>0</v>
      </c>
      <c r="M138" s="92">
        <f t="shared" si="35"/>
        <v>0</v>
      </c>
      <c r="N138" s="92">
        <f t="shared" si="36"/>
        <v>0</v>
      </c>
      <c r="O138" s="846"/>
    </row>
    <row r="139" spans="1:15">
      <c r="A139" s="417">
        <f>MAX($A$6:$A138)+1</f>
        <v>27</v>
      </c>
      <c r="B139" s="187" t="s">
        <v>380</v>
      </c>
      <c r="C139" s="188" t="s">
        <v>74</v>
      </c>
      <c r="D139" s="188"/>
      <c r="E139" s="188"/>
      <c r="F139" s="188"/>
      <c r="G139" s="188"/>
      <c r="H139" s="188"/>
      <c r="I139" s="189">
        <v>1</v>
      </c>
      <c r="J139" s="92"/>
      <c r="K139" s="92"/>
      <c r="L139" s="92">
        <f t="shared" si="34"/>
        <v>0</v>
      </c>
      <c r="M139" s="92">
        <f t="shared" si="35"/>
        <v>0</v>
      </c>
      <c r="N139" s="92">
        <f t="shared" si="36"/>
        <v>0</v>
      </c>
      <c r="O139" s="190" t="s">
        <v>1356</v>
      </c>
    </row>
    <row r="140" spans="1:15">
      <c r="A140" s="810"/>
      <c r="B140" s="807"/>
      <c r="C140" s="808"/>
      <c r="D140" s="808"/>
      <c r="E140" s="808"/>
      <c r="F140" s="808"/>
      <c r="G140" s="808"/>
      <c r="H140" s="808"/>
      <c r="I140" s="143"/>
      <c r="J140" s="144"/>
      <c r="K140" s="144"/>
      <c r="L140" s="144"/>
      <c r="M140" s="144"/>
      <c r="N140" s="144"/>
      <c r="O140" s="809"/>
    </row>
    <row r="141" spans="1:15" ht="28.5">
      <c r="A141" s="120"/>
      <c r="B141" s="95" t="s">
        <v>181</v>
      </c>
      <c r="C141" s="94"/>
      <c r="D141" s="94"/>
      <c r="E141" s="94"/>
      <c r="F141" s="94"/>
      <c r="G141" s="94"/>
      <c r="H141" s="94"/>
      <c r="I141" s="96"/>
      <c r="J141" s="97"/>
      <c r="K141" s="97"/>
      <c r="L141" s="98"/>
      <c r="M141" s="98"/>
      <c r="N141" s="98"/>
      <c r="O141" s="802"/>
    </row>
    <row r="142" spans="1:15" ht="45">
      <c r="A142" s="810"/>
      <c r="B142" s="811" t="s">
        <v>184</v>
      </c>
      <c r="C142" s="808"/>
      <c r="D142" s="808"/>
      <c r="E142" s="808"/>
      <c r="F142" s="808"/>
      <c r="G142" s="808"/>
      <c r="H142" s="808"/>
      <c r="I142" s="143"/>
      <c r="J142" s="144"/>
      <c r="K142" s="144"/>
      <c r="L142" s="144"/>
      <c r="M142" s="144"/>
      <c r="N142" s="144"/>
      <c r="O142" s="809"/>
    </row>
    <row r="143" spans="1:15">
      <c r="A143" s="810"/>
      <c r="B143" s="807"/>
      <c r="C143" s="808"/>
      <c r="D143" s="808"/>
      <c r="E143" s="808"/>
      <c r="F143" s="808"/>
      <c r="G143" s="808"/>
      <c r="H143" s="808"/>
      <c r="I143" s="143"/>
      <c r="J143" s="144"/>
      <c r="K143" s="144"/>
      <c r="L143" s="144"/>
      <c r="M143" s="144"/>
      <c r="N143" s="144"/>
      <c r="O143" s="809"/>
    </row>
    <row r="144" spans="1:15">
      <c r="A144" s="125"/>
      <c r="B144" s="112"/>
      <c r="C144" s="113"/>
      <c r="D144" s="113"/>
      <c r="E144" s="113"/>
      <c r="F144" s="113"/>
      <c r="G144" s="113"/>
      <c r="H144" s="113"/>
      <c r="I144" s="114"/>
      <c r="J144" s="115"/>
      <c r="K144" s="115"/>
      <c r="L144" s="115"/>
      <c r="M144" s="115"/>
      <c r="N144" s="115"/>
      <c r="O144" s="847"/>
    </row>
    <row r="145" spans="1:15" ht="15.75" thickBot="1">
      <c r="A145" s="127"/>
      <c r="B145" s="128" t="s">
        <v>13</v>
      </c>
      <c r="C145" s="128"/>
      <c r="D145" s="128"/>
      <c r="E145" s="128"/>
      <c r="F145" s="128"/>
      <c r="G145" s="128"/>
      <c r="H145" s="128"/>
      <c r="I145" s="129"/>
      <c r="J145" s="130"/>
      <c r="K145" s="130"/>
      <c r="L145" s="131" t="e">
        <f>+SUBTOTAL(9,L9:L144)</f>
        <v>#REF!</v>
      </c>
      <c r="M145" s="131" t="e">
        <f>+SUBTOTAL(9,M9:M144)</f>
        <v>#REF!</v>
      </c>
      <c r="N145" s="131" t="e">
        <f>+SUBTOTAL(9,N9:N144)</f>
        <v>#REF!</v>
      </c>
      <c r="O145" s="132"/>
    </row>
    <row r="146" spans="1:15" ht="15.75" thickTop="1"/>
    <row r="148" spans="1:15">
      <c r="L148" s="854"/>
    </row>
  </sheetData>
  <mergeCells count="9">
    <mergeCell ref="L6:M6"/>
    <mergeCell ref="N6:N7"/>
    <mergeCell ref="O6:O7"/>
    <mergeCell ref="A6:A7"/>
    <mergeCell ref="B6:B7"/>
    <mergeCell ref="C6:C7"/>
    <mergeCell ref="E6:G6"/>
    <mergeCell ref="I6:I7"/>
    <mergeCell ref="J6:K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64"/>
  <sheetViews>
    <sheetView view="pageBreakPreview" zoomScale="90" zoomScaleNormal="100" zoomScaleSheetLayoutView="90" workbookViewId="0">
      <pane ySplit="7" topLeftCell="A42" activePane="bottomLeft" state="frozen"/>
      <selection pane="bottomLeft" activeCell="K60" sqref="K60"/>
    </sheetView>
  </sheetViews>
  <sheetFormatPr defaultColWidth="9.140625" defaultRowHeight="15" outlineLevelRow="1" outlineLevelCol="1"/>
  <cols>
    <col min="1" max="1" width="6.5703125" style="148" customWidth="1"/>
    <col min="2" max="2" width="42.42578125" style="148" customWidth="1"/>
    <col min="3" max="3" width="9.140625" style="148" collapsed="1"/>
    <col min="4" max="4" width="5.85546875" style="148" hidden="1" customWidth="1" outlineLevel="1"/>
    <col min="5" max="5" width="9.42578125" style="148" hidden="1" customWidth="1" outlineLevel="1"/>
    <col min="6" max="6" width="6.5703125" style="148" hidden="1" customWidth="1" outlineLevel="1"/>
    <col min="7" max="7" width="5.85546875" style="148" hidden="1" customWidth="1" outlineLevel="1"/>
    <col min="8" max="8" width="7.140625" style="148" hidden="1" customWidth="1" outlineLevel="1"/>
    <col min="9" max="9" width="11.7109375" style="148" customWidth="1"/>
    <col min="10" max="10" width="13.85546875" style="148" customWidth="1"/>
    <col min="11" max="11" width="12.85546875" style="148" customWidth="1"/>
    <col min="12" max="12" width="17" style="148" customWidth="1"/>
    <col min="13" max="14" width="16.85546875" style="148" customWidth="1"/>
    <col min="15" max="15" width="12.85546875" style="148" customWidth="1"/>
    <col min="16" max="16384" width="9.140625" style="148"/>
  </cols>
  <sheetData>
    <row r="1" spans="1:15" ht="20.25">
      <c r="A1" s="83" t="str">
        <f>Cọc!A1</f>
        <v>BẢNG KHỐI LƯỢNG MỜI THẦU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ht="15.75">
      <c r="A2" s="85" t="str">
        <f>Cọc!A2</f>
        <v>Dự án: Nhà Máy Sản Xuất Công Ty ….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5.75">
      <c r="A3" s="85" t="str">
        <f>Cọc!A3</f>
        <v>Gói thầu: Thi Công Xây Dựng &amp; Hệ Thống Cơ Điện, PCCC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15.75">
      <c r="A4" s="85" t="s">
        <v>386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ht="15.7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thickTop="1">
      <c r="A6" s="885" t="s">
        <v>39</v>
      </c>
      <c r="B6" s="887" t="s">
        <v>40</v>
      </c>
      <c r="C6" s="887" t="s">
        <v>29</v>
      </c>
      <c r="D6" s="453"/>
      <c r="E6" s="909" t="s">
        <v>608</v>
      </c>
      <c r="F6" s="910"/>
      <c r="G6" s="911"/>
      <c r="H6" s="453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>
      <c r="A7" s="886"/>
      <c r="B7" s="888"/>
      <c r="C7" s="888"/>
      <c r="D7" s="454" t="s">
        <v>603</v>
      </c>
      <c r="E7" s="454" t="s">
        <v>604</v>
      </c>
      <c r="F7" s="454" t="s">
        <v>605</v>
      </c>
      <c r="G7" s="454" t="s">
        <v>606</v>
      </c>
      <c r="H7" s="454" t="s">
        <v>607</v>
      </c>
      <c r="I7" s="892"/>
      <c r="J7" s="191" t="s">
        <v>32</v>
      </c>
      <c r="K7" s="191" t="s">
        <v>268</v>
      </c>
      <c r="L7" s="191" t="s">
        <v>32</v>
      </c>
      <c r="M7" s="191" t="str">
        <f>K7</f>
        <v>NC&amp;NTC</v>
      </c>
      <c r="N7" s="895"/>
      <c r="O7" s="884"/>
    </row>
    <row r="8" spans="1:15">
      <c r="A8" s="193"/>
      <c r="B8" s="194"/>
      <c r="C8" s="194"/>
      <c r="D8" s="405"/>
      <c r="E8" s="405"/>
      <c r="F8" s="405"/>
      <c r="G8" s="405"/>
      <c r="H8" s="405"/>
      <c r="I8" s="195"/>
      <c r="J8" s="191"/>
      <c r="K8" s="191"/>
      <c r="L8" s="191"/>
      <c r="M8" s="191"/>
      <c r="N8" s="191"/>
      <c r="O8" s="192"/>
    </row>
    <row r="9" spans="1:15">
      <c r="A9" s="193" t="s">
        <v>332</v>
      </c>
      <c r="B9" s="194" t="s">
        <v>387</v>
      </c>
      <c r="C9" s="194"/>
      <c r="D9" s="405"/>
      <c r="E9" s="405"/>
      <c r="F9" s="405"/>
      <c r="G9" s="405"/>
      <c r="H9" s="405"/>
      <c r="I9" s="195"/>
      <c r="J9" s="191"/>
      <c r="K9" s="191"/>
      <c r="L9" s="499" t="e">
        <f>+SUBTOTAL(9,L10:L17)</f>
        <v>#REF!</v>
      </c>
      <c r="M9" s="499" t="e">
        <f t="shared" ref="M9:N9" si="0">+SUBTOTAL(9,M10:M17)</f>
        <v>#REF!</v>
      </c>
      <c r="N9" s="499" t="e">
        <f t="shared" si="0"/>
        <v>#REF!</v>
      </c>
      <c r="O9" s="192"/>
    </row>
    <row r="10" spans="1:15">
      <c r="A10" s="16">
        <f>MAX($A$6:$A8)+1</f>
        <v>1</v>
      </c>
      <c r="B10" s="2" t="s">
        <v>394</v>
      </c>
      <c r="C10" s="18" t="s">
        <v>0</v>
      </c>
      <c r="D10" s="18"/>
      <c r="E10" s="18">
        <f>612.87+455.68</f>
        <v>1068.55</v>
      </c>
      <c r="F10" s="18"/>
      <c r="G10" s="18"/>
      <c r="H10" s="18"/>
      <c r="I10" s="91">
        <f>PRODUCT(D10:H10)</f>
        <v>1068.55</v>
      </c>
      <c r="J10" s="92" t="e">
        <f>#REF!*#REF!</f>
        <v>#REF!</v>
      </c>
      <c r="K10" s="92" t="e">
        <f>#REF!*#REF!</f>
        <v>#REF!</v>
      </c>
      <c r="L10" s="92" t="e">
        <f t="shared" ref="L10:L13" si="1">I10*J10</f>
        <v>#REF!</v>
      </c>
      <c r="M10" s="92" t="e">
        <f t="shared" ref="M10:M13" si="2">+I10*K10</f>
        <v>#REF!</v>
      </c>
      <c r="N10" s="92" t="e">
        <f>+SUM(L10:M10)</f>
        <v>#REF!</v>
      </c>
      <c r="O10" s="118"/>
    </row>
    <row r="11" spans="1:15">
      <c r="A11" s="16">
        <f>MAX($A$6:$A10)+1</f>
        <v>2</v>
      </c>
      <c r="B11" s="93" t="s">
        <v>395</v>
      </c>
      <c r="C11" s="3" t="s">
        <v>1</v>
      </c>
      <c r="D11" s="3"/>
      <c r="E11" s="18">
        <f>E10</f>
        <v>1068.55</v>
      </c>
      <c r="F11" s="18"/>
      <c r="G11" s="18">
        <v>0.12</v>
      </c>
      <c r="H11" s="18"/>
      <c r="I11" s="91">
        <f>PRODUCT(D11:H11)</f>
        <v>128.226</v>
      </c>
      <c r="J11" s="92" t="e">
        <f>#REF!*#REF!</f>
        <v>#REF!</v>
      </c>
      <c r="K11" s="92" t="e">
        <f>#REF!*#REF!</f>
        <v>#REF!</v>
      </c>
      <c r="L11" s="92" t="e">
        <f t="shared" si="1"/>
        <v>#REF!</v>
      </c>
      <c r="M11" s="92" t="e">
        <f t="shared" si="2"/>
        <v>#REF!</v>
      </c>
      <c r="N11" s="92" t="e">
        <f>+SUM(L11:M11)</f>
        <v>#REF!</v>
      </c>
      <c r="O11" s="118"/>
    </row>
    <row r="12" spans="1:15">
      <c r="A12" s="16">
        <f>MAX($A$6:$A11)+1</f>
        <v>3</v>
      </c>
      <c r="B12" s="17" t="s">
        <v>409</v>
      </c>
      <c r="C12" s="18" t="s">
        <v>1</v>
      </c>
      <c r="D12" s="18"/>
      <c r="E12" s="18">
        <f>E11</f>
        <v>1068.55</v>
      </c>
      <c r="F12" s="18"/>
      <c r="G12" s="18">
        <v>0.3</v>
      </c>
      <c r="H12" s="18"/>
      <c r="I12" s="91">
        <f>PRODUCT(D12:H12)</f>
        <v>320.565</v>
      </c>
      <c r="J12" s="92" t="e">
        <f>#REF!*#REF!</f>
        <v>#REF!</v>
      </c>
      <c r="K12" s="92" t="e">
        <f>#REF!*#REF!</f>
        <v>#REF!</v>
      </c>
      <c r="L12" s="92" t="e">
        <f t="shared" si="1"/>
        <v>#REF!</v>
      </c>
      <c r="M12" s="92" t="e">
        <f t="shared" si="2"/>
        <v>#REF!</v>
      </c>
      <c r="N12" s="92" t="e">
        <f t="shared" ref="N12:N47" si="3">+SUM(L12:M12)</f>
        <v>#REF!</v>
      </c>
      <c r="O12" s="118"/>
    </row>
    <row r="13" spans="1:15">
      <c r="A13" s="16">
        <f>MAX($A$6:$A12)+1</f>
        <v>4</v>
      </c>
      <c r="B13" s="17" t="s">
        <v>396</v>
      </c>
      <c r="C13" s="58" t="s">
        <v>0</v>
      </c>
      <c r="D13" s="58"/>
      <c r="E13" s="58"/>
      <c r="F13" s="58"/>
      <c r="G13" s="58"/>
      <c r="H13" s="58"/>
      <c r="I13" s="91">
        <f>I10</f>
        <v>1068.55</v>
      </c>
      <c r="J13" s="92" t="e">
        <f>#REF!*#REF!</f>
        <v>#REF!</v>
      </c>
      <c r="K13" s="92" t="e">
        <f>#REF!*#REF!</f>
        <v>#REF!</v>
      </c>
      <c r="L13" s="92" t="e">
        <f t="shared" si="1"/>
        <v>#REF!</v>
      </c>
      <c r="M13" s="92" t="e">
        <f t="shared" si="2"/>
        <v>#REF!</v>
      </c>
      <c r="N13" s="92" t="e">
        <f t="shared" si="3"/>
        <v>#REF!</v>
      </c>
      <c r="O13" s="118"/>
    </row>
    <row r="14" spans="1:15">
      <c r="A14" s="16">
        <f>MAX($A$6:$A13)+1</f>
        <v>5</v>
      </c>
      <c r="B14" s="17" t="s">
        <v>397</v>
      </c>
      <c r="C14" s="58" t="s">
        <v>0</v>
      </c>
      <c r="D14" s="58"/>
      <c r="E14" s="58"/>
      <c r="F14" s="58"/>
      <c r="G14" s="58"/>
      <c r="H14" s="58"/>
      <c r="I14" s="91">
        <f>I13</f>
        <v>1068.55</v>
      </c>
      <c r="J14" s="92" t="e">
        <f>#REF!*#REF!</f>
        <v>#REF!</v>
      </c>
      <c r="K14" s="92" t="e">
        <f>#REF!*#REF!</f>
        <v>#REF!</v>
      </c>
      <c r="L14" s="92" t="e">
        <f t="shared" ref="L14:L16" si="4">I14*J14</f>
        <v>#REF!</v>
      </c>
      <c r="M14" s="92" t="e">
        <f t="shared" ref="M14:M16" si="5">+I14*K14</f>
        <v>#REF!</v>
      </c>
      <c r="N14" s="92" t="e">
        <f t="shared" ref="N14:N16" si="6">+SUM(L14:M14)</f>
        <v>#REF!</v>
      </c>
      <c r="O14" s="118"/>
    </row>
    <row r="15" spans="1:15">
      <c r="A15" s="16">
        <f>MAX($A$6:$A14)+1</f>
        <v>6</v>
      </c>
      <c r="B15" s="17" t="s">
        <v>398</v>
      </c>
      <c r="C15" s="58" t="s">
        <v>0</v>
      </c>
      <c r="D15" s="58"/>
      <c r="E15" s="58"/>
      <c r="F15" s="58"/>
      <c r="G15" s="58"/>
      <c r="H15" s="58"/>
      <c r="I15" s="91">
        <f>I10</f>
        <v>1068.55</v>
      </c>
      <c r="J15" s="92" t="e">
        <f>#REF!*#REF!</f>
        <v>#REF!</v>
      </c>
      <c r="K15" s="92" t="e">
        <f>#REF!*#REF!</f>
        <v>#REF!</v>
      </c>
      <c r="L15" s="92" t="e">
        <f t="shared" si="4"/>
        <v>#REF!</v>
      </c>
      <c r="M15" s="92" t="e">
        <f t="shared" si="5"/>
        <v>#REF!</v>
      </c>
      <c r="N15" s="92" t="e">
        <f t="shared" si="6"/>
        <v>#REF!</v>
      </c>
      <c r="O15" s="118"/>
    </row>
    <row r="16" spans="1:15">
      <c r="A16" s="16">
        <f>MAX($A$6:$A15)+1</f>
        <v>7</v>
      </c>
      <c r="B16" s="17" t="s">
        <v>399</v>
      </c>
      <c r="C16" s="58" t="s">
        <v>0</v>
      </c>
      <c r="D16" s="58"/>
      <c r="E16" s="58"/>
      <c r="F16" s="58"/>
      <c r="G16" s="58"/>
      <c r="H16" s="58"/>
      <c r="I16" s="91">
        <f>I10</f>
        <v>1068.55</v>
      </c>
      <c r="J16" s="92" t="e">
        <f>#REF!*#REF!</f>
        <v>#REF!</v>
      </c>
      <c r="K16" s="92" t="e">
        <f>#REF!*#REF!</f>
        <v>#REF!</v>
      </c>
      <c r="L16" s="92" t="e">
        <f t="shared" si="4"/>
        <v>#REF!</v>
      </c>
      <c r="M16" s="92" t="e">
        <f t="shared" si="5"/>
        <v>#REF!</v>
      </c>
      <c r="N16" s="92" t="e">
        <f t="shared" si="6"/>
        <v>#REF!</v>
      </c>
      <c r="O16" s="118"/>
    </row>
    <row r="17" spans="1:15">
      <c r="A17" s="119"/>
      <c r="B17" s="2"/>
      <c r="C17" s="3"/>
      <c r="D17" s="3"/>
      <c r="E17" s="3"/>
      <c r="F17" s="3"/>
      <c r="G17" s="3"/>
      <c r="H17" s="3"/>
      <c r="I17" s="91"/>
      <c r="J17" s="92"/>
      <c r="K17" s="92"/>
      <c r="L17" s="92"/>
      <c r="M17" s="92"/>
      <c r="N17" s="92"/>
      <c r="O17" s="118"/>
    </row>
    <row r="18" spans="1:15">
      <c r="A18" s="193" t="s">
        <v>348</v>
      </c>
      <c r="B18" s="194" t="s">
        <v>400</v>
      </c>
      <c r="C18" s="194"/>
      <c r="D18" s="405"/>
      <c r="E18" s="405"/>
      <c r="F18" s="405"/>
      <c r="G18" s="405"/>
      <c r="H18" s="405"/>
      <c r="I18" s="195"/>
      <c r="J18" s="191"/>
      <c r="K18" s="191"/>
      <c r="L18" s="499" t="e">
        <f>+SUBTOTAL(9,L19:L23)</f>
        <v>#REF!</v>
      </c>
      <c r="M18" s="499" t="e">
        <f t="shared" ref="M18:N18" si="7">+SUBTOTAL(9,M19:M23)</f>
        <v>#REF!</v>
      </c>
      <c r="N18" s="499" t="e">
        <f t="shared" si="7"/>
        <v>#REF!</v>
      </c>
      <c r="O18" s="192"/>
    </row>
    <row r="19" spans="1:15">
      <c r="A19" s="16">
        <f>MAX($A$6:$A17)+1</f>
        <v>8</v>
      </c>
      <c r="B19" s="2" t="s">
        <v>394</v>
      </c>
      <c r="C19" s="18" t="s">
        <v>0</v>
      </c>
      <c r="D19" s="18"/>
      <c r="E19" s="18">
        <f>800.62+288.28+29.52*2</f>
        <v>1147.94</v>
      </c>
      <c r="F19" s="18"/>
      <c r="G19" s="18"/>
      <c r="H19" s="18"/>
      <c r="I19" s="91">
        <f>PRODUCT(D19:H19)</f>
        <v>1147.94</v>
      </c>
      <c r="J19" s="92" t="e">
        <f>#REF!*#REF!</f>
        <v>#REF!</v>
      </c>
      <c r="K19" s="92" t="e">
        <f>#REF!*#REF!</f>
        <v>#REF!</v>
      </c>
      <c r="L19" s="92" t="e">
        <f t="shared" ref="L19:L22" si="8">I19*J19</f>
        <v>#REF!</v>
      </c>
      <c r="M19" s="92" t="e">
        <f t="shared" ref="M19:M22" si="9">+I19*K19</f>
        <v>#REF!</v>
      </c>
      <c r="N19" s="92" t="e">
        <f t="shared" si="3"/>
        <v>#REF!</v>
      </c>
      <c r="O19" s="118"/>
    </row>
    <row r="20" spans="1:15">
      <c r="A20" s="16">
        <f>MAX($A$6:$A19)+1</f>
        <v>9</v>
      </c>
      <c r="B20" s="2" t="s">
        <v>401</v>
      </c>
      <c r="C20" s="99" t="s">
        <v>1</v>
      </c>
      <c r="D20" s="99"/>
      <c r="E20" s="18">
        <f>E19</f>
        <v>1147.94</v>
      </c>
      <c r="F20" s="18"/>
      <c r="G20" s="18">
        <v>0.2</v>
      </c>
      <c r="H20" s="18"/>
      <c r="I20" s="91">
        <f>PRODUCT(D20:H20)</f>
        <v>229.58800000000002</v>
      </c>
      <c r="J20" s="92" t="e">
        <f>#REF!*#REF!</f>
        <v>#REF!</v>
      </c>
      <c r="K20" s="92" t="e">
        <f>#REF!*#REF!</f>
        <v>#REF!</v>
      </c>
      <c r="L20" s="92" t="e">
        <f t="shared" si="8"/>
        <v>#REF!</v>
      </c>
      <c r="M20" s="92" t="e">
        <f t="shared" si="9"/>
        <v>#REF!</v>
      </c>
      <c r="N20" s="92" t="e">
        <f t="shared" si="3"/>
        <v>#REF!</v>
      </c>
      <c r="O20" s="118"/>
    </row>
    <row r="21" spans="1:15">
      <c r="A21" s="16">
        <f>MAX($A$6:$A20)+1</f>
        <v>10</v>
      </c>
      <c r="B21" s="17" t="s">
        <v>396</v>
      </c>
      <c r="C21" s="58" t="s">
        <v>0</v>
      </c>
      <c r="D21" s="58"/>
      <c r="E21" s="58"/>
      <c r="F21" s="58"/>
      <c r="G21" s="58"/>
      <c r="H21" s="58"/>
      <c r="I21" s="102">
        <f>I19</f>
        <v>1147.94</v>
      </c>
      <c r="J21" s="92" t="e">
        <f>#REF!*#REF!</f>
        <v>#REF!</v>
      </c>
      <c r="K21" s="92" t="e">
        <f>#REF!*#REF!</f>
        <v>#REF!</v>
      </c>
      <c r="L21" s="92" t="e">
        <f t="shared" si="8"/>
        <v>#REF!</v>
      </c>
      <c r="M21" s="92" t="e">
        <f t="shared" si="9"/>
        <v>#REF!</v>
      </c>
      <c r="N21" s="92" t="e">
        <f t="shared" si="3"/>
        <v>#REF!</v>
      </c>
      <c r="O21" s="118"/>
    </row>
    <row r="22" spans="1:15">
      <c r="A22" s="16">
        <f>MAX($A$6:$A21)+1</f>
        <v>11</v>
      </c>
      <c r="B22" s="17" t="s">
        <v>402</v>
      </c>
      <c r="C22" s="58" t="s">
        <v>0</v>
      </c>
      <c r="D22" s="58"/>
      <c r="E22" s="58"/>
      <c r="F22" s="58"/>
      <c r="G22" s="58"/>
      <c r="H22" s="58"/>
      <c r="I22" s="102">
        <f>I21</f>
        <v>1147.94</v>
      </c>
      <c r="J22" s="92" t="e">
        <f>#REF!*#REF!</f>
        <v>#REF!</v>
      </c>
      <c r="K22" s="92" t="e">
        <f>#REF!*#REF!</f>
        <v>#REF!</v>
      </c>
      <c r="L22" s="92" t="e">
        <f t="shared" si="8"/>
        <v>#REF!</v>
      </c>
      <c r="M22" s="92" t="e">
        <f t="shared" si="9"/>
        <v>#REF!</v>
      </c>
      <c r="N22" s="92" t="e">
        <f t="shared" si="3"/>
        <v>#REF!</v>
      </c>
      <c r="O22" s="118"/>
    </row>
    <row r="23" spans="1:15">
      <c r="A23" s="122"/>
      <c r="B23" s="103"/>
      <c r="C23" s="106"/>
      <c r="D23" s="106"/>
      <c r="E23" s="106"/>
      <c r="F23" s="106"/>
      <c r="G23" s="106"/>
      <c r="H23" s="106"/>
      <c r="I23" s="104"/>
      <c r="J23" s="92"/>
      <c r="K23" s="92"/>
      <c r="L23" s="92"/>
      <c r="M23" s="92"/>
      <c r="N23" s="92"/>
      <c r="O23" s="118"/>
    </row>
    <row r="24" spans="1:15">
      <c r="A24" s="193" t="s">
        <v>349</v>
      </c>
      <c r="B24" s="194" t="s">
        <v>403</v>
      </c>
      <c r="C24" s="194"/>
      <c r="D24" s="405"/>
      <c r="E24" s="405"/>
      <c r="F24" s="405"/>
      <c r="G24" s="405"/>
      <c r="H24" s="405"/>
      <c r="I24" s="195"/>
      <c r="J24" s="191"/>
      <c r="K24" s="191"/>
      <c r="L24" s="499" t="e">
        <f>+SUBTOTAL(9,L25:L28)</f>
        <v>#REF!</v>
      </c>
      <c r="M24" s="499" t="e">
        <f t="shared" ref="M24:N24" si="10">+SUBTOTAL(9,M25:M28)</f>
        <v>#REF!</v>
      </c>
      <c r="N24" s="499" t="e">
        <f t="shared" si="10"/>
        <v>#REF!</v>
      </c>
      <c r="O24" s="192"/>
    </row>
    <row r="25" spans="1:15">
      <c r="A25" s="16">
        <f>MAX($A$6:$A23)+1</f>
        <v>12</v>
      </c>
      <c r="B25" s="2" t="s">
        <v>404</v>
      </c>
      <c r="C25" s="18" t="s">
        <v>0</v>
      </c>
      <c r="D25" s="18"/>
      <c r="E25" s="18">
        <f>327.64+96</f>
        <v>423.64</v>
      </c>
      <c r="F25" s="18"/>
      <c r="G25" s="18"/>
      <c r="H25" s="18"/>
      <c r="I25" s="91">
        <f>PRODUCT(D25:H25)</f>
        <v>423.64</v>
      </c>
      <c r="J25" s="92" t="e">
        <f>#REF!*#REF!</f>
        <v>#REF!</v>
      </c>
      <c r="K25" s="92" t="e">
        <f>#REF!*#REF!</f>
        <v>#REF!</v>
      </c>
      <c r="L25" s="92" t="e">
        <f t="shared" ref="L25:L27" si="11">I25*J25</f>
        <v>#REF!</v>
      </c>
      <c r="M25" s="92" t="e">
        <f t="shared" ref="M25:M27" si="12">+I25*K25</f>
        <v>#REF!</v>
      </c>
      <c r="N25" s="92" t="e">
        <f t="shared" si="3"/>
        <v>#REF!</v>
      </c>
      <c r="O25" s="118"/>
    </row>
    <row r="26" spans="1:15">
      <c r="A26" s="16">
        <f>MAX($A$6:$A25)+1</f>
        <v>13</v>
      </c>
      <c r="B26" s="2" t="s">
        <v>405</v>
      </c>
      <c r="C26" s="3" t="s">
        <v>1</v>
      </c>
      <c r="D26" s="3"/>
      <c r="E26" s="3"/>
      <c r="F26" s="3"/>
      <c r="G26" s="3"/>
      <c r="H26" s="3"/>
      <c r="I26" s="91">
        <f>I25*0.03</f>
        <v>12.709199999999999</v>
      </c>
      <c r="J26" s="92" t="e">
        <f>#REF!*#REF!</f>
        <v>#REF!</v>
      </c>
      <c r="K26" s="92" t="e">
        <f>#REF!*#REF!</f>
        <v>#REF!</v>
      </c>
      <c r="L26" s="92" t="e">
        <f t="shared" si="11"/>
        <v>#REF!</v>
      </c>
      <c r="M26" s="92" t="e">
        <f t="shared" si="12"/>
        <v>#REF!</v>
      </c>
      <c r="N26" s="92" t="e">
        <f t="shared" si="3"/>
        <v>#REF!</v>
      </c>
      <c r="O26" s="118"/>
    </row>
    <row r="27" spans="1:15">
      <c r="A27" s="16">
        <f>MAX($A$6:$A26)+1</f>
        <v>14</v>
      </c>
      <c r="B27" s="2" t="s">
        <v>406</v>
      </c>
      <c r="C27" s="3" t="s">
        <v>0</v>
      </c>
      <c r="D27" s="3"/>
      <c r="E27" s="3"/>
      <c r="F27" s="3"/>
      <c r="G27" s="3"/>
      <c r="H27" s="3"/>
      <c r="I27" s="91">
        <f>I25</f>
        <v>423.64</v>
      </c>
      <c r="J27" s="92" t="e">
        <f>#REF!*#REF!</f>
        <v>#REF!</v>
      </c>
      <c r="K27" s="92" t="e">
        <f>#REF!*#REF!</f>
        <v>#REF!</v>
      </c>
      <c r="L27" s="92" t="e">
        <f t="shared" si="11"/>
        <v>#REF!</v>
      </c>
      <c r="M27" s="92" t="e">
        <f t="shared" si="12"/>
        <v>#REF!</v>
      </c>
      <c r="N27" s="92" t="e">
        <f t="shared" si="3"/>
        <v>#REF!</v>
      </c>
      <c r="O27" s="118"/>
    </row>
    <row r="28" spans="1:15">
      <c r="A28" s="119"/>
      <c r="B28" s="93"/>
      <c r="C28" s="3"/>
      <c r="D28" s="3"/>
      <c r="E28" s="3"/>
      <c r="F28" s="3"/>
      <c r="G28" s="3"/>
      <c r="H28" s="3"/>
      <c r="I28" s="91"/>
      <c r="J28" s="92"/>
      <c r="K28" s="92"/>
      <c r="L28" s="92"/>
      <c r="M28" s="92"/>
      <c r="N28" s="92"/>
      <c r="O28" s="118"/>
    </row>
    <row r="29" spans="1:15">
      <c r="A29" s="193" t="s">
        <v>408</v>
      </c>
      <c r="B29" s="194" t="s">
        <v>407</v>
      </c>
      <c r="C29" s="194"/>
      <c r="D29" s="405"/>
      <c r="E29" s="405"/>
      <c r="F29" s="405"/>
      <c r="G29" s="405"/>
      <c r="H29" s="405"/>
      <c r="I29" s="195"/>
      <c r="J29" s="191"/>
      <c r="K29" s="191"/>
      <c r="L29" s="499" t="e">
        <f>+SUBTOTAL(9,L30:L48)</f>
        <v>#REF!</v>
      </c>
      <c r="M29" s="499" t="e">
        <f t="shared" ref="M29:N29" si="13">+SUBTOTAL(9,M30:M48)</f>
        <v>#REF!</v>
      </c>
      <c r="N29" s="499" t="e">
        <f t="shared" si="13"/>
        <v>#REF!</v>
      </c>
      <c r="O29" s="192"/>
    </row>
    <row r="30" spans="1:15" collapsed="1">
      <c r="A30" s="16">
        <f>MAX($A$6:$A28)+1</f>
        <v>15</v>
      </c>
      <c r="B30" s="2" t="s">
        <v>394</v>
      </c>
      <c r="C30" s="18" t="s">
        <v>0</v>
      </c>
      <c r="D30" s="18"/>
      <c r="E30" s="18"/>
      <c r="F30" s="18"/>
      <c r="G30" s="18"/>
      <c r="H30" s="18"/>
      <c r="I30" s="91">
        <f>SUBTOTAL(9,I31:I33)</f>
        <v>1313.73</v>
      </c>
      <c r="J30" s="92" t="e">
        <f>#REF!*#REF!</f>
        <v>#REF!</v>
      </c>
      <c r="K30" s="92" t="e">
        <f>#REF!*#REF!</f>
        <v>#REF!</v>
      </c>
      <c r="L30" s="92" t="e">
        <f t="shared" ref="L30:L47" si="14">I30*J30</f>
        <v>#REF!</v>
      </c>
      <c r="M30" s="92" t="e">
        <f t="shared" ref="M30:M47" si="15">+I30*K30</f>
        <v>#REF!</v>
      </c>
      <c r="N30" s="92" t="e">
        <f t="shared" si="3"/>
        <v>#REF!</v>
      </c>
      <c r="O30" s="118"/>
    </row>
    <row r="31" spans="1:15" s="347" customFormat="1" hidden="1" outlineLevel="1">
      <c r="A31" s="349"/>
      <c r="B31" s="350" t="s">
        <v>961</v>
      </c>
      <c r="C31" s="351"/>
      <c r="D31" s="457"/>
      <c r="E31" s="457">
        <v>559.72</v>
      </c>
      <c r="F31" s="457"/>
      <c r="G31" s="457"/>
      <c r="H31" s="457"/>
      <c r="I31" s="457">
        <f>PRODUCT(D31:H31)</f>
        <v>559.72</v>
      </c>
      <c r="J31" s="92" t="e">
        <f>#REF!*#REF!</f>
        <v>#REF!</v>
      </c>
      <c r="K31" s="92" t="e">
        <f>#REF!*#REF!</f>
        <v>#REF!</v>
      </c>
      <c r="L31" s="352"/>
      <c r="M31" s="352"/>
      <c r="N31" s="352"/>
      <c r="O31" s="353"/>
    </row>
    <row r="32" spans="1:15" s="347" customFormat="1" hidden="1" outlineLevel="1">
      <c r="A32" s="349"/>
      <c r="B32" s="350" t="s">
        <v>962</v>
      </c>
      <c r="C32" s="351"/>
      <c r="D32" s="457"/>
      <c r="E32" s="457">
        <v>614.17999999999995</v>
      </c>
      <c r="F32" s="457"/>
      <c r="G32" s="457"/>
      <c r="H32" s="457"/>
      <c r="I32" s="457">
        <f t="shared" ref="I32:I33" si="16">PRODUCT(D32:H32)</f>
        <v>614.17999999999995</v>
      </c>
      <c r="J32" s="92" t="e">
        <f>#REF!*#REF!</f>
        <v>#REF!</v>
      </c>
      <c r="K32" s="92" t="e">
        <f>#REF!*#REF!</f>
        <v>#REF!</v>
      </c>
      <c r="L32" s="352"/>
      <c r="M32" s="352"/>
      <c r="N32" s="352"/>
      <c r="O32" s="353"/>
    </row>
    <row r="33" spans="1:15" s="347" customFormat="1" hidden="1" outlineLevel="1">
      <c r="A33" s="349"/>
      <c r="B33" s="350" t="s">
        <v>963</v>
      </c>
      <c r="C33" s="351"/>
      <c r="D33" s="457"/>
      <c r="E33" s="457">
        <f>11.8*11.85</f>
        <v>139.83000000000001</v>
      </c>
      <c r="F33" s="457"/>
      <c r="G33" s="457"/>
      <c r="H33" s="457"/>
      <c r="I33" s="457">
        <f t="shared" si="16"/>
        <v>139.83000000000001</v>
      </c>
      <c r="J33" s="92" t="e">
        <f>#REF!*#REF!</f>
        <v>#REF!</v>
      </c>
      <c r="K33" s="92" t="e">
        <f>#REF!*#REF!</f>
        <v>#REF!</v>
      </c>
      <c r="L33" s="352"/>
      <c r="M33" s="352"/>
      <c r="N33" s="352"/>
      <c r="O33" s="353"/>
    </row>
    <row r="34" spans="1:15" s="347" customFormat="1" hidden="1" outlineLevel="1">
      <c r="A34" s="349"/>
      <c r="B34" s="350"/>
      <c r="C34" s="351"/>
      <c r="D34" s="457"/>
      <c r="E34" s="457"/>
      <c r="F34" s="457"/>
      <c r="G34" s="457"/>
      <c r="H34" s="457"/>
      <c r="I34" s="348"/>
      <c r="J34" s="92" t="e">
        <f>#REF!*#REF!</f>
        <v>#REF!</v>
      </c>
      <c r="K34" s="92" t="e">
        <f>#REF!*#REF!</f>
        <v>#REF!</v>
      </c>
      <c r="L34" s="352"/>
      <c r="M34" s="352"/>
      <c r="N34" s="352"/>
      <c r="O34" s="353"/>
    </row>
    <row r="35" spans="1:15">
      <c r="A35" s="16">
        <f>MAX($A$6:$A30)+1</f>
        <v>16</v>
      </c>
      <c r="B35" s="17" t="s">
        <v>409</v>
      </c>
      <c r="C35" s="18" t="s">
        <v>1</v>
      </c>
      <c r="D35" s="18"/>
      <c r="E35" s="505">
        <f>I30</f>
        <v>1313.73</v>
      </c>
      <c r="F35" s="18"/>
      <c r="G35" s="18">
        <v>0.3</v>
      </c>
      <c r="H35" s="18"/>
      <c r="I35" s="91">
        <f>PRODUCT(D35:H35)</f>
        <v>394.11899999999997</v>
      </c>
      <c r="J35" s="92" t="e">
        <f>#REF!*#REF!</f>
        <v>#REF!</v>
      </c>
      <c r="K35" s="92" t="e">
        <f>#REF!*#REF!</f>
        <v>#REF!</v>
      </c>
      <c r="L35" s="92" t="e">
        <f t="shared" si="14"/>
        <v>#REF!</v>
      </c>
      <c r="M35" s="92" t="e">
        <f t="shared" si="15"/>
        <v>#REF!</v>
      </c>
      <c r="N35" s="92" t="e">
        <f t="shared" si="3"/>
        <v>#REF!</v>
      </c>
      <c r="O35" s="118"/>
    </row>
    <row r="36" spans="1:15">
      <c r="A36" s="16">
        <f>MAX($A$6:$A35)+1</f>
        <v>17</v>
      </c>
      <c r="B36" s="93" t="s">
        <v>410</v>
      </c>
      <c r="C36" s="3" t="s">
        <v>0</v>
      </c>
      <c r="D36" s="3"/>
      <c r="E36" s="3"/>
      <c r="F36" s="3"/>
      <c r="G36" s="3"/>
      <c r="H36" s="3"/>
      <c r="I36" s="91">
        <f>I30</f>
        <v>1313.73</v>
      </c>
      <c r="J36" s="92" t="e">
        <f>#REF!*#REF!</f>
        <v>#REF!</v>
      </c>
      <c r="K36" s="92" t="e">
        <f>#REF!*#REF!</f>
        <v>#REF!</v>
      </c>
      <c r="L36" s="92" t="e">
        <f t="shared" si="14"/>
        <v>#REF!</v>
      </c>
      <c r="M36" s="92" t="e">
        <f t="shared" si="15"/>
        <v>#REF!</v>
      </c>
      <c r="N36" s="92" t="e">
        <f t="shared" si="3"/>
        <v>#REF!</v>
      </c>
      <c r="O36" s="118"/>
    </row>
    <row r="37" spans="1:15" collapsed="1">
      <c r="A37" s="16">
        <f>MAX($A$6:$A36)+1</f>
        <v>18</v>
      </c>
      <c r="B37" s="2" t="s">
        <v>411</v>
      </c>
      <c r="C37" s="3" t="s">
        <v>285</v>
      </c>
      <c r="D37" s="3"/>
      <c r="E37" s="3"/>
      <c r="F37" s="3"/>
      <c r="G37" s="3"/>
      <c r="H37" s="3"/>
      <c r="I37" s="91">
        <f>SUBTOTAL(9,I38:I41)/1000</f>
        <v>20.994263936060879</v>
      </c>
      <c r="J37" s="92" t="e">
        <f>#REF!*#REF!</f>
        <v>#REF!</v>
      </c>
      <c r="K37" s="92" t="e">
        <f>#REF!*#REF!</f>
        <v>#REF!</v>
      </c>
      <c r="L37" s="92" t="e">
        <f t="shared" si="14"/>
        <v>#REF!</v>
      </c>
      <c r="M37" s="92" t="e">
        <f t="shared" si="15"/>
        <v>#REF!</v>
      </c>
      <c r="N37" s="92" t="e">
        <f t="shared" si="3"/>
        <v>#REF!</v>
      </c>
      <c r="O37" s="118"/>
    </row>
    <row r="38" spans="1:15" s="347" customFormat="1" hidden="1" outlineLevel="1">
      <c r="A38" s="349"/>
      <c r="B38" s="350" t="str">
        <f>B31</f>
        <v>Ram cổng chính</v>
      </c>
      <c r="C38" s="351"/>
      <c r="D38" s="457">
        <v>2</v>
      </c>
      <c r="E38" s="457">
        <f>E31</f>
        <v>559.72</v>
      </c>
      <c r="F38" s="457"/>
      <c r="G38" s="457">
        <v>9</v>
      </c>
      <c r="H38" s="457">
        <f>PI()*(12)^2/4*7.85/1000</f>
        <v>0.88781408390447547</v>
      </c>
      <c r="I38" s="457">
        <f>PRODUCT(D38:H38)</f>
        <v>8944.6913827742355</v>
      </c>
      <c r="J38" s="92" t="e">
        <f>#REF!*#REF!</f>
        <v>#REF!</v>
      </c>
      <c r="K38" s="92" t="e">
        <f>#REF!*#REF!</f>
        <v>#REF!</v>
      </c>
      <c r="L38" s="352"/>
      <c r="M38" s="352"/>
      <c r="N38" s="352"/>
      <c r="O38" s="353"/>
    </row>
    <row r="39" spans="1:15" s="347" customFormat="1" hidden="1" outlineLevel="1">
      <c r="A39" s="349"/>
      <c r="B39" s="350" t="str">
        <f t="shared" ref="B39:B40" si="17">B32</f>
        <v>Ram cổng phụ</v>
      </c>
      <c r="C39" s="351"/>
      <c r="D39" s="457">
        <v>2</v>
      </c>
      <c r="E39" s="457">
        <f t="shared" ref="E39:E40" si="18">E32</f>
        <v>614.17999999999995</v>
      </c>
      <c r="F39" s="457"/>
      <c r="G39" s="457">
        <v>9</v>
      </c>
      <c r="H39" s="457">
        <f t="shared" ref="H39:H40" si="19">PI()*(12)^2/4*7.85/1000</f>
        <v>0.88781408390447547</v>
      </c>
      <c r="I39" s="457">
        <f t="shared" ref="I39:I40" si="20">PRODUCT(D39:H39)</f>
        <v>9814.9977729441125</v>
      </c>
      <c r="J39" s="92" t="e">
        <f>#REF!*#REF!</f>
        <v>#REF!</v>
      </c>
      <c r="K39" s="92" t="e">
        <f>#REF!*#REF!</f>
        <v>#REF!</v>
      </c>
      <c r="L39" s="352"/>
      <c r="M39" s="352"/>
      <c r="N39" s="352"/>
      <c r="O39" s="353"/>
    </row>
    <row r="40" spans="1:15" s="347" customFormat="1" hidden="1" outlineLevel="1">
      <c r="A40" s="349"/>
      <c r="B40" s="350" t="str">
        <f t="shared" si="17"/>
        <v>Ram sảnh hàng</v>
      </c>
      <c r="C40" s="351"/>
      <c r="D40" s="457">
        <v>2</v>
      </c>
      <c r="E40" s="457">
        <f t="shared" si="18"/>
        <v>139.83000000000001</v>
      </c>
      <c r="F40" s="457"/>
      <c r="G40" s="457">
        <v>9</v>
      </c>
      <c r="H40" s="457">
        <f t="shared" si="19"/>
        <v>0.88781408390447547</v>
      </c>
      <c r="I40" s="457">
        <f t="shared" si="20"/>
        <v>2234.5747803425306</v>
      </c>
      <c r="J40" s="92" t="e">
        <f>#REF!*#REF!</f>
        <v>#REF!</v>
      </c>
      <c r="K40" s="92" t="e">
        <f>#REF!*#REF!</f>
        <v>#REF!</v>
      </c>
      <c r="L40" s="352"/>
      <c r="M40" s="352"/>
      <c r="N40" s="352"/>
      <c r="O40" s="353"/>
    </row>
    <row r="41" spans="1:15" s="347" customFormat="1" hidden="1" outlineLevel="1">
      <c r="A41" s="349"/>
      <c r="B41" s="350"/>
      <c r="C41" s="351"/>
      <c r="D41" s="457"/>
      <c r="E41" s="457"/>
      <c r="F41" s="457"/>
      <c r="G41" s="457"/>
      <c r="H41" s="457"/>
      <c r="I41" s="348"/>
      <c r="J41" s="92" t="e">
        <f>#REF!*#REF!</f>
        <v>#REF!</v>
      </c>
      <c r="K41" s="92" t="e">
        <f>#REF!*#REF!</f>
        <v>#REF!</v>
      </c>
      <c r="L41" s="352"/>
      <c r="M41" s="352"/>
      <c r="N41" s="352"/>
      <c r="O41" s="353"/>
    </row>
    <row r="42" spans="1:15" collapsed="1">
      <c r="A42" s="16">
        <f>MAX($A$6:$A37)+1</f>
        <v>19</v>
      </c>
      <c r="B42" s="100" t="s">
        <v>412</v>
      </c>
      <c r="C42" s="3" t="s">
        <v>3</v>
      </c>
      <c r="D42" s="3"/>
      <c r="E42" s="3"/>
      <c r="F42" s="3"/>
      <c r="G42" s="3"/>
      <c r="H42" s="3"/>
      <c r="I42" s="91">
        <f>SUBTOTAL(9,I43:I45)</f>
        <v>315.29520000000002</v>
      </c>
      <c r="J42" s="92"/>
      <c r="K42" s="92"/>
      <c r="L42" s="92">
        <f t="shared" si="14"/>
        <v>0</v>
      </c>
      <c r="M42" s="92">
        <f t="shared" si="15"/>
        <v>0</v>
      </c>
      <c r="N42" s="92">
        <f t="shared" si="3"/>
        <v>0</v>
      </c>
      <c r="O42" s="118"/>
    </row>
    <row r="43" spans="1:15" s="347" customFormat="1" hidden="1" outlineLevel="1">
      <c r="A43" s="349"/>
      <c r="B43" s="350" t="str">
        <f>B31</f>
        <v>Ram cổng chính</v>
      </c>
      <c r="C43" s="351"/>
      <c r="D43" s="457"/>
      <c r="E43" s="457">
        <f>E31</f>
        <v>559.72</v>
      </c>
      <c r="F43" s="457"/>
      <c r="G43" s="457">
        <v>0.24</v>
      </c>
      <c r="H43" s="457"/>
      <c r="I43" s="457">
        <f>PRODUCT(D43:H43)</f>
        <v>134.33279999999999</v>
      </c>
      <c r="J43" s="92"/>
      <c r="K43" s="92"/>
      <c r="L43" s="352"/>
      <c r="M43" s="352"/>
      <c r="N43" s="352"/>
      <c r="O43" s="353"/>
    </row>
    <row r="44" spans="1:15" s="347" customFormat="1" hidden="1" outlineLevel="1">
      <c r="A44" s="349"/>
      <c r="B44" s="350" t="str">
        <f t="shared" ref="B44:B45" si="21">B32</f>
        <v>Ram cổng phụ</v>
      </c>
      <c r="C44" s="351"/>
      <c r="D44" s="457"/>
      <c r="E44" s="457">
        <f t="shared" ref="E44:E45" si="22">E32</f>
        <v>614.17999999999995</v>
      </c>
      <c r="F44" s="457"/>
      <c r="G44" s="457">
        <v>0.24</v>
      </c>
      <c r="H44" s="457"/>
      <c r="I44" s="457">
        <f t="shared" ref="I44:I45" si="23">PRODUCT(D44:H44)</f>
        <v>147.40319999999997</v>
      </c>
      <c r="J44" s="92"/>
      <c r="K44" s="92"/>
      <c r="L44" s="352"/>
      <c r="M44" s="352"/>
      <c r="N44" s="352"/>
      <c r="O44" s="353"/>
    </row>
    <row r="45" spans="1:15" s="347" customFormat="1" hidden="1" outlineLevel="1">
      <c r="A45" s="349"/>
      <c r="B45" s="350" t="str">
        <f t="shared" si="21"/>
        <v>Ram sảnh hàng</v>
      </c>
      <c r="C45" s="351"/>
      <c r="D45" s="457"/>
      <c r="E45" s="457">
        <f t="shared" si="22"/>
        <v>139.83000000000001</v>
      </c>
      <c r="F45" s="457"/>
      <c r="G45" s="457">
        <v>0.24</v>
      </c>
      <c r="H45" s="457"/>
      <c r="I45" s="457">
        <f t="shared" si="23"/>
        <v>33.559200000000004</v>
      </c>
      <c r="J45" s="92"/>
      <c r="K45" s="92"/>
      <c r="L45" s="352"/>
      <c r="M45" s="352"/>
      <c r="N45" s="352"/>
      <c r="O45" s="353"/>
    </row>
    <row r="46" spans="1:15" s="347" customFormat="1" hidden="1" outlineLevel="1">
      <c r="A46" s="349"/>
      <c r="B46" s="350"/>
      <c r="C46" s="351"/>
      <c r="D46" s="457"/>
      <c r="E46" s="457"/>
      <c r="F46" s="457"/>
      <c r="G46" s="457"/>
      <c r="H46" s="457"/>
      <c r="I46" s="348"/>
      <c r="J46" s="92"/>
      <c r="K46" s="92"/>
      <c r="L46" s="352"/>
      <c r="M46" s="352"/>
      <c r="N46" s="352"/>
      <c r="O46" s="353"/>
    </row>
    <row r="47" spans="1:15">
      <c r="A47" s="16">
        <f>MAX($A$6:$A42)+1</f>
        <v>20</v>
      </c>
      <c r="B47" s="100" t="s">
        <v>413</v>
      </c>
      <c r="C47" s="3" t="s">
        <v>0</v>
      </c>
      <c r="D47" s="3"/>
      <c r="E47" s="3"/>
      <c r="F47" s="3"/>
      <c r="G47" s="3"/>
      <c r="H47" s="3"/>
      <c r="I47" s="91">
        <f>I30</f>
        <v>1313.73</v>
      </c>
      <c r="J47" s="92"/>
      <c r="K47" s="92"/>
      <c r="L47" s="92">
        <f t="shared" si="14"/>
        <v>0</v>
      </c>
      <c r="M47" s="92">
        <f t="shared" si="15"/>
        <v>0</v>
      </c>
      <c r="N47" s="92">
        <f t="shared" si="3"/>
        <v>0</v>
      </c>
      <c r="O47" s="118"/>
    </row>
    <row r="48" spans="1:15">
      <c r="A48" s="123"/>
      <c r="B48" s="107"/>
      <c r="C48" s="105"/>
      <c r="D48" s="105"/>
      <c r="E48" s="105"/>
      <c r="F48" s="105"/>
      <c r="G48" s="105"/>
      <c r="H48" s="105"/>
      <c r="I48" s="104"/>
      <c r="J48" s="92"/>
      <c r="K48" s="92"/>
      <c r="L48" s="92"/>
      <c r="M48" s="92"/>
      <c r="N48" s="92"/>
      <c r="O48" s="118"/>
    </row>
    <row r="49" spans="1:15">
      <c r="A49" s="193" t="s">
        <v>414</v>
      </c>
      <c r="B49" s="194" t="s">
        <v>415</v>
      </c>
      <c r="C49" s="194"/>
      <c r="D49" s="405"/>
      <c r="E49" s="405"/>
      <c r="F49" s="405"/>
      <c r="G49" s="405"/>
      <c r="H49" s="405"/>
      <c r="I49" s="195"/>
      <c r="J49" s="191"/>
      <c r="K49" s="191"/>
      <c r="L49" s="499">
        <f>+SUBTOTAL(9,L50:L53)</f>
        <v>0</v>
      </c>
      <c r="M49" s="499">
        <f t="shared" ref="M49:N49" si="24">+SUBTOTAL(9,M50:M53)</f>
        <v>0</v>
      </c>
      <c r="N49" s="499">
        <f t="shared" si="24"/>
        <v>0</v>
      </c>
      <c r="O49" s="192"/>
    </row>
    <row r="50" spans="1:15">
      <c r="A50" s="16">
        <f>MAX($A$6:$A49)+1</f>
        <v>21</v>
      </c>
      <c r="B50" s="100" t="s">
        <v>416</v>
      </c>
      <c r="C50" s="3" t="s">
        <v>3</v>
      </c>
      <c r="D50" s="99"/>
      <c r="E50" s="99">
        <f>386.7+135.44+169.12+145.35-18*3</f>
        <v>782.61</v>
      </c>
      <c r="F50" s="99">
        <v>0.3</v>
      </c>
      <c r="G50" s="99">
        <v>0.05</v>
      </c>
      <c r="H50" s="99"/>
      <c r="I50" s="91">
        <f>PRODUCT(D50:H50)</f>
        <v>11.73915</v>
      </c>
      <c r="J50" s="92"/>
      <c r="K50" s="92"/>
      <c r="L50" s="92">
        <f t="shared" ref="L50:L52" si="25">I50*J50</f>
        <v>0</v>
      </c>
      <c r="M50" s="92">
        <f t="shared" ref="M50:M52" si="26">+I50*K50</f>
        <v>0</v>
      </c>
      <c r="N50" s="92">
        <f t="shared" ref="N50:N52" si="27">+SUM(L50:M50)</f>
        <v>0</v>
      </c>
      <c r="O50" s="118"/>
    </row>
    <row r="51" spans="1:15">
      <c r="A51" s="16">
        <f>MAX($A$6:$A50)+1</f>
        <v>22</v>
      </c>
      <c r="B51" s="100" t="s">
        <v>417</v>
      </c>
      <c r="C51" s="3" t="s">
        <v>3</v>
      </c>
      <c r="D51" s="99"/>
      <c r="E51" s="99">
        <f>E50</f>
        <v>782.61</v>
      </c>
      <c r="F51" s="99">
        <v>0.2</v>
      </c>
      <c r="G51" s="99">
        <v>0.28999999999999998</v>
      </c>
      <c r="H51" s="99"/>
      <c r="I51" s="91">
        <f>PRODUCT(D51:H51)</f>
        <v>45.391380000000005</v>
      </c>
      <c r="J51" s="92"/>
      <c r="K51" s="92"/>
      <c r="L51" s="92"/>
      <c r="M51" s="92"/>
      <c r="N51" s="92"/>
      <c r="O51" s="118"/>
    </row>
    <row r="52" spans="1:15">
      <c r="A52" s="16">
        <f>MAX($A$6:$A51)+1</f>
        <v>23</v>
      </c>
      <c r="B52" s="100" t="s">
        <v>418</v>
      </c>
      <c r="C52" s="3" t="s">
        <v>0</v>
      </c>
      <c r="D52" s="99"/>
      <c r="E52" s="99">
        <f>E51</f>
        <v>782.61</v>
      </c>
      <c r="F52" s="99">
        <v>0.2</v>
      </c>
      <c r="G52" s="99">
        <f>G51</f>
        <v>0.28999999999999998</v>
      </c>
      <c r="H52" s="99"/>
      <c r="I52" s="91">
        <f>E52*G52*2</f>
        <v>453.91379999999998</v>
      </c>
      <c r="J52" s="92"/>
      <c r="K52" s="92"/>
      <c r="L52" s="92">
        <f t="shared" si="25"/>
        <v>0</v>
      </c>
      <c r="M52" s="92">
        <f t="shared" si="26"/>
        <v>0</v>
      </c>
      <c r="N52" s="92">
        <f t="shared" si="27"/>
        <v>0</v>
      </c>
      <c r="O52" s="118"/>
    </row>
    <row r="53" spans="1:15">
      <c r="A53" s="124"/>
      <c r="B53" s="100"/>
      <c r="C53" s="99"/>
      <c r="D53" s="99"/>
      <c r="E53" s="99"/>
      <c r="F53" s="99"/>
      <c r="G53" s="99"/>
      <c r="H53" s="99"/>
      <c r="I53" s="101"/>
      <c r="J53" s="92"/>
      <c r="K53" s="92"/>
      <c r="L53" s="92"/>
      <c r="M53" s="92"/>
      <c r="N53" s="92"/>
      <c r="O53" s="118"/>
    </row>
    <row r="54" spans="1:15">
      <c r="A54" s="193" t="s">
        <v>419</v>
      </c>
      <c r="B54" s="194" t="s">
        <v>420</v>
      </c>
      <c r="C54" s="194"/>
      <c r="D54" s="405"/>
      <c r="E54" s="405"/>
      <c r="F54" s="405"/>
      <c r="G54" s="405"/>
      <c r="H54" s="405"/>
      <c r="I54" s="195"/>
      <c r="J54" s="191"/>
      <c r="K54" s="191"/>
      <c r="L54" s="499">
        <f>+SUBTOTAL(9,L55:L58)</f>
        <v>0</v>
      </c>
      <c r="M54" s="499">
        <f t="shared" ref="M54:N54" si="28">+SUBTOTAL(9,M55:M58)</f>
        <v>0</v>
      </c>
      <c r="N54" s="499">
        <f t="shared" si="28"/>
        <v>0</v>
      </c>
      <c r="O54" s="192"/>
    </row>
    <row r="55" spans="1:15">
      <c r="A55" s="16">
        <f>MAX($A$6:$A54)+1</f>
        <v>24</v>
      </c>
      <c r="B55" s="187" t="s">
        <v>421</v>
      </c>
      <c r="C55" s="188" t="s">
        <v>1</v>
      </c>
      <c r="D55" s="188"/>
      <c r="E55" s="188">
        <f>241.58+194.26+34.93+70</f>
        <v>540.77</v>
      </c>
      <c r="F55" s="188"/>
      <c r="G55" s="188">
        <v>0.3</v>
      </c>
      <c r="H55" s="188"/>
      <c r="I55" s="91">
        <f>PRODUCT(D55:H55)</f>
        <v>162.23099999999999</v>
      </c>
      <c r="J55" s="92"/>
      <c r="K55" s="92"/>
      <c r="L55" s="92">
        <f t="shared" ref="L55:L57" si="29">I55*J55</f>
        <v>0</v>
      </c>
      <c r="M55" s="92">
        <f t="shared" ref="M55:M57" si="30">+I55*K55</f>
        <v>0</v>
      </c>
      <c r="N55" s="92">
        <f t="shared" ref="N55:N57" si="31">+SUM(L55:M55)</f>
        <v>0</v>
      </c>
      <c r="O55" s="190"/>
    </row>
    <row r="56" spans="1:15">
      <c r="A56" s="16">
        <f>MAX($A$6:$A55)+1</f>
        <v>25</v>
      </c>
      <c r="B56" s="187" t="s">
        <v>422</v>
      </c>
      <c r="C56" s="188" t="s">
        <v>0</v>
      </c>
      <c r="D56" s="188"/>
      <c r="E56" s="188">
        <f>E55</f>
        <v>540.77</v>
      </c>
      <c r="F56" s="188"/>
      <c r="G56" s="188"/>
      <c r="H56" s="188"/>
      <c r="I56" s="91">
        <f>PRODUCT(D56:H56)</f>
        <v>540.77</v>
      </c>
      <c r="J56" s="92"/>
      <c r="K56" s="92"/>
      <c r="L56" s="92">
        <f t="shared" si="29"/>
        <v>0</v>
      </c>
      <c r="M56" s="92">
        <f t="shared" si="30"/>
        <v>0</v>
      </c>
      <c r="N56" s="92">
        <f t="shared" si="31"/>
        <v>0</v>
      </c>
      <c r="O56" s="190"/>
    </row>
    <row r="57" spans="1:15">
      <c r="A57" s="16">
        <f>MAX($A$6:$A56)+1</f>
        <v>26</v>
      </c>
      <c r="B57" s="187" t="s">
        <v>423</v>
      </c>
      <c r="C57" s="188" t="s">
        <v>151</v>
      </c>
      <c r="D57" s="188"/>
      <c r="E57" s="188"/>
      <c r="F57" s="188"/>
      <c r="G57" s="188"/>
      <c r="H57" s="188"/>
      <c r="I57" s="189">
        <v>1</v>
      </c>
      <c r="J57" s="92"/>
      <c r="K57" s="92"/>
      <c r="L57" s="92">
        <f t="shared" si="29"/>
        <v>0</v>
      </c>
      <c r="M57" s="92">
        <f t="shared" si="30"/>
        <v>0</v>
      </c>
      <c r="N57" s="92">
        <f t="shared" si="31"/>
        <v>0</v>
      </c>
      <c r="O57" s="190"/>
    </row>
    <row r="58" spans="1:15">
      <c r="A58" s="140"/>
      <c r="B58" s="141"/>
      <c r="C58" s="142"/>
      <c r="D58" s="433"/>
      <c r="E58" s="433"/>
      <c r="F58" s="433"/>
      <c r="G58" s="433"/>
      <c r="H58" s="433"/>
      <c r="I58" s="143"/>
      <c r="J58" s="144"/>
      <c r="K58" s="144"/>
      <c r="L58" s="144"/>
      <c r="M58" s="144"/>
      <c r="N58" s="144"/>
      <c r="O58" s="145"/>
    </row>
    <row r="59" spans="1:15" ht="28.5">
      <c r="A59" s="120"/>
      <c r="B59" s="95" t="s">
        <v>181</v>
      </c>
      <c r="C59" s="94"/>
      <c r="D59" s="94"/>
      <c r="E59" s="94"/>
      <c r="F59" s="94"/>
      <c r="G59" s="94"/>
      <c r="H59" s="94"/>
      <c r="I59" s="96"/>
      <c r="J59" s="97"/>
      <c r="K59" s="97"/>
      <c r="L59" s="98"/>
      <c r="M59" s="98"/>
      <c r="N59" s="98"/>
      <c r="O59" s="121"/>
    </row>
    <row r="60" spans="1:15" ht="45">
      <c r="A60" s="140"/>
      <c r="B60" s="146" t="s">
        <v>184</v>
      </c>
      <c r="C60" s="142"/>
      <c r="D60" s="433"/>
      <c r="E60" s="433"/>
      <c r="F60" s="433"/>
      <c r="G60" s="433"/>
      <c r="H60" s="433"/>
      <c r="I60" s="143"/>
      <c r="J60" s="144"/>
      <c r="K60" s="144"/>
      <c r="L60" s="144"/>
      <c r="M60" s="144"/>
      <c r="N60" s="144"/>
      <c r="O60" s="145"/>
    </row>
    <row r="61" spans="1:15">
      <c r="A61" s="140"/>
      <c r="B61" s="141"/>
      <c r="C61" s="142"/>
      <c r="D61" s="433"/>
      <c r="E61" s="433"/>
      <c r="F61" s="433"/>
      <c r="G61" s="433"/>
      <c r="H61" s="433"/>
      <c r="I61" s="143"/>
      <c r="J61" s="144"/>
      <c r="K61" s="144"/>
      <c r="L61" s="144"/>
      <c r="M61" s="144"/>
      <c r="N61" s="144"/>
      <c r="O61" s="145"/>
    </row>
    <row r="62" spans="1:15">
      <c r="A62" s="125"/>
      <c r="B62" s="112"/>
      <c r="C62" s="113"/>
      <c r="D62" s="113"/>
      <c r="E62" s="113"/>
      <c r="F62" s="113"/>
      <c r="G62" s="113"/>
      <c r="H62" s="113"/>
      <c r="I62" s="114"/>
      <c r="J62" s="115"/>
      <c r="K62" s="115"/>
      <c r="L62" s="115"/>
      <c r="M62" s="115"/>
      <c r="N62" s="115"/>
      <c r="O62" s="126"/>
    </row>
    <row r="63" spans="1:15" ht="15.75" thickBot="1">
      <c r="A63" s="127"/>
      <c r="B63" s="128" t="s">
        <v>13</v>
      </c>
      <c r="C63" s="128"/>
      <c r="D63" s="128"/>
      <c r="E63" s="128"/>
      <c r="F63" s="128"/>
      <c r="G63" s="128"/>
      <c r="H63" s="128"/>
      <c r="I63" s="129"/>
      <c r="J63" s="130"/>
      <c r="K63" s="130"/>
      <c r="L63" s="131" t="e">
        <f>+SUBTOTAL(9,L10:L62)</f>
        <v>#REF!</v>
      </c>
      <c r="M63" s="131" t="e">
        <f>+SUBTOTAL(9,M10:M62)</f>
        <v>#REF!</v>
      </c>
      <c r="N63" s="131" t="e">
        <f>+SUBTOTAL(9,N10:N62)</f>
        <v>#REF!</v>
      </c>
      <c r="O63" s="132"/>
    </row>
    <row r="64" spans="1:15" ht="15.75" thickTop="1"/>
  </sheetData>
  <mergeCells count="9">
    <mergeCell ref="N6:N7"/>
    <mergeCell ref="O6:O7"/>
    <mergeCell ref="A6:A7"/>
    <mergeCell ref="B6:B7"/>
    <mergeCell ref="C6:C7"/>
    <mergeCell ref="I6:I7"/>
    <mergeCell ref="J6:K6"/>
    <mergeCell ref="L6:M6"/>
    <mergeCell ref="E6:G6"/>
  </mergeCells>
  <pageMargins left="0.7" right="0.7" top="0.75" bottom="0.75" header="0.3" footer="0.3"/>
  <pageSetup scale="5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W87"/>
  <sheetViews>
    <sheetView view="pageBreakPreview" zoomScaleNormal="100" zoomScaleSheetLayoutView="100" workbookViewId="0">
      <pane ySplit="7" topLeftCell="A8" activePane="bottomLeft" state="frozen"/>
      <selection pane="bottomLeft" activeCell="P14" sqref="P14"/>
    </sheetView>
  </sheetViews>
  <sheetFormatPr defaultColWidth="9.140625" defaultRowHeight="15" outlineLevelRow="1" outlineLevelCol="1"/>
  <cols>
    <col min="1" max="1" width="5" style="198" bestFit="1" customWidth="1"/>
    <col min="2" max="2" width="42" style="197" customWidth="1"/>
    <col min="3" max="3" width="5.28515625" style="197" bestFit="1" customWidth="1" collapsed="1"/>
    <col min="4" max="8" width="8.140625" style="197" hidden="1" customWidth="1" outlineLevel="1"/>
    <col min="9" max="9" width="9.28515625" style="199" customWidth="1"/>
    <col min="10" max="10" width="13.28515625" style="200" customWidth="1"/>
    <col min="11" max="11" width="14.28515625" style="200" customWidth="1"/>
    <col min="12" max="13" width="15.7109375" style="200" customWidth="1"/>
    <col min="14" max="14" width="16.7109375" style="200" customWidth="1"/>
    <col min="15" max="17" width="11.7109375" style="40" customWidth="1"/>
    <col min="18" max="19" width="11.7109375" style="197" customWidth="1"/>
    <col min="20" max="22" width="10.7109375" style="197" customWidth="1"/>
    <col min="23" max="16384" width="9.140625" style="197"/>
  </cols>
  <sheetData>
    <row r="1" spans="1:23" ht="20.25">
      <c r="A1" s="206" t="str">
        <f>+'Hạ tầng'!A1</f>
        <v>BẢNG KHỐI LƯỢNG MỜI THẦU</v>
      </c>
      <c r="B1" s="203"/>
      <c r="C1" s="203"/>
      <c r="D1" s="203"/>
      <c r="E1" s="203"/>
      <c r="F1" s="203"/>
      <c r="G1" s="203"/>
      <c r="H1" s="203"/>
      <c r="I1" s="204"/>
      <c r="J1" s="205"/>
      <c r="K1" s="205"/>
      <c r="L1" s="205"/>
      <c r="M1" s="205"/>
      <c r="N1" s="205"/>
    </row>
    <row r="2" spans="1:23">
      <c r="A2" s="207" t="str">
        <f>+'Hạ tầng'!A2</f>
        <v>Dự án: Nhà Máy Sản Xuất Công Ty ….</v>
      </c>
      <c r="B2" s="203"/>
      <c r="C2" s="203"/>
      <c r="D2" s="203"/>
      <c r="E2" s="203"/>
      <c r="F2" s="203"/>
      <c r="G2" s="203"/>
      <c r="H2" s="203"/>
      <c r="I2" s="204"/>
      <c r="J2" s="205"/>
      <c r="K2" s="205"/>
      <c r="L2" s="205"/>
      <c r="M2" s="205"/>
      <c r="N2" s="205"/>
    </row>
    <row r="3" spans="1:23">
      <c r="A3" s="207" t="str">
        <f>+'Hạ tầng'!A3</f>
        <v>Gói thầu: Thi Công Xây Dựng &amp; Hệ Thống Cơ Điện, PCCC</v>
      </c>
      <c r="B3" s="203"/>
      <c r="C3" s="203"/>
      <c r="D3" s="203"/>
      <c r="E3" s="203"/>
      <c r="F3" s="203"/>
      <c r="G3" s="203"/>
      <c r="H3" s="203"/>
      <c r="I3" s="204"/>
      <c r="J3" s="205"/>
      <c r="K3" s="205"/>
      <c r="L3" s="205"/>
      <c r="M3" s="205"/>
      <c r="N3" s="205"/>
    </row>
    <row r="4" spans="1:23">
      <c r="A4" s="207" t="s">
        <v>424</v>
      </c>
      <c r="B4" s="203"/>
      <c r="C4" s="203"/>
      <c r="D4" s="203"/>
      <c r="E4" s="203"/>
      <c r="F4" s="203"/>
      <c r="G4" s="203"/>
      <c r="H4" s="203"/>
      <c r="I4" s="204"/>
      <c r="J4" s="205"/>
      <c r="K4" s="205"/>
      <c r="L4" s="205"/>
      <c r="M4" s="205"/>
      <c r="N4" s="205"/>
    </row>
    <row r="5" spans="1:23" ht="15.75" thickBot="1"/>
    <row r="6" spans="1:23" s="196" customFormat="1" ht="15.75" thickTop="1">
      <c r="A6" s="885" t="s">
        <v>39</v>
      </c>
      <c r="B6" s="887" t="s">
        <v>40</v>
      </c>
      <c r="C6" s="887" t="s">
        <v>29</v>
      </c>
      <c r="D6" s="453"/>
      <c r="E6" s="909" t="s">
        <v>608</v>
      </c>
      <c r="F6" s="910"/>
      <c r="G6" s="911"/>
      <c r="H6" s="453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  <c r="P6" s="508"/>
      <c r="Q6" s="508"/>
      <c r="R6" s="197"/>
      <c r="S6" s="197"/>
      <c r="T6" s="197"/>
      <c r="U6" s="197"/>
      <c r="V6" s="197"/>
      <c r="W6" s="197"/>
    </row>
    <row r="7" spans="1:23" s="196" customFormat="1">
      <c r="A7" s="886"/>
      <c r="B7" s="888"/>
      <c r="C7" s="888"/>
      <c r="D7" s="454" t="s">
        <v>603</v>
      </c>
      <c r="E7" s="454" t="s">
        <v>604</v>
      </c>
      <c r="F7" s="454" t="s">
        <v>605</v>
      </c>
      <c r="G7" s="454" t="s">
        <v>606</v>
      </c>
      <c r="H7" s="454" t="s">
        <v>607</v>
      </c>
      <c r="I7" s="892"/>
      <c r="J7" s="401" t="s">
        <v>32</v>
      </c>
      <c r="K7" s="401" t="s">
        <v>268</v>
      </c>
      <c r="L7" s="401" t="s">
        <v>32</v>
      </c>
      <c r="M7" s="401" t="str">
        <f>K7</f>
        <v>NC&amp;NTC</v>
      </c>
      <c r="N7" s="895"/>
      <c r="O7" s="884"/>
      <c r="P7" s="508"/>
      <c r="Q7" s="508"/>
      <c r="R7" s="197"/>
      <c r="S7" s="197"/>
      <c r="T7" s="197"/>
      <c r="U7" s="197"/>
      <c r="V7" s="197"/>
      <c r="W7" s="197"/>
    </row>
    <row r="8" spans="1:23" s="196" customFormat="1" ht="15.75" thickBot="1">
      <c r="A8" s="208"/>
      <c r="B8" s="209"/>
      <c r="C8" s="209"/>
      <c r="D8" s="209"/>
      <c r="E8" s="209"/>
      <c r="F8" s="209"/>
      <c r="G8" s="209"/>
      <c r="H8" s="209"/>
      <c r="I8" s="210"/>
      <c r="J8" s="211"/>
      <c r="K8" s="211"/>
      <c r="L8" s="211"/>
      <c r="M8" s="211"/>
      <c r="N8" s="211"/>
      <c r="O8" s="212"/>
      <c r="P8" s="508"/>
      <c r="Q8" s="508"/>
      <c r="R8" s="197"/>
      <c r="S8" s="197"/>
      <c r="T8" s="197"/>
      <c r="U8" s="197"/>
      <c r="V8" s="197"/>
      <c r="W8" s="197"/>
    </row>
    <row r="9" spans="1:23" s="214" customFormat="1" ht="20.100000000000001" customHeight="1" thickTop="1">
      <c r="A9" s="509" t="s">
        <v>332</v>
      </c>
      <c r="B9" s="510" t="s">
        <v>425</v>
      </c>
      <c r="C9" s="511"/>
      <c r="D9" s="511"/>
      <c r="E9" s="511"/>
      <c r="F9" s="511"/>
      <c r="G9" s="511"/>
      <c r="H9" s="511"/>
      <c r="I9" s="512"/>
      <c r="J9" s="513"/>
      <c r="K9" s="513"/>
      <c r="L9" s="513"/>
      <c r="M9" s="513"/>
      <c r="N9" s="514"/>
      <c r="O9" s="515"/>
      <c r="P9" s="516"/>
      <c r="Q9" s="516"/>
      <c r="R9" s="213"/>
      <c r="S9" s="213"/>
      <c r="T9" s="213"/>
      <c r="U9" s="213"/>
      <c r="V9" s="213"/>
      <c r="W9" s="213"/>
    </row>
    <row r="10" spans="1:23" ht="20.100000000000001" customHeight="1" collapsed="1">
      <c r="A10" s="16">
        <f>MAX($A$6:$A9)+1</f>
        <v>1</v>
      </c>
      <c r="B10" s="517" t="s">
        <v>77</v>
      </c>
      <c r="C10" s="518" t="s">
        <v>3</v>
      </c>
      <c r="D10" s="518"/>
      <c r="E10" s="518"/>
      <c r="F10" s="518"/>
      <c r="G10" s="518"/>
      <c r="H10" s="518"/>
      <c r="I10" s="91">
        <f>SUBTOTAL(9,I11:I13)</f>
        <v>304.56504000000001</v>
      </c>
      <c r="J10" s="519"/>
      <c r="K10" s="519"/>
      <c r="L10" s="519">
        <f t="shared" ref="L10" si="0">+J10*I10</f>
        <v>0</v>
      </c>
      <c r="M10" s="519">
        <f t="shared" ref="M10" si="1">+K10*I10</f>
        <v>0</v>
      </c>
      <c r="N10" s="519">
        <f>+SUM(L10:M10)</f>
        <v>0</v>
      </c>
      <c r="O10" s="520"/>
      <c r="P10" s="508"/>
      <c r="Q10" s="508"/>
    </row>
    <row r="11" spans="1:23" s="521" customFormat="1" hidden="1" outlineLevel="1">
      <c r="A11" s="349"/>
      <c r="B11" s="350" t="s">
        <v>964</v>
      </c>
      <c r="C11" s="351"/>
      <c r="D11" s="457"/>
      <c r="E11" s="457">
        <v>52.6</v>
      </c>
      <c r="F11" s="457">
        <f>0.5+0.2</f>
        <v>0.7</v>
      </c>
      <c r="G11" s="457">
        <v>1.3</v>
      </c>
      <c r="H11" s="457">
        <v>1.3</v>
      </c>
      <c r="I11" s="457">
        <f>PRODUCT(D11:H11)</f>
        <v>62.2258</v>
      </c>
      <c r="J11" s="352"/>
      <c r="K11" s="352"/>
      <c r="L11" s="352"/>
      <c r="M11" s="352"/>
      <c r="N11" s="352"/>
      <c r="O11" s="353"/>
    </row>
    <row r="12" spans="1:23" s="521" customFormat="1" hidden="1" outlineLevel="1">
      <c r="A12" s="349"/>
      <c r="B12" s="350" t="s">
        <v>428</v>
      </c>
      <c r="C12" s="351"/>
      <c r="D12" s="457"/>
      <c r="E12" s="457">
        <v>217.66</v>
      </c>
      <c r="F12" s="457">
        <f>0.4+0.2</f>
        <v>0.60000000000000009</v>
      </c>
      <c r="G12" s="457">
        <v>1.3</v>
      </c>
      <c r="H12" s="457">
        <v>1.3</v>
      </c>
      <c r="I12" s="457">
        <f t="shared" ref="I12:I13" si="2">PRODUCT(D12:H12)</f>
        <v>220.70724000000001</v>
      </c>
      <c r="J12" s="352"/>
      <c r="K12" s="352"/>
      <c r="L12" s="352"/>
      <c r="M12" s="352"/>
      <c r="N12" s="352"/>
      <c r="O12" s="353"/>
    </row>
    <row r="13" spans="1:23" s="521" customFormat="1" hidden="1" outlineLevel="1">
      <c r="A13" s="349"/>
      <c r="B13" s="350" t="s">
        <v>429</v>
      </c>
      <c r="C13" s="351"/>
      <c r="D13" s="457"/>
      <c r="E13" s="457">
        <v>16</v>
      </c>
      <c r="F13" s="457">
        <f>0.6+0.2</f>
        <v>0.8</v>
      </c>
      <c r="G13" s="457">
        <v>1.3</v>
      </c>
      <c r="H13" s="457">
        <v>1.3</v>
      </c>
      <c r="I13" s="457">
        <f t="shared" si="2"/>
        <v>21.632000000000001</v>
      </c>
      <c r="J13" s="352"/>
      <c r="K13" s="352"/>
      <c r="L13" s="352"/>
      <c r="M13" s="352"/>
      <c r="N13" s="352"/>
      <c r="O13" s="353"/>
    </row>
    <row r="14" spans="1:23" ht="20.100000000000001" customHeight="1">
      <c r="A14" s="16">
        <f>MAX($A$6:$A10)+1</f>
        <v>2</v>
      </c>
      <c r="B14" s="517" t="s">
        <v>426</v>
      </c>
      <c r="C14" s="518" t="s">
        <v>3</v>
      </c>
      <c r="D14" s="518"/>
      <c r="E14" s="518"/>
      <c r="F14" s="518"/>
      <c r="G14" s="457"/>
      <c r="H14" s="518"/>
      <c r="I14" s="91">
        <f>I10*0.7</f>
        <v>213.195528</v>
      </c>
      <c r="J14" s="519"/>
      <c r="K14" s="519"/>
      <c r="L14" s="519">
        <f t="shared" ref="L14:L49" si="3">+J14*I14</f>
        <v>0</v>
      </c>
      <c r="M14" s="519">
        <f t="shared" ref="M14:M49" si="4">+K14*I14</f>
        <v>0</v>
      </c>
      <c r="N14" s="519">
        <f t="shared" ref="N14:N49" si="5">+SUM(L14:M14)</f>
        <v>0</v>
      </c>
      <c r="O14" s="520"/>
      <c r="P14" s="508"/>
      <c r="Q14" s="508"/>
    </row>
    <row r="15" spans="1:23" ht="20.100000000000001" customHeight="1">
      <c r="A15" s="16">
        <f>MAX($A$6:$A14)+1</f>
        <v>3</v>
      </c>
      <c r="B15" s="517" t="s">
        <v>427</v>
      </c>
      <c r="C15" s="518" t="s">
        <v>3</v>
      </c>
      <c r="D15" s="518"/>
      <c r="E15" s="518"/>
      <c r="F15" s="518"/>
      <c r="G15" s="518"/>
      <c r="H15" s="518"/>
      <c r="I15" s="91">
        <f>I10-I14</f>
        <v>91.369512000000014</v>
      </c>
      <c r="J15" s="519"/>
      <c r="K15" s="519"/>
      <c r="L15" s="519">
        <f t="shared" si="3"/>
        <v>0</v>
      </c>
      <c r="M15" s="519">
        <f t="shared" si="4"/>
        <v>0</v>
      </c>
      <c r="N15" s="519">
        <f t="shared" si="5"/>
        <v>0</v>
      </c>
      <c r="O15" s="520"/>
      <c r="P15" s="508"/>
      <c r="Q15" s="508"/>
    </row>
    <row r="16" spans="1:23" ht="20.100000000000001" customHeight="1">
      <c r="A16" s="16">
        <f>MAX($A$6:$A15)+1</f>
        <v>4</v>
      </c>
      <c r="B16" s="517" t="s">
        <v>964</v>
      </c>
      <c r="C16" s="518" t="s">
        <v>231</v>
      </c>
      <c r="D16" s="518"/>
      <c r="E16" s="457">
        <f>26+18+8.6</f>
        <v>52.6</v>
      </c>
      <c r="F16" s="457"/>
      <c r="G16" s="457"/>
      <c r="H16" s="518"/>
      <c r="I16" s="91">
        <f t="shared" ref="I16:I22" si="6">PRODUCT(D16:H16)</f>
        <v>52.6</v>
      </c>
      <c r="J16" s="519"/>
      <c r="K16" s="519"/>
      <c r="L16" s="519">
        <f t="shared" si="3"/>
        <v>0</v>
      </c>
      <c r="M16" s="519">
        <f t="shared" si="4"/>
        <v>0</v>
      </c>
      <c r="N16" s="519">
        <f t="shared" si="5"/>
        <v>0</v>
      </c>
      <c r="O16" s="520"/>
      <c r="P16" s="508"/>
      <c r="Q16" s="508"/>
    </row>
    <row r="17" spans="1:23" ht="20.100000000000001" customHeight="1">
      <c r="A17" s="16">
        <f>MAX($A$6:$A16)+1</f>
        <v>5</v>
      </c>
      <c r="B17" s="517" t="s">
        <v>428</v>
      </c>
      <c r="C17" s="518" t="s">
        <v>231</v>
      </c>
      <c r="D17" s="518"/>
      <c r="E17" s="457">
        <f>22+30*3+23.64+20+21.62+28.4+12</f>
        <v>217.66</v>
      </c>
      <c r="F17" s="457"/>
      <c r="G17" s="457"/>
      <c r="H17" s="518"/>
      <c r="I17" s="91">
        <f t="shared" si="6"/>
        <v>217.66</v>
      </c>
      <c r="J17" s="519"/>
      <c r="K17" s="519"/>
      <c r="L17" s="519">
        <f t="shared" si="3"/>
        <v>0</v>
      </c>
      <c r="M17" s="519">
        <f t="shared" si="4"/>
        <v>0</v>
      </c>
      <c r="N17" s="519">
        <f t="shared" si="5"/>
        <v>0</v>
      </c>
      <c r="O17" s="520"/>
      <c r="P17" s="508"/>
      <c r="Q17" s="508"/>
    </row>
    <row r="18" spans="1:23" ht="20.100000000000001" customHeight="1">
      <c r="A18" s="16">
        <f>MAX($A$6:$A17)+1</f>
        <v>6</v>
      </c>
      <c r="B18" s="517" t="s">
        <v>429</v>
      </c>
      <c r="C18" s="518" t="s">
        <v>231</v>
      </c>
      <c r="D18" s="518"/>
      <c r="E18" s="457">
        <v>16</v>
      </c>
      <c r="F18" s="457"/>
      <c r="G18" s="457"/>
      <c r="H18" s="518"/>
      <c r="I18" s="91">
        <f t="shared" si="6"/>
        <v>16</v>
      </c>
      <c r="J18" s="519"/>
      <c r="K18" s="519"/>
      <c r="L18" s="519">
        <f t="shared" si="3"/>
        <v>0</v>
      </c>
      <c r="M18" s="519">
        <f t="shared" si="4"/>
        <v>0</v>
      </c>
      <c r="N18" s="519">
        <f t="shared" si="5"/>
        <v>0</v>
      </c>
      <c r="O18" s="520"/>
      <c r="P18" s="508"/>
      <c r="Q18" s="508"/>
    </row>
    <row r="19" spans="1:23" ht="20.100000000000001" customHeight="1">
      <c r="A19" s="16">
        <f>MAX($A$6:$A18)+1</f>
        <v>7</v>
      </c>
      <c r="B19" s="517" t="s">
        <v>430</v>
      </c>
      <c r="C19" s="518" t="s">
        <v>389</v>
      </c>
      <c r="D19" s="518"/>
      <c r="E19" s="457">
        <f>ROUNDUP(E16/2,0)</f>
        <v>27</v>
      </c>
      <c r="F19" s="457"/>
      <c r="G19" s="457"/>
      <c r="H19" s="518"/>
      <c r="I19" s="91">
        <f t="shared" si="6"/>
        <v>27</v>
      </c>
      <c r="J19" s="519"/>
      <c r="K19" s="519"/>
      <c r="L19" s="519">
        <f t="shared" si="3"/>
        <v>0</v>
      </c>
      <c r="M19" s="519">
        <f t="shared" si="4"/>
        <v>0</v>
      </c>
      <c r="N19" s="519">
        <f t="shared" si="5"/>
        <v>0</v>
      </c>
      <c r="O19" s="520"/>
      <c r="P19" s="508"/>
      <c r="Q19" s="508"/>
    </row>
    <row r="20" spans="1:23" ht="20.100000000000001" customHeight="1">
      <c r="A20" s="16">
        <f>MAX($A$6:$A19)+1</f>
        <v>8</v>
      </c>
      <c r="B20" s="517" t="s">
        <v>431</v>
      </c>
      <c r="C20" s="518" t="s">
        <v>389</v>
      </c>
      <c r="D20" s="518"/>
      <c r="E20" s="457">
        <f t="shared" ref="E20:E21" si="7">ROUNDUP(E17/2,0)</f>
        <v>109</v>
      </c>
      <c r="F20" s="457"/>
      <c r="G20" s="457"/>
      <c r="H20" s="518"/>
      <c r="I20" s="91">
        <f t="shared" si="6"/>
        <v>109</v>
      </c>
      <c r="J20" s="519"/>
      <c r="K20" s="519"/>
      <c r="L20" s="519">
        <f t="shared" si="3"/>
        <v>0</v>
      </c>
      <c r="M20" s="519">
        <f t="shared" si="4"/>
        <v>0</v>
      </c>
      <c r="N20" s="519">
        <f t="shared" si="5"/>
        <v>0</v>
      </c>
      <c r="O20" s="520"/>
      <c r="P20" s="508"/>
      <c r="Q20" s="508"/>
    </row>
    <row r="21" spans="1:23" ht="20.100000000000001" customHeight="1">
      <c r="A21" s="16">
        <f>MAX($A$6:$A20)+1</f>
        <v>9</v>
      </c>
      <c r="B21" s="517" t="s">
        <v>432</v>
      </c>
      <c r="C21" s="518" t="s">
        <v>389</v>
      </c>
      <c r="D21" s="518"/>
      <c r="E21" s="457">
        <f t="shared" si="7"/>
        <v>8</v>
      </c>
      <c r="F21" s="457"/>
      <c r="G21" s="457"/>
      <c r="H21" s="518"/>
      <c r="I21" s="91">
        <f t="shared" si="6"/>
        <v>8</v>
      </c>
      <c r="J21" s="519"/>
      <c r="K21" s="519"/>
      <c r="L21" s="519">
        <f t="shared" si="3"/>
        <v>0</v>
      </c>
      <c r="M21" s="519">
        <f t="shared" si="4"/>
        <v>0</v>
      </c>
      <c r="N21" s="519">
        <f t="shared" si="5"/>
        <v>0</v>
      </c>
      <c r="O21" s="520"/>
      <c r="P21" s="508"/>
      <c r="Q21" s="508"/>
    </row>
    <row r="22" spans="1:23" ht="20.100000000000001" customHeight="1">
      <c r="A22" s="16">
        <f>MAX($A$6:$A21)+1</f>
        <v>10</v>
      </c>
      <c r="B22" s="517" t="s">
        <v>433</v>
      </c>
      <c r="C22" s="518" t="s">
        <v>389</v>
      </c>
      <c r="D22" s="518"/>
      <c r="E22" s="457">
        <f>SUM(E19:E21)/2</f>
        <v>72</v>
      </c>
      <c r="F22" s="457"/>
      <c r="G22" s="457"/>
      <c r="H22" s="518"/>
      <c r="I22" s="91">
        <f t="shared" si="6"/>
        <v>72</v>
      </c>
      <c r="J22" s="519"/>
      <c r="K22" s="519"/>
      <c r="L22" s="519">
        <f t="shared" si="3"/>
        <v>0</v>
      </c>
      <c r="M22" s="519">
        <f t="shared" si="4"/>
        <v>0</v>
      </c>
      <c r="N22" s="519">
        <f t="shared" si="5"/>
        <v>0</v>
      </c>
      <c r="O22" s="520"/>
      <c r="P22" s="508"/>
      <c r="Q22" s="508"/>
    </row>
    <row r="23" spans="1:23">
      <c r="A23" s="16"/>
      <c r="B23" s="517"/>
      <c r="C23" s="518"/>
      <c r="D23" s="518"/>
      <c r="E23" s="518"/>
      <c r="F23" s="518"/>
      <c r="G23" s="518"/>
      <c r="H23" s="518"/>
      <c r="I23" s="522"/>
      <c r="J23" s="519"/>
      <c r="K23" s="519"/>
      <c r="L23" s="519"/>
      <c r="M23" s="519"/>
      <c r="N23" s="519"/>
      <c r="O23" s="523"/>
      <c r="P23" s="508"/>
      <c r="Q23" s="508"/>
    </row>
    <row r="24" spans="1:23" s="214" customFormat="1" ht="20.100000000000001" customHeight="1">
      <c r="A24" s="524" t="s">
        <v>348</v>
      </c>
      <c r="B24" s="525" t="s">
        <v>459</v>
      </c>
      <c r="C24" s="526"/>
      <c r="D24" s="526"/>
      <c r="E24" s="526"/>
      <c r="F24" s="526"/>
      <c r="G24" s="526"/>
      <c r="H24" s="526"/>
      <c r="I24" s="527"/>
      <c r="J24" s="528"/>
      <c r="K24" s="528"/>
      <c r="L24" s="519">
        <f t="shared" si="3"/>
        <v>0</v>
      </c>
      <c r="M24" s="519">
        <f t="shared" si="4"/>
        <v>0</v>
      </c>
      <c r="N24" s="519">
        <f t="shared" si="5"/>
        <v>0</v>
      </c>
      <c r="O24" s="529"/>
      <c r="P24" s="516"/>
      <c r="Q24" s="516"/>
      <c r="R24" s="213"/>
      <c r="S24" s="213"/>
      <c r="T24" s="213"/>
      <c r="U24" s="213"/>
      <c r="V24" s="213"/>
      <c r="W24" s="213"/>
    </row>
    <row r="25" spans="1:23" ht="19.5" customHeight="1" collapsed="1">
      <c r="A25" s="16">
        <f>MAX($A$6:$A24)+1</f>
        <v>11</v>
      </c>
      <c r="B25" s="517" t="s">
        <v>77</v>
      </c>
      <c r="C25" s="518" t="s">
        <v>1</v>
      </c>
      <c r="D25" s="518"/>
      <c r="E25" s="518"/>
      <c r="F25" s="518"/>
      <c r="G25" s="518"/>
      <c r="H25" s="518"/>
      <c r="I25" s="91">
        <f>SUBTOTAL(9,I26:I28)</f>
        <v>80.517710000000008</v>
      </c>
      <c r="J25" s="519"/>
      <c r="K25" s="519"/>
      <c r="L25" s="519">
        <f t="shared" si="3"/>
        <v>0</v>
      </c>
      <c r="M25" s="519">
        <f t="shared" si="4"/>
        <v>0</v>
      </c>
      <c r="N25" s="519">
        <f t="shared" si="5"/>
        <v>0</v>
      </c>
      <c r="O25" s="520"/>
      <c r="P25" s="508"/>
      <c r="Q25" s="508"/>
    </row>
    <row r="26" spans="1:23" s="521" customFormat="1" hidden="1" outlineLevel="1">
      <c r="A26" s="349"/>
      <c r="B26" s="350" t="s">
        <v>965</v>
      </c>
      <c r="C26" s="351"/>
      <c r="D26" s="457"/>
      <c r="E26" s="457">
        <v>62.93</v>
      </c>
      <c r="F26" s="457">
        <v>0.38</v>
      </c>
      <c r="G26" s="457">
        <v>0.5</v>
      </c>
      <c r="H26" s="457">
        <v>1.3</v>
      </c>
      <c r="I26" s="457">
        <f>PRODUCT(D26:H26)</f>
        <v>15.543710000000001</v>
      </c>
      <c r="J26" s="352"/>
      <c r="K26" s="352"/>
      <c r="L26" s="352"/>
      <c r="M26" s="352"/>
      <c r="N26" s="352"/>
      <c r="O26" s="353"/>
    </row>
    <row r="27" spans="1:23" s="521" customFormat="1" hidden="1" outlineLevel="1">
      <c r="A27" s="349"/>
      <c r="B27" s="350" t="s">
        <v>966</v>
      </c>
      <c r="C27" s="351"/>
      <c r="D27" s="457">
        <f>8+7</f>
        <v>15</v>
      </c>
      <c r="E27" s="457">
        <v>1.4</v>
      </c>
      <c r="F27" s="457">
        <v>1.4</v>
      </c>
      <c r="G27" s="457">
        <v>1.7</v>
      </c>
      <c r="H27" s="457">
        <v>1.3</v>
      </c>
      <c r="I27" s="457">
        <f t="shared" ref="I27" si="8">PRODUCT(D27:H27)</f>
        <v>64.974000000000004</v>
      </c>
      <c r="J27" s="352"/>
      <c r="K27" s="352"/>
      <c r="L27" s="352"/>
      <c r="M27" s="352"/>
      <c r="N27" s="352"/>
      <c r="O27" s="353"/>
    </row>
    <row r="28" spans="1:23" s="521" customFormat="1" hidden="1" outlineLevel="1">
      <c r="A28" s="349"/>
      <c r="B28" s="350"/>
      <c r="C28" s="351"/>
      <c r="D28" s="457"/>
      <c r="E28" s="457"/>
      <c r="F28" s="457"/>
      <c r="G28" s="457"/>
      <c r="H28" s="457"/>
      <c r="I28" s="457"/>
      <c r="J28" s="352"/>
      <c r="K28" s="352"/>
      <c r="L28" s="352"/>
      <c r="M28" s="352"/>
      <c r="N28" s="352"/>
      <c r="O28" s="353"/>
    </row>
    <row r="29" spans="1:23" ht="20.100000000000001" customHeight="1" collapsed="1">
      <c r="A29" s="16">
        <f>MAX($A$6:$A25)+1</f>
        <v>12</v>
      </c>
      <c r="B29" s="517" t="s">
        <v>434</v>
      </c>
      <c r="C29" s="518" t="s">
        <v>0</v>
      </c>
      <c r="D29" s="518"/>
      <c r="E29" s="518"/>
      <c r="F29" s="518"/>
      <c r="G29" s="518"/>
      <c r="H29" s="518"/>
      <c r="I29" s="91">
        <f>SUBTOTAL(9,I30:I32)</f>
        <v>53.313400000000001</v>
      </c>
      <c r="J29" s="519"/>
      <c r="K29" s="519"/>
      <c r="L29" s="519">
        <f t="shared" si="3"/>
        <v>0</v>
      </c>
      <c r="M29" s="519">
        <f t="shared" si="4"/>
        <v>0</v>
      </c>
      <c r="N29" s="519">
        <f t="shared" si="5"/>
        <v>0</v>
      </c>
      <c r="O29" s="520"/>
      <c r="P29" s="508"/>
      <c r="Q29" s="508"/>
    </row>
    <row r="30" spans="1:23" s="521" customFormat="1" hidden="1" outlineLevel="1">
      <c r="A30" s="349"/>
      <c r="B30" s="350" t="s">
        <v>965</v>
      </c>
      <c r="C30" s="351"/>
      <c r="D30" s="457"/>
      <c r="E30" s="457">
        <f>E26</f>
        <v>62.93</v>
      </c>
      <c r="F30" s="457">
        <f>F26</f>
        <v>0.38</v>
      </c>
      <c r="G30" s="457"/>
      <c r="H30" s="457"/>
      <c r="I30" s="457">
        <f>PRODUCT(D30:H30)</f>
        <v>23.913399999999999</v>
      </c>
      <c r="J30" s="352"/>
      <c r="K30" s="352"/>
      <c r="L30" s="352"/>
      <c r="M30" s="352"/>
      <c r="N30" s="352"/>
      <c r="O30" s="353"/>
    </row>
    <row r="31" spans="1:23" s="521" customFormat="1" hidden="1" outlineLevel="1">
      <c r="A31" s="349"/>
      <c r="B31" s="350" t="s">
        <v>966</v>
      </c>
      <c r="C31" s="351"/>
      <c r="D31" s="457">
        <f>D27</f>
        <v>15</v>
      </c>
      <c r="E31" s="457">
        <f t="shared" ref="E31:F31" si="9">E27</f>
        <v>1.4</v>
      </c>
      <c r="F31" s="457">
        <f t="shared" si="9"/>
        <v>1.4</v>
      </c>
      <c r="G31" s="457"/>
      <c r="H31" s="457"/>
      <c r="I31" s="457">
        <f t="shared" ref="I31" si="10">PRODUCT(D31:H31)</f>
        <v>29.4</v>
      </c>
      <c r="J31" s="352"/>
      <c r="K31" s="352"/>
      <c r="L31" s="352"/>
      <c r="M31" s="352"/>
      <c r="N31" s="352"/>
      <c r="O31" s="353"/>
    </row>
    <row r="32" spans="1:23" s="521" customFormat="1" hidden="1" outlineLevel="1">
      <c r="A32" s="349"/>
      <c r="B32" s="350"/>
      <c r="C32" s="351"/>
      <c r="D32" s="457"/>
      <c r="E32" s="457"/>
      <c r="F32" s="457"/>
      <c r="G32" s="457"/>
      <c r="H32" s="457"/>
      <c r="I32" s="457"/>
      <c r="J32" s="352"/>
      <c r="K32" s="352"/>
      <c r="L32" s="352"/>
      <c r="M32" s="352"/>
      <c r="N32" s="352"/>
      <c r="O32" s="353"/>
    </row>
    <row r="33" spans="1:17" ht="20.100000000000001" customHeight="1">
      <c r="A33" s="16">
        <f>MAX($A$6:$A29)+1</f>
        <v>13</v>
      </c>
      <c r="B33" s="517" t="s">
        <v>426</v>
      </c>
      <c r="C33" s="518" t="s">
        <v>1</v>
      </c>
      <c r="D33" s="518"/>
      <c r="E33" s="518"/>
      <c r="F33" s="518"/>
      <c r="G33" s="518"/>
      <c r="H33" s="518"/>
      <c r="I33" s="91">
        <f>I25*0.3</f>
        <v>24.155313000000003</v>
      </c>
      <c r="J33" s="519"/>
      <c r="K33" s="519"/>
      <c r="L33" s="519">
        <f t="shared" si="3"/>
        <v>0</v>
      </c>
      <c r="M33" s="519">
        <f t="shared" si="4"/>
        <v>0</v>
      </c>
      <c r="N33" s="519">
        <f t="shared" si="5"/>
        <v>0</v>
      </c>
      <c r="O33" s="520"/>
      <c r="P33" s="508"/>
      <c r="Q33" s="508"/>
    </row>
    <row r="34" spans="1:17" ht="20.100000000000001" customHeight="1">
      <c r="A34" s="16">
        <f>MAX($A$6:$A33)+1</f>
        <v>14</v>
      </c>
      <c r="B34" s="517" t="s">
        <v>427</v>
      </c>
      <c r="C34" s="518" t="s">
        <v>1</v>
      </c>
      <c r="D34" s="518"/>
      <c r="E34" s="518"/>
      <c r="F34" s="518"/>
      <c r="G34" s="518"/>
      <c r="H34" s="518"/>
      <c r="I34" s="91">
        <f>I25-I33</f>
        <v>56.362397000000001</v>
      </c>
      <c r="J34" s="519"/>
      <c r="K34" s="519"/>
      <c r="L34" s="519">
        <f t="shared" si="3"/>
        <v>0</v>
      </c>
      <c r="M34" s="519">
        <f t="shared" si="4"/>
        <v>0</v>
      </c>
      <c r="N34" s="519">
        <f t="shared" si="5"/>
        <v>0</v>
      </c>
      <c r="O34" s="520"/>
      <c r="P34" s="508"/>
      <c r="Q34" s="508"/>
    </row>
    <row r="35" spans="1:17" ht="20.100000000000001" customHeight="1" collapsed="1">
      <c r="A35" s="16">
        <f>MAX($A$6:$A34)+1</f>
        <v>15</v>
      </c>
      <c r="B35" s="517" t="s">
        <v>28</v>
      </c>
      <c r="C35" s="518" t="s">
        <v>0</v>
      </c>
      <c r="D35" s="518"/>
      <c r="E35" s="518"/>
      <c r="F35" s="518"/>
      <c r="G35" s="518"/>
      <c r="H35" s="518"/>
      <c r="I35" s="91">
        <f>SUBTOTAL(9,I36:I38)</f>
        <v>382.9</v>
      </c>
      <c r="J35" s="519"/>
      <c r="K35" s="519"/>
      <c r="L35" s="519">
        <f t="shared" si="3"/>
        <v>0</v>
      </c>
      <c r="M35" s="519">
        <f t="shared" si="4"/>
        <v>0</v>
      </c>
      <c r="N35" s="519">
        <f t="shared" si="5"/>
        <v>0</v>
      </c>
      <c r="O35" s="520"/>
      <c r="P35" s="508"/>
      <c r="Q35" s="508"/>
    </row>
    <row r="36" spans="1:17" s="521" customFormat="1" hidden="1" outlineLevel="1">
      <c r="A36" s="349"/>
      <c r="B36" s="350" t="s">
        <v>965</v>
      </c>
      <c r="C36" s="351"/>
      <c r="D36" s="457"/>
      <c r="E36" s="457">
        <f>E26</f>
        <v>62.93</v>
      </c>
      <c r="F36" s="457">
        <f>F26</f>
        <v>0.38</v>
      </c>
      <c r="G36" s="457">
        <f>G26</f>
        <v>0.5</v>
      </c>
      <c r="H36" s="457"/>
      <c r="I36" s="457">
        <f>E36*G36*4</f>
        <v>125.86</v>
      </c>
      <c r="J36" s="352"/>
      <c r="K36" s="352"/>
      <c r="L36" s="352"/>
      <c r="M36" s="352"/>
      <c r="N36" s="352"/>
      <c r="O36" s="353"/>
    </row>
    <row r="37" spans="1:17" s="521" customFormat="1" hidden="1" outlineLevel="1">
      <c r="A37" s="349"/>
      <c r="B37" s="350" t="s">
        <v>966</v>
      </c>
      <c r="C37" s="351"/>
      <c r="D37" s="457">
        <f>D27</f>
        <v>15</v>
      </c>
      <c r="E37" s="457">
        <f t="shared" ref="E37:G37" si="11">E27</f>
        <v>1.4</v>
      </c>
      <c r="F37" s="457">
        <f t="shared" si="11"/>
        <v>1.4</v>
      </c>
      <c r="G37" s="457">
        <f t="shared" si="11"/>
        <v>1.7</v>
      </c>
      <c r="H37" s="457"/>
      <c r="I37" s="457">
        <f>D37*(E37+F37)*2*G37*1.8</f>
        <v>257.03999999999996</v>
      </c>
      <c r="J37" s="352"/>
      <c r="K37" s="352"/>
      <c r="L37" s="352"/>
      <c r="M37" s="352"/>
      <c r="N37" s="352"/>
      <c r="O37" s="353"/>
    </row>
    <row r="38" spans="1:17" s="521" customFormat="1" hidden="1" outlineLevel="1">
      <c r="A38" s="349"/>
      <c r="B38" s="350"/>
      <c r="C38" s="351"/>
      <c r="D38" s="457"/>
      <c r="E38" s="457"/>
      <c r="F38" s="457"/>
      <c r="G38" s="457"/>
      <c r="H38" s="457"/>
      <c r="I38" s="457"/>
      <c r="J38" s="352"/>
      <c r="K38" s="352"/>
      <c r="L38" s="352"/>
      <c r="M38" s="352"/>
      <c r="N38" s="352"/>
      <c r="O38" s="353"/>
    </row>
    <row r="39" spans="1:17" ht="20.100000000000001" customHeight="1">
      <c r="A39" s="16">
        <f>MAX($A$6:$A35)+1</f>
        <v>16</v>
      </c>
      <c r="B39" s="517" t="s">
        <v>435</v>
      </c>
      <c r="C39" s="518" t="s">
        <v>391</v>
      </c>
      <c r="D39" s="518"/>
      <c r="E39" s="518"/>
      <c r="F39" s="518"/>
      <c r="G39" s="518"/>
      <c r="H39" s="518"/>
      <c r="I39" s="91">
        <f>I44*60</f>
        <v>1638.6846</v>
      </c>
      <c r="J39" s="519"/>
      <c r="K39" s="519"/>
      <c r="L39" s="519">
        <f t="shared" si="3"/>
        <v>0</v>
      </c>
      <c r="M39" s="519">
        <f t="shared" si="4"/>
        <v>0</v>
      </c>
      <c r="N39" s="519">
        <f t="shared" si="5"/>
        <v>0</v>
      </c>
      <c r="O39" s="520"/>
      <c r="P39" s="508"/>
      <c r="Q39" s="508"/>
    </row>
    <row r="40" spans="1:17" ht="20.100000000000001" customHeight="1" collapsed="1">
      <c r="A40" s="16">
        <f>MAX($A$6:$A39)+1</f>
        <v>17</v>
      </c>
      <c r="B40" s="517" t="s">
        <v>436</v>
      </c>
      <c r="C40" s="518" t="s">
        <v>1</v>
      </c>
      <c r="D40" s="518"/>
      <c r="E40" s="518"/>
      <c r="F40" s="518"/>
      <c r="G40" s="518"/>
      <c r="H40" s="518"/>
      <c r="I40" s="91">
        <f>SUBTOTAL(9,I41:I43)</f>
        <v>2.66567</v>
      </c>
      <c r="J40" s="519"/>
      <c r="K40" s="519"/>
      <c r="L40" s="519">
        <f t="shared" si="3"/>
        <v>0</v>
      </c>
      <c r="M40" s="519">
        <f t="shared" si="4"/>
        <v>0</v>
      </c>
      <c r="N40" s="519">
        <f t="shared" si="5"/>
        <v>0</v>
      </c>
      <c r="O40" s="520"/>
      <c r="P40" s="508"/>
      <c r="Q40" s="508"/>
    </row>
    <row r="41" spans="1:17" s="521" customFormat="1" hidden="1" outlineLevel="1">
      <c r="A41" s="349"/>
      <c r="B41" s="350" t="s">
        <v>965</v>
      </c>
      <c r="C41" s="351"/>
      <c r="D41" s="457"/>
      <c r="E41" s="457">
        <f t="shared" ref="E41:F42" si="12">E26</f>
        <v>62.93</v>
      </c>
      <c r="F41" s="457">
        <f t="shared" si="12"/>
        <v>0.38</v>
      </c>
      <c r="G41" s="457">
        <v>0.05</v>
      </c>
      <c r="H41" s="457"/>
      <c r="I41" s="457">
        <f>PRODUCT(D41:H41)</f>
        <v>1.19567</v>
      </c>
      <c r="J41" s="352"/>
      <c r="K41" s="352"/>
      <c r="L41" s="352"/>
      <c r="M41" s="352"/>
      <c r="N41" s="352"/>
      <c r="O41" s="353"/>
    </row>
    <row r="42" spans="1:17" s="521" customFormat="1" hidden="1" outlineLevel="1">
      <c r="A42" s="349"/>
      <c r="B42" s="350" t="s">
        <v>966</v>
      </c>
      <c r="C42" s="351"/>
      <c r="D42" s="457">
        <f>D27</f>
        <v>15</v>
      </c>
      <c r="E42" s="457">
        <f t="shared" si="12"/>
        <v>1.4</v>
      </c>
      <c r="F42" s="457">
        <f t="shared" si="12"/>
        <v>1.4</v>
      </c>
      <c r="G42" s="457">
        <v>0.05</v>
      </c>
      <c r="H42" s="457"/>
      <c r="I42" s="457">
        <f t="shared" ref="I42" si="13">PRODUCT(D42:H42)</f>
        <v>1.47</v>
      </c>
      <c r="J42" s="352"/>
      <c r="K42" s="352"/>
      <c r="L42" s="352"/>
      <c r="M42" s="352"/>
      <c r="N42" s="352"/>
      <c r="O42" s="353"/>
    </row>
    <row r="43" spans="1:17" s="521" customFormat="1" hidden="1" outlineLevel="1">
      <c r="A43" s="349"/>
      <c r="B43" s="350"/>
      <c r="C43" s="351"/>
      <c r="D43" s="457"/>
      <c r="E43" s="457"/>
      <c r="F43" s="457"/>
      <c r="G43" s="457"/>
      <c r="H43" s="457"/>
      <c r="I43" s="457"/>
      <c r="J43" s="352"/>
      <c r="K43" s="352"/>
      <c r="L43" s="352"/>
      <c r="M43" s="352"/>
      <c r="N43" s="352"/>
      <c r="O43" s="353"/>
    </row>
    <row r="44" spans="1:17" ht="20.100000000000001" customHeight="1" collapsed="1">
      <c r="A44" s="16">
        <f>MAX($A$6:$A40)+1</f>
        <v>18</v>
      </c>
      <c r="B44" s="517" t="s">
        <v>437</v>
      </c>
      <c r="C44" s="518" t="s">
        <v>1</v>
      </c>
      <c r="D44" s="518"/>
      <c r="E44" s="518"/>
      <c r="F44" s="518"/>
      <c r="G44" s="518"/>
      <c r="H44" s="518"/>
      <c r="I44" s="91">
        <f>SUBTOTAL(9,I45:I48)</f>
        <v>27.311410000000002</v>
      </c>
      <c r="J44" s="519"/>
      <c r="K44" s="519"/>
      <c r="L44" s="519">
        <f t="shared" si="3"/>
        <v>0</v>
      </c>
      <c r="M44" s="519">
        <f t="shared" si="4"/>
        <v>0</v>
      </c>
      <c r="N44" s="519">
        <f t="shared" si="5"/>
        <v>0</v>
      </c>
      <c r="O44" s="520"/>
      <c r="P44" s="508"/>
      <c r="Q44" s="508"/>
    </row>
    <row r="45" spans="1:17" s="521" customFormat="1" hidden="1" outlineLevel="1">
      <c r="A45" s="349"/>
      <c r="B45" s="350" t="s">
        <v>965</v>
      </c>
      <c r="C45" s="351"/>
      <c r="D45" s="457"/>
      <c r="E45" s="457">
        <f t="shared" ref="E45:F45" si="14">E30</f>
        <v>62.93</v>
      </c>
      <c r="F45" s="457">
        <f t="shared" si="14"/>
        <v>0.38</v>
      </c>
      <c r="G45" s="457">
        <v>0.15</v>
      </c>
      <c r="H45" s="457"/>
      <c r="I45" s="457">
        <f>PRODUCT(D45:H45)</f>
        <v>3.5870099999999998</v>
      </c>
      <c r="J45" s="352"/>
      <c r="K45" s="352"/>
      <c r="L45" s="352"/>
      <c r="M45" s="352"/>
      <c r="N45" s="352"/>
      <c r="O45" s="353"/>
    </row>
    <row r="46" spans="1:17" s="521" customFormat="1" hidden="1" outlineLevel="1">
      <c r="A46" s="349"/>
      <c r="B46" s="350"/>
      <c r="C46" s="351"/>
      <c r="D46" s="457"/>
      <c r="E46" s="457">
        <f>E45</f>
        <v>62.93</v>
      </c>
      <c r="F46" s="457"/>
      <c r="G46" s="457">
        <v>0.4</v>
      </c>
      <c r="H46" s="457"/>
      <c r="I46" s="457">
        <f>E46*G46*0.1*2</f>
        <v>5.0344000000000007</v>
      </c>
      <c r="J46" s="352"/>
      <c r="K46" s="352"/>
      <c r="L46" s="352"/>
      <c r="M46" s="352"/>
      <c r="N46" s="352"/>
      <c r="O46" s="353"/>
    </row>
    <row r="47" spans="1:17" s="521" customFormat="1" hidden="1" outlineLevel="1">
      <c r="A47" s="349"/>
      <c r="B47" s="350" t="s">
        <v>966</v>
      </c>
      <c r="C47" s="351"/>
      <c r="D47" s="457">
        <f>D31</f>
        <v>15</v>
      </c>
      <c r="E47" s="457">
        <f t="shared" ref="E47:F47" si="15">E31</f>
        <v>1.4</v>
      </c>
      <c r="F47" s="457">
        <f t="shared" si="15"/>
        <v>1.4</v>
      </c>
      <c r="G47" s="457">
        <v>0.15</v>
      </c>
      <c r="H47" s="457"/>
      <c r="I47" s="457">
        <f t="shared" ref="I47" si="16">PRODUCT(D47:H47)</f>
        <v>4.4099999999999993</v>
      </c>
      <c r="J47" s="352"/>
      <c r="K47" s="352"/>
      <c r="L47" s="352"/>
      <c r="M47" s="352"/>
      <c r="N47" s="352"/>
      <c r="O47" s="353"/>
    </row>
    <row r="48" spans="1:17" s="521" customFormat="1" hidden="1" outlineLevel="1">
      <c r="A48" s="349"/>
      <c r="B48" s="350"/>
      <c r="C48" s="351"/>
      <c r="D48" s="457">
        <f>D47</f>
        <v>15</v>
      </c>
      <c r="E48" s="457">
        <f t="shared" ref="E48:F48" si="17">E47</f>
        <v>1.4</v>
      </c>
      <c r="F48" s="457">
        <f t="shared" si="17"/>
        <v>1.4</v>
      </c>
      <c r="G48" s="457">
        <f>G37</f>
        <v>1.7</v>
      </c>
      <c r="H48" s="457"/>
      <c r="I48" s="457">
        <f>D48*(E48+F48)*2*G48*0.1</f>
        <v>14.28</v>
      </c>
      <c r="J48" s="352"/>
      <c r="K48" s="352"/>
      <c r="L48" s="352"/>
      <c r="M48" s="352"/>
      <c r="N48" s="352"/>
      <c r="O48" s="353"/>
    </row>
    <row r="49" spans="1:17" ht="20.100000000000001" customHeight="1">
      <c r="A49" s="16">
        <f>MAX($A$6:$A44)+1</f>
        <v>19</v>
      </c>
      <c r="B49" s="517" t="s">
        <v>438</v>
      </c>
      <c r="C49" s="530" t="s">
        <v>5</v>
      </c>
      <c r="D49" s="457">
        <f>D48</f>
        <v>15</v>
      </c>
      <c r="E49" s="457">
        <f>1.3*4</f>
        <v>5.2</v>
      </c>
      <c r="F49" s="457"/>
      <c r="G49" s="457"/>
      <c r="H49" s="530">
        <v>3.73</v>
      </c>
      <c r="I49" s="91">
        <f t="shared" ref="I49:I50" si="18">PRODUCT(D49:H49)</f>
        <v>290.94</v>
      </c>
      <c r="J49" s="519"/>
      <c r="K49" s="519"/>
      <c r="L49" s="519">
        <f t="shared" si="3"/>
        <v>0</v>
      </c>
      <c r="M49" s="519">
        <f t="shared" si="4"/>
        <v>0</v>
      </c>
      <c r="N49" s="519">
        <f t="shared" si="5"/>
        <v>0</v>
      </c>
      <c r="O49" s="520"/>
      <c r="P49" s="508"/>
      <c r="Q49" s="508"/>
    </row>
    <row r="50" spans="1:17" ht="20.100000000000001" customHeight="1">
      <c r="A50" s="16">
        <f>MAX($A$6:$A49)+1</f>
        <v>20</v>
      </c>
      <c r="B50" s="531" t="s">
        <v>460</v>
      </c>
      <c r="C50" s="530" t="s">
        <v>66</v>
      </c>
      <c r="D50" s="457"/>
      <c r="E50" s="457">
        <v>11.8</v>
      </c>
      <c r="F50" s="457"/>
      <c r="G50" s="457"/>
      <c r="H50" s="530"/>
      <c r="I50" s="91">
        <f t="shared" si="18"/>
        <v>11.8</v>
      </c>
      <c r="J50" s="519"/>
      <c r="K50" s="519"/>
      <c r="L50" s="519">
        <f t="shared" ref="L50:L51" si="19">+J50*I50</f>
        <v>0</v>
      </c>
      <c r="M50" s="519">
        <f t="shared" ref="M50:M51" si="20">+K50*I50</f>
        <v>0</v>
      </c>
      <c r="N50" s="519">
        <f t="shared" ref="N50:N51" si="21">+SUM(L50:M50)</f>
        <v>0</v>
      </c>
      <c r="O50" s="534"/>
      <c r="P50" s="508"/>
      <c r="Q50" s="508"/>
    </row>
    <row r="51" spans="1:17" ht="20.100000000000001" customHeight="1">
      <c r="A51" s="16">
        <f>MAX($A$6:$A50)+1</f>
        <v>21</v>
      </c>
      <c r="B51" s="531" t="s">
        <v>446</v>
      </c>
      <c r="C51" s="530" t="s">
        <v>447</v>
      </c>
      <c r="D51" s="530"/>
      <c r="E51" s="530"/>
      <c r="F51" s="530"/>
      <c r="G51" s="530"/>
      <c r="H51" s="530"/>
      <c r="I51" s="91">
        <v>1</v>
      </c>
      <c r="J51" s="519"/>
      <c r="K51" s="519"/>
      <c r="L51" s="519">
        <f t="shared" si="19"/>
        <v>0</v>
      </c>
      <c r="M51" s="519">
        <f t="shared" si="20"/>
        <v>0</v>
      </c>
      <c r="N51" s="519">
        <f t="shared" si="21"/>
        <v>0</v>
      </c>
      <c r="O51" s="534"/>
      <c r="P51" s="508"/>
      <c r="Q51" s="508"/>
    </row>
    <row r="52" spans="1:17" ht="20.100000000000001" customHeight="1">
      <c r="A52" s="535"/>
      <c r="B52" s="531"/>
      <c r="C52" s="530"/>
      <c r="D52" s="530"/>
      <c r="E52" s="530"/>
      <c r="F52" s="530"/>
      <c r="G52" s="530"/>
      <c r="H52" s="530"/>
      <c r="I52" s="532"/>
      <c r="J52" s="533"/>
      <c r="K52" s="533"/>
      <c r="L52" s="533"/>
      <c r="M52" s="533"/>
      <c r="N52" s="533"/>
      <c r="O52" s="534"/>
      <c r="P52" s="508"/>
      <c r="Q52" s="508"/>
    </row>
    <row r="53" spans="1:17" ht="28.5">
      <c r="A53" s="120"/>
      <c r="B53" s="95" t="s">
        <v>181</v>
      </c>
      <c r="C53" s="94"/>
      <c r="D53" s="94"/>
      <c r="E53" s="94"/>
      <c r="F53" s="94"/>
      <c r="G53" s="94"/>
      <c r="H53" s="94"/>
      <c r="I53" s="96"/>
      <c r="J53" s="97"/>
      <c r="K53" s="97"/>
      <c r="L53" s="98"/>
      <c r="M53" s="98"/>
      <c r="N53" s="98"/>
      <c r="O53" s="121"/>
      <c r="P53" s="508"/>
      <c r="Q53" s="508"/>
    </row>
    <row r="54" spans="1:17" ht="45">
      <c r="A54" s="140"/>
      <c r="B54" s="146" t="s">
        <v>184</v>
      </c>
      <c r="C54" s="433"/>
      <c r="D54" s="433"/>
      <c r="E54" s="433"/>
      <c r="F54" s="433"/>
      <c r="G54" s="433"/>
      <c r="H54" s="433"/>
      <c r="I54" s="143"/>
      <c r="J54" s="144"/>
      <c r="K54" s="144"/>
      <c r="L54" s="144"/>
      <c r="M54" s="144"/>
      <c r="N54" s="144"/>
      <c r="O54" s="145"/>
      <c r="P54" s="508"/>
      <c r="Q54" s="508"/>
    </row>
    <row r="55" spans="1:17" ht="20.100000000000001" customHeight="1">
      <c r="A55" s="535"/>
      <c r="B55" s="531"/>
      <c r="C55" s="530"/>
      <c r="D55" s="530"/>
      <c r="E55" s="530"/>
      <c r="F55" s="530"/>
      <c r="G55" s="530"/>
      <c r="H55" s="530"/>
      <c r="I55" s="532"/>
      <c r="J55" s="533"/>
      <c r="K55" s="533"/>
      <c r="L55" s="533"/>
      <c r="M55" s="533"/>
      <c r="N55" s="533"/>
      <c r="O55" s="534"/>
      <c r="P55" s="508"/>
      <c r="Q55" s="508"/>
    </row>
    <row r="56" spans="1:17">
      <c r="A56" s="536"/>
      <c r="B56" s="537"/>
      <c r="C56" s="538"/>
      <c r="D56" s="538"/>
      <c r="E56" s="538"/>
      <c r="F56" s="538"/>
      <c r="G56" s="538"/>
      <c r="H56" s="538"/>
      <c r="I56" s="539"/>
      <c r="J56" s="540"/>
      <c r="K56" s="540"/>
      <c r="L56" s="541"/>
      <c r="M56" s="541"/>
      <c r="N56" s="541"/>
      <c r="O56" s="542"/>
      <c r="P56" s="508"/>
      <c r="Q56" s="508"/>
    </row>
    <row r="57" spans="1:17" ht="20.100000000000001" customHeight="1" thickBot="1">
      <c r="A57" s="127"/>
      <c r="B57" s="128" t="s">
        <v>13</v>
      </c>
      <c r="C57" s="128"/>
      <c r="D57" s="128"/>
      <c r="E57" s="128"/>
      <c r="F57" s="128"/>
      <c r="G57" s="128"/>
      <c r="H57" s="128"/>
      <c r="I57" s="129"/>
      <c r="J57" s="130"/>
      <c r="K57" s="130"/>
      <c r="L57" s="131">
        <f>+SUBTOTAL(9,L9:L56)</f>
        <v>0</v>
      </c>
      <c r="M57" s="131">
        <f>+SUBTOTAL(9,M9:M56)</f>
        <v>0</v>
      </c>
      <c r="N57" s="131">
        <f>+SUBTOTAL(9,N9:N56)</f>
        <v>0</v>
      </c>
      <c r="O57" s="132"/>
      <c r="P57" s="508"/>
      <c r="Q57" s="508"/>
    </row>
    <row r="58" spans="1:17" s="40" customFormat="1" ht="24.95" customHeight="1" thickTop="1"/>
    <row r="59" spans="1:17" s="40" customFormat="1" ht="24.95" customHeight="1"/>
    <row r="60" spans="1:17" s="40" customFormat="1" ht="12.75"/>
    <row r="61" spans="1:17" s="40" customFormat="1" ht="12.75"/>
    <row r="62" spans="1:17" s="40" customFormat="1" ht="12.75"/>
    <row r="63" spans="1:17" s="40" customFormat="1" ht="12.75"/>
    <row r="64" spans="1:17" s="40" customFormat="1" ht="12.75"/>
    <row r="65" s="40" customFormat="1" ht="12.75"/>
    <row r="66" s="40" customFormat="1" ht="12.75"/>
    <row r="67" s="40" customFormat="1" ht="12.75"/>
    <row r="68" s="40" customFormat="1" ht="12.75"/>
    <row r="69" s="40" customFormat="1" ht="12.75"/>
    <row r="70" s="40" customFormat="1" ht="12.75"/>
    <row r="71" s="40" customFormat="1" ht="12.75"/>
    <row r="72" s="40" customFormat="1" ht="12.75"/>
    <row r="73" s="40" customFormat="1" ht="12.75"/>
    <row r="74" s="40" customFormat="1" ht="12.75"/>
    <row r="75" s="40" customFormat="1" ht="12.75"/>
    <row r="76" s="40" customFormat="1" ht="12.75"/>
    <row r="77" s="40" customFormat="1" ht="12.75"/>
    <row r="78" s="40" customFormat="1" ht="12.75"/>
    <row r="79" s="40" customFormat="1" ht="12.75"/>
    <row r="80" s="40" customFormat="1" ht="12.75"/>
    <row r="81" s="40" customFormat="1" ht="12.75"/>
    <row r="82" s="40" customFormat="1" ht="12.75"/>
    <row r="83" s="40" customFormat="1" ht="12.75"/>
    <row r="84" s="40" customFormat="1" ht="12.75"/>
    <row r="85" s="40" customFormat="1" ht="12.75"/>
    <row r="86" s="40" customFormat="1" ht="12.75"/>
    <row r="87" s="40" customFormat="1" ht="12.75"/>
  </sheetData>
  <mergeCells count="9">
    <mergeCell ref="O6:O7"/>
    <mergeCell ref="N6:N7"/>
    <mergeCell ref="A6:A7"/>
    <mergeCell ref="B6:B7"/>
    <mergeCell ref="C6:C7"/>
    <mergeCell ref="I6:I7"/>
    <mergeCell ref="J6:K6"/>
    <mergeCell ref="L6:M6"/>
    <mergeCell ref="E6:G6"/>
  </mergeCells>
  <hyperlinks>
    <hyperlink ref="A6:A7" location="'BẢNG TỔNG'!A1" tooltip="BẢNG TỔNG" display="STT 次序"/>
  </hyperlinks>
  <printOptions horizontalCentered="1"/>
  <pageMargins left="0.2" right="0.2" top="0.5" bottom="0.5" header="0.3" footer="0.24"/>
  <pageSetup paperSize="9" scale="96" orientation="landscape" r:id="rId1"/>
  <headerFooter alignWithMargins="0">
    <oddFooter>&amp;L&amp;"VNI-Helve-Condense,Normal"&amp;11&amp;F&amp;CTrang &amp;P / &amp;N&amp;R&amp;"VNI Helve Condense,Regular"&amp;11&amp;A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42"/>
  <sheetViews>
    <sheetView view="pageBreakPreview" zoomScaleNormal="100" zoomScaleSheetLayoutView="100" workbookViewId="0">
      <pane ySplit="7" topLeftCell="A105" activePane="bottomLeft" state="frozen"/>
      <selection pane="bottomLeft" activeCell="S129" sqref="S129"/>
    </sheetView>
  </sheetViews>
  <sheetFormatPr defaultColWidth="9.140625" defaultRowHeight="15" outlineLevelRow="1" outlineLevelCol="1"/>
  <cols>
    <col min="1" max="1" width="5" style="198" bestFit="1" customWidth="1"/>
    <col min="2" max="2" width="39.28515625" style="202" customWidth="1"/>
    <col min="3" max="3" width="5.28515625" style="197" bestFit="1" customWidth="1" collapsed="1"/>
    <col min="4" max="4" width="7.42578125" style="197" hidden="1" customWidth="1" outlineLevel="1"/>
    <col min="5" max="5" width="7.85546875" style="197" hidden="1" customWidth="1" outlineLevel="1"/>
    <col min="6" max="8" width="7.42578125" style="197" hidden="1" customWidth="1" outlineLevel="1"/>
    <col min="9" max="9" width="10.42578125" style="199" bestFit="1" customWidth="1"/>
    <col min="10" max="10" width="12.5703125" style="200" customWidth="1"/>
    <col min="11" max="11" width="13.42578125" style="200" customWidth="1"/>
    <col min="12" max="12" width="18.140625" style="200" customWidth="1"/>
    <col min="13" max="13" width="15.7109375" style="200" customWidth="1"/>
    <col min="14" max="14" width="16.7109375" style="200" customWidth="1"/>
    <col min="15" max="16384" width="9.140625" style="197"/>
  </cols>
  <sheetData>
    <row r="1" spans="1:15" ht="20.25">
      <c r="A1" s="206" t="str">
        <f>+'NUOC MUA'!A1</f>
        <v>BẢNG KHỐI LƯỢNG MỜI THẦU</v>
      </c>
      <c r="B1" s="215"/>
      <c r="C1" s="207"/>
      <c r="D1" s="207"/>
      <c r="E1" s="207"/>
      <c r="F1" s="207"/>
      <c r="G1" s="207"/>
      <c r="H1" s="207"/>
      <c r="I1" s="216"/>
      <c r="J1" s="217"/>
      <c r="K1" s="217"/>
      <c r="L1" s="217"/>
      <c r="M1" s="217"/>
      <c r="N1" s="217"/>
    </row>
    <row r="2" spans="1:15">
      <c r="A2" s="207" t="str">
        <f>+'NUOC MUA'!A2</f>
        <v>Dự án: Nhà Máy Sản Xuất Công Ty ….</v>
      </c>
      <c r="B2" s="215"/>
      <c r="C2" s="207"/>
      <c r="D2" s="207"/>
      <c r="E2" s="207"/>
      <c r="F2" s="207"/>
      <c r="G2" s="207"/>
      <c r="H2" s="207"/>
      <c r="I2" s="216"/>
      <c r="J2" s="217"/>
      <c r="K2" s="217"/>
      <c r="L2" s="217"/>
      <c r="M2" s="217"/>
      <c r="N2" s="217"/>
    </row>
    <row r="3" spans="1:15">
      <c r="A3" s="207" t="str">
        <f>+'NUOC MUA'!A3</f>
        <v>Gói thầu: Thi Công Xây Dựng &amp; Hệ Thống Cơ Điện, PCCC</v>
      </c>
      <c r="B3" s="215"/>
      <c r="C3" s="207"/>
      <c r="D3" s="207"/>
      <c r="E3" s="207"/>
      <c r="F3" s="207"/>
      <c r="G3" s="207"/>
      <c r="H3" s="207"/>
      <c r="I3" s="216"/>
      <c r="J3" s="217"/>
      <c r="K3" s="217"/>
      <c r="L3" s="217"/>
      <c r="M3" s="217"/>
      <c r="N3" s="217"/>
    </row>
    <row r="4" spans="1:15">
      <c r="A4" s="207" t="s">
        <v>448</v>
      </c>
      <c r="B4" s="215"/>
      <c r="C4" s="207"/>
      <c r="D4" s="207"/>
      <c r="E4" s="207"/>
      <c r="F4" s="207"/>
      <c r="G4" s="207"/>
      <c r="H4" s="207"/>
      <c r="I4" s="216"/>
      <c r="J4" s="217"/>
      <c r="K4" s="217"/>
      <c r="L4" s="217"/>
      <c r="M4" s="217"/>
      <c r="N4" s="217"/>
    </row>
    <row r="5" spans="1:15" ht="15.75" thickBot="1"/>
    <row r="6" spans="1:15" s="196" customFormat="1" thickTop="1">
      <c r="A6" s="885" t="s">
        <v>39</v>
      </c>
      <c r="B6" s="887" t="s">
        <v>40</v>
      </c>
      <c r="C6" s="887" t="s">
        <v>29</v>
      </c>
      <c r="D6" s="453"/>
      <c r="E6" s="909" t="s">
        <v>608</v>
      </c>
      <c r="F6" s="910"/>
      <c r="G6" s="911"/>
      <c r="H6" s="453"/>
      <c r="I6" s="891" t="s">
        <v>30</v>
      </c>
      <c r="J6" s="893" t="s">
        <v>31</v>
      </c>
      <c r="K6" s="893"/>
      <c r="L6" s="887" t="s">
        <v>35</v>
      </c>
      <c r="M6" s="887"/>
      <c r="N6" s="894" t="s">
        <v>36</v>
      </c>
      <c r="O6" s="883" t="s">
        <v>37</v>
      </c>
    </row>
    <row r="7" spans="1:15" s="196" customFormat="1" ht="14.25">
      <c r="A7" s="886"/>
      <c r="B7" s="888"/>
      <c r="C7" s="888"/>
      <c r="D7" s="454" t="s">
        <v>603</v>
      </c>
      <c r="E7" s="454" t="s">
        <v>604</v>
      </c>
      <c r="F7" s="454" t="s">
        <v>605</v>
      </c>
      <c r="G7" s="454" t="s">
        <v>606</v>
      </c>
      <c r="H7" s="454" t="s">
        <v>607</v>
      </c>
      <c r="I7" s="892"/>
      <c r="J7" s="401" t="s">
        <v>32</v>
      </c>
      <c r="K7" s="401" t="s">
        <v>268</v>
      </c>
      <c r="L7" s="401" t="s">
        <v>32</v>
      </c>
      <c r="M7" s="401" t="str">
        <f>K7</f>
        <v>NC&amp;NTC</v>
      </c>
      <c r="N7" s="895"/>
      <c r="O7" s="884"/>
    </row>
    <row r="8" spans="1:15" s="196" customFormat="1" ht="14.25">
      <c r="A8" s="219"/>
      <c r="B8" s="220"/>
      <c r="C8" s="220"/>
      <c r="D8" s="220"/>
      <c r="E8" s="220"/>
      <c r="F8" s="220"/>
      <c r="G8" s="220"/>
      <c r="H8" s="220"/>
      <c r="I8" s="221"/>
      <c r="J8" s="222"/>
      <c r="K8" s="222"/>
      <c r="L8" s="222"/>
      <c r="M8" s="222"/>
      <c r="N8" s="222"/>
      <c r="O8" s="223"/>
    </row>
    <row r="9" spans="1:15" s="196" customFormat="1" ht="30">
      <c r="A9" s="524" t="s">
        <v>332</v>
      </c>
      <c r="B9" s="543" t="s">
        <v>505</v>
      </c>
      <c r="C9" s="526"/>
      <c r="D9" s="526"/>
      <c r="E9" s="526"/>
      <c r="F9" s="526"/>
      <c r="G9" s="526"/>
      <c r="H9" s="526"/>
      <c r="I9" s="527"/>
      <c r="J9" s="528"/>
      <c r="K9" s="528"/>
      <c r="L9" s="528"/>
      <c r="M9" s="528"/>
      <c r="N9" s="544"/>
      <c r="O9" s="545"/>
    </row>
    <row r="10" spans="1:15">
      <c r="A10" s="16">
        <f>MAX($A$6:$A9)+1</f>
        <v>1</v>
      </c>
      <c r="B10" s="546" t="s">
        <v>449</v>
      </c>
      <c r="C10" s="547" t="s">
        <v>231</v>
      </c>
      <c r="D10" s="547"/>
      <c r="E10" s="547">
        <f>8+19+10+27.2+23+30+8+18+22+11+8.9</f>
        <v>185.1</v>
      </c>
      <c r="F10" s="547"/>
      <c r="G10" s="457"/>
      <c r="H10" s="457"/>
      <c r="I10" s="91">
        <f>PRODUCT(D10:H10)</f>
        <v>185.1</v>
      </c>
      <c r="J10" s="519" t="e">
        <f>#REF!*#REF!</f>
        <v>#REF!</v>
      </c>
      <c r="K10" s="519" t="e">
        <f>#REF!*#REF!</f>
        <v>#REF!</v>
      </c>
      <c r="L10" s="519" t="e">
        <f t="shared" ref="L10:L20" si="0">+J10*I10</f>
        <v>#REF!</v>
      </c>
      <c r="M10" s="519" t="e">
        <f t="shared" ref="M10:M20" si="1">+K10*I10</f>
        <v>#REF!</v>
      </c>
      <c r="N10" s="519" t="e">
        <f t="shared" ref="N10:N20" si="2">+SUM(L10:M10)</f>
        <v>#REF!</v>
      </c>
      <c r="O10" s="224"/>
    </row>
    <row r="11" spans="1:15">
      <c r="A11" s="16">
        <f>MAX($A$6:$A10)+1</f>
        <v>2</v>
      </c>
      <c r="B11" s="546" t="s">
        <v>461</v>
      </c>
      <c r="C11" s="547" t="s">
        <v>231</v>
      </c>
      <c r="D11" s="547"/>
      <c r="E11" s="547">
        <v>12</v>
      </c>
      <c r="F11" s="547"/>
      <c r="G11" s="457"/>
      <c r="H11" s="457"/>
      <c r="I11" s="91">
        <f t="shared" ref="I11:I12" si="3">PRODUCT(D11:H11)</f>
        <v>12</v>
      </c>
      <c r="J11" s="519" t="e">
        <f>#REF!*#REF!</f>
        <v>#REF!</v>
      </c>
      <c r="K11" s="519" t="e">
        <f>#REF!*#REF!</f>
        <v>#REF!</v>
      </c>
      <c r="L11" s="519" t="e">
        <f t="shared" ref="L11:L19" si="4">+J11*I11</f>
        <v>#REF!</v>
      </c>
      <c r="M11" s="519" t="e">
        <f t="shared" ref="M11:M19" si="5">+K11*I11</f>
        <v>#REF!</v>
      </c>
      <c r="N11" s="519" t="e">
        <f t="shared" ref="N11:N19" si="6">+SUM(L11:M11)</f>
        <v>#REF!</v>
      </c>
      <c r="O11" s="224"/>
    </row>
    <row r="12" spans="1:15">
      <c r="A12" s="16">
        <f>MAX($A$6:$A11)+1</f>
        <v>3</v>
      </c>
      <c r="B12" s="546" t="s">
        <v>450</v>
      </c>
      <c r="C12" s="547" t="s">
        <v>389</v>
      </c>
      <c r="D12" s="547"/>
      <c r="E12" s="547">
        <f>ROUND(E10/4,0)+ROUND(E11/4,0)</f>
        <v>49</v>
      </c>
      <c r="F12" s="547"/>
      <c r="G12" s="547"/>
      <c r="H12" s="547"/>
      <c r="I12" s="91">
        <f t="shared" si="3"/>
        <v>49</v>
      </c>
      <c r="J12" s="519" t="e">
        <f>#REF!*#REF!</f>
        <v>#REF!</v>
      </c>
      <c r="K12" s="519" t="e">
        <f>#REF!*#REF!</f>
        <v>#REF!</v>
      </c>
      <c r="L12" s="519" t="e">
        <f t="shared" si="4"/>
        <v>#REF!</v>
      </c>
      <c r="M12" s="519" t="e">
        <f t="shared" si="5"/>
        <v>#REF!</v>
      </c>
      <c r="N12" s="519" t="e">
        <f t="shared" si="6"/>
        <v>#REF!</v>
      </c>
      <c r="O12" s="224"/>
    </row>
    <row r="13" spans="1:15" collapsed="1">
      <c r="A13" s="16">
        <f>MAX($A$6:$A12)+1</f>
        <v>4</v>
      </c>
      <c r="B13" s="546" t="s">
        <v>77</v>
      </c>
      <c r="C13" s="547" t="s">
        <v>3</v>
      </c>
      <c r="D13" s="547"/>
      <c r="E13" s="547"/>
      <c r="F13" s="547"/>
      <c r="G13" s="547"/>
      <c r="H13" s="547"/>
      <c r="I13" s="91">
        <f>SUBTOTAL(9,I14:I15)</f>
        <v>75.308999999999997</v>
      </c>
      <c r="J13" s="519" t="e">
        <f>#REF!*#REF!</f>
        <v>#REF!</v>
      </c>
      <c r="K13" s="519" t="e">
        <f>#REF!*#REF!</f>
        <v>#REF!</v>
      </c>
      <c r="L13" s="519" t="e">
        <f t="shared" si="4"/>
        <v>#REF!</v>
      </c>
      <c r="M13" s="519" t="e">
        <f t="shared" si="5"/>
        <v>#REF!</v>
      </c>
      <c r="N13" s="519" t="e">
        <f t="shared" si="6"/>
        <v>#REF!</v>
      </c>
      <c r="O13" s="224"/>
    </row>
    <row r="14" spans="1:15" s="521" customFormat="1" hidden="1" outlineLevel="1">
      <c r="A14" s="349"/>
      <c r="B14" s="350" t="s">
        <v>449</v>
      </c>
      <c r="C14" s="351"/>
      <c r="D14" s="457"/>
      <c r="E14" s="457">
        <f>E10</f>
        <v>185.1</v>
      </c>
      <c r="F14" s="457">
        <v>0.3</v>
      </c>
      <c r="G14" s="457">
        <v>1</v>
      </c>
      <c r="H14" s="457">
        <v>1.3</v>
      </c>
      <c r="I14" s="457">
        <f>PRODUCT(D14:H14)</f>
        <v>72.188999999999993</v>
      </c>
      <c r="J14" s="519" t="e">
        <f>#REF!*#REF!</f>
        <v>#REF!</v>
      </c>
      <c r="K14" s="519" t="e">
        <f>#REF!*#REF!</f>
        <v>#REF!</v>
      </c>
      <c r="L14" s="519" t="e">
        <f t="shared" si="4"/>
        <v>#REF!</v>
      </c>
      <c r="M14" s="519" t="e">
        <f t="shared" si="5"/>
        <v>#REF!</v>
      </c>
      <c r="N14" s="519" t="e">
        <f t="shared" si="6"/>
        <v>#REF!</v>
      </c>
      <c r="O14" s="353"/>
    </row>
    <row r="15" spans="1:15" s="521" customFormat="1" hidden="1" outlineLevel="1">
      <c r="A15" s="349"/>
      <c r="B15" s="350" t="s">
        <v>461</v>
      </c>
      <c r="C15" s="351"/>
      <c r="D15" s="457"/>
      <c r="E15" s="457">
        <f>E11</f>
        <v>12</v>
      </c>
      <c r="F15" s="457">
        <v>0.2</v>
      </c>
      <c r="G15" s="457">
        <v>1</v>
      </c>
      <c r="H15" s="457">
        <v>1.3</v>
      </c>
      <c r="I15" s="457">
        <f t="shared" ref="I15" si="7">PRODUCT(D15:H15)</f>
        <v>3.1200000000000006</v>
      </c>
      <c r="J15" s="519" t="e">
        <f>#REF!*#REF!</f>
        <v>#REF!</v>
      </c>
      <c r="K15" s="519" t="e">
        <f>#REF!*#REF!</f>
        <v>#REF!</v>
      </c>
      <c r="L15" s="519" t="e">
        <f t="shared" si="4"/>
        <v>#REF!</v>
      </c>
      <c r="M15" s="519" t="e">
        <f t="shared" si="5"/>
        <v>#REF!</v>
      </c>
      <c r="N15" s="519" t="e">
        <f t="shared" si="6"/>
        <v>#REF!</v>
      </c>
      <c r="O15" s="353"/>
    </row>
    <row r="16" spans="1:15" collapsed="1">
      <c r="A16" s="16">
        <f>MAX($A$6:$A13)+1</f>
        <v>5</v>
      </c>
      <c r="B16" s="546" t="s">
        <v>463</v>
      </c>
      <c r="C16" s="547" t="s">
        <v>0</v>
      </c>
      <c r="D16" s="547"/>
      <c r="E16" s="547"/>
      <c r="F16" s="547"/>
      <c r="G16" s="547"/>
      <c r="H16" s="547"/>
      <c r="I16" s="91">
        <f>SUBTOTAL(9,I17:I18)</f>
        <v>57.929999999999993</v>
      </c>
      <c r="J16" s="519" t="e">
        <f>#REF!*#REF!</f>
        <v>#REF!</v>
      </c>
      <c r="K16" s="519" t="e">
        <f>#REF!*#REF!</f>
        <v>#REF!</v>
      </c>
      <c r="L16" s="519" t="e">
        <f t="shared" si="4"/>
        <v>#REF!</v>
      </c>
      <c r="M16" s="519" t="e">
        <f t="shared" si="5"/>
        <v>#REF!</v>
      </c>
      <c r="N16" s="519" t="e">
        <f t="shared" si="6"/>
        <v>#REF!</v>
      </c>
      <c r="O16" s="224"/>
    </row>
    <row r="17" spans="1:15" s="521" customFormat="1" hidden="1" outlineLevel="1">
      <c r="A17" s="349"/>
      <c r="B17" s="350" t="str">
        <f>B14</f>
        <v>Ống nhựa HDPE 200x7.7mm</v>
      </c>
      <c r="C17" s="351"/>
      <c r="D17" s="457"/>
      <c r="E17" s="457">
        <f>E14</f>
        <v>185.1</v>
      </c>
      <c r="F17" s="457">
        <f>F14</f>
        <v>0.3</v>
      </c>
      <c r="G17" s="457"/>
      <c r="H17" s="457"/>
      <c r="I17" s="457">
        <f>PRODUCT(D17:H17)</f>
        <v>55.529999999999994</v>
      </c>
      <c r="J17" s="519" t="e">
        <f>#REF!*#REF!</f>
        <v>#REF!</v>
      </c>
      <c r="K17" s="519" t="e">
        <f>#REF!*#REF!</f>
        <v>#REF!</v>
      </c>
      <c r="L17" s="519" t="e">
        <f t="shared" si="4"/>
        <v>#REF!</v>
      </c>
      <c r="M17" s="519" t="e">
        <f t="shared" si="5"/>
        <v>#REF!</v>
      </c>
      <c r="N17" s="519" t="e">
        <f t="shared" si="6"/>
        <v>#REF!</v>
      </c>
      <c r="O17" s="353"/>
    </row>
    <row r="18" spans="1:15" s="521" customFormat="1" hidden="1" outlineLevel="1">
      <c r="A18" s="349"/>
      <c r="B18" s="350" t="str">
        <f>B15</f>
        <v>Ống nhựa HDPE 114x7.7mm</v>
      </c>
      <c r="C18" s="351"/>
      <c r="D18" s="457"/>
      <c r="E18" s="457">
        <f>E15</f>
        <v>12</v>
      </c>
      <c r="F18" s="457">
        <f>F15</f>
        <v>0.2</v>
      </c>
      <c r="G18" s="457"/>
      <c r="H18" s="457"/>
      <c r="I18" s="457">
        <f t="shared" ref="I18" si="8">PRODUCT(D18:H18)</f>
        <v>2.4000000000000004</v>
      </c>
      <c r="J18" s="519" t="e">
        <f>#REF!*#REF!</f>
        <v>#REF!</v>
      </c>
      <c r="K18" s="519" t="e">
        <f>#REF!*#REF!</f>
        <v>#REF!</v>
      </c>
      <c r="L18" s="519" t="e">
        <f t="shared" si="4"/>
        <v>#REF!</v>
      </c>
      <c r="M18" s="519" t="e">
        <f t="shared" si="5"/>
        <v>#REF!</v>
      </c>
      <c r="N18" s="519" t="e">
        <f t="shared" si="6"/>
        <v>#REF!</v>
      </c>
      <c r="O18" s="353"/>
    </row>
    <row r="19" spans="1:15">
      <c r="A19" s="16">
        <f>MAX($A$6:$A16)+1</f>
        <v>6</v>
      </c>
      <c r="B19" s="546" t="s">
        <v>451</v>
      </c>
      <c r="C19" s="547" t="s">
        <v>3</v>
      </c>
      <c r="D19" s="547"/>
      <c r="E19" s="547"/>
      <c r="F19" s="547"/>
      <c r="G19" s="547"/>
      <c r="H19" s="547"/>
      <c r="I19" s="91">
        <f>I13*0.8</f>
        <v>60.247199999999999</v>
      </c>
      <c r="J19" s="519" t="e">
        <f>#REF!*#REF!</f>
        <v>#REF!</v>
      </c>
      <c r="K19" s="519" t="e">
        <f>#REF!*#REF!</f>
        <v>#REF!</v>
      </c>
      <c r="L19" s="519" t="e">
        <f t="shared" si="4"/>
        <v>#REF!</v>
      </c>
      <c r="M19" s="519" t="e">
        <f t="shared" si="5"/>
        <v>#REF!</v>
      </c>
      <c r="N19" s="519" t="e">
        <f t="shared" si="6"/>
        <v>#REF!</v>
      </c>
      <c r="O19" s="224"/>
    </row>
    <row r="20" spans="1:15">
      <c r="A20" s="16">
        <f>MAX($A$6:$A19)+1</f>
        <v>7</v>
      </c>
      <c r="B20" s="546" t="s">
        <v>427</v>
      </c>
      <c r="C20" s="547" t="s">
        <v>3</v>
      </c>
      <c r="D20" s="547"/>
      <c r="E20" s="547"/>
      <c r="F20" s="547"/>
      <c r="G20" s="547"/>
      <c r="H20" s="547"/>
      <c r="I20" s="91">
        <f>I13-I19</f>
        <v>15.061799999999998</v>
      </c>
      <c r="J20" s="519" t="e">
        <f>#REF!*#REF!</f>
        <v>#REF!</v>
      </c>
      <c r="K20" s="519" t="e">
        <f>#REF!*#REF!</f>
        <v>#REF!</v>
      </c>
      <c r="L20" s="519" t="e">
        <f t="shared" si="0"/>
        <v>#REF!</v>
      </c>
      <c r="M20" s="519" t="e">
        <f t="shared" si="1"/>
        <v>#REF!</v>
      </c>
      <c r="N20" s="519" t="e">
        <f t="shared" si="2"/>
        <v>#REF!</v>
      </c>
      <c r="O20" s="224"/>
    </row>
    <row r="21" spans="1:15">
      <c r="A21" s="16"/>
      <c r="B21" s="546"/>
      <c r="C21" s="547"/>
      <c r="D21" s="547"/>
      <c r="E21" s="547"/>
      <c r="F21" s="547"/>
      <c r="G21" s="547"/>
      <c r="H21" s="547"/>
      <c r="I21" s="522"/>
      <c r="J21" s="519"/>
      <c r="K21" s="519"/>
      <c r="L21" s="519"/>
      <c r="M21" s="519"/>
      <c r="N21" s="519"/>
      <c r="O21" s="224"/>
    </row>
    <row r="22" spans="1:15">
      <c r="A22" s="524" t="s">
        <v>348</v>
      </c>
      <c r="B22" s="543" t="s">
        <v>462</v>
      </c>
      <c r="C22" s="547"/>
      <c r="D22" s="547"/>
      <c r="E22" s="547"/>
      <c r="F22" s="547"/>
      <c r="G22" s="547"/>
      <c r="H22" s="547"/>
      <c r="I22" s="522"/>
      <c r="J22" s="519"/>
      <c r="K22" s="519"/>
      <c r="L22" s="519"/>
      <c r="M22" s="519"/>
      <c r="N22" s="519"/>
      <c r="O22" s="224"/>
    </row>
    <row r="23" spans="1:15" collapsed="1">
      <c r="A23" s="16">
        <f>MAX($A$6:$A22)+1</f>
        <v>8</v>
      </c>
      <c r="B23" s="546" t="s">
        <v>77</v>
      </c>
      <c r="C23" s="547" t="s">
        <v>3</v>
      </c>
      <c r="D23" s="547"/>
      <c r="E23" s="547"/>
      <c r="F23" s="547"/>
      <c r="G23" s="547"/>
      <c r="H23" s="547"/>
      <c r="I23" s="91">
        <f>SUBTOTAL(9,I24:I25)</f>
        <v>17.6904</v>
      </c>
      <c r="J23" s="519" t="e">
        <f>#REF!*#REF!</f>
        <v>#REF!</v>
      </c>
      <c r="K23" s="519" t="e">
        <f>#REF!*#REF!</f>
        <v>#REF!</v>
      </c>
      <c r="L23" s="519" t="e">
        <f t="shared" ref="L23" si="9">+J23*I23</f>
        <v>#REF!</v>
      </c>
      <c r="M23" s="519" t="e">
        <f t="shared" ref="M23" si="10">+K23*I23</f>
        <v>#REF!</v>
      </c>
      <c r="N23" s="519" t="e">
        <f t="shared" ref="N23" si="11">+SUM(L23:M23)</f>
        <v>#REF!</v>
      </c>
      <c r="O23" s="224"/>
    </row>
    <row r="24" spans="1:15" s="521" customFormat="1" hidden="1" outlineLevel="1">
      <c r="A24" s="349"/>
      <c r="B24" s="350" t="s">
        <v>971</v>
      </c>
      <c r="C24" s="351"/>
      <c r="D24" s="457">
        <v>12</v>
      </c>
      <c r="E24" s="457">
        <v>0.9</v>
      </c>
      <c r="F24" s="457">
        <v>0.9</v>
      </c>
      <c r="G24" s="457">
        <v>1.4</v>
      </c>
      <c r="H24" s="457">
        <v>1.3</v>
      </c>
      <c r="I24" s="457">
        <f>PRODUCT(D24:H24)</f>
        <v>17.6904</v>
      </c>
      <c r="J24" s="519" t="e">
        <f>#REF!*#REF!</f>
        <v>#REF!</v>
      </c>
      <c r="K24" s="519" t="e">
        <f>#REF!*#REF!</f>
        <v>#REF!</v>
      </c>
      <c r="L24" s="519" t="e">
        <f t="shared" ref="L24:L41" si="12">+J24*I24</f>
        <v>#REF!</v>
      </c>
      <c r="M24" s="519" t="e">
        <f t="shared" ref="M24:M41" si="13">+K24*I24</f>
        <v>#REF!</v>
      </c>
      <c r="N24" s="519" t="e">
        <f t="shared" ref="N24:N41" si="14">+SUM(L24:M24)</f>
        <v>#REF!</v>
      </c>
      <c r="O24" s="353"/>
    </row>
    <row r="25" spans="1:15" s="521" customFormat="1" hidden="1" outlineLevel="1">
      <c r="A25" s="349"/>
      <c r="B25" s="350"/>
      <c r="C25" s="351"/>
      <c r="D25" s="457"/>
      <c r="E25" s="457"/>
      <c r="F25" s="457"/>
      <c r="G25" s="457"/>
      <c r="H25" s="457"/>
      <c r="I25" s="457"/>
      <c r="J25" s="519" t="e">
        <f>#REF!*#REF!</f>
        <v>#REF!</v>
      </c>
      <c r="K25" s="519" t="e">
        <f>#REF!*#REF!</f>
        <v>#REF!</v>
      </c>
      <c r="L25" s="519" t="e">
        <f t="shared" si="12"/>
        <v>#REF!</v>
      </c>
      <c r="M25" s="519" t="e">
        <f t="shared" si="13"/>
        <v>#REF!</v>
      </c>
      <c r="N25" s="519" t="e">
        <f t="shared" si="14"/>
        <v>#REF!</v>
      </c>
      <c r="O25" s="353"/>
    </row>
    <row r="26" spans="1:15" collapsed="1">
      <c r="A26" s="16">
        <f>MAX($A$6:$A23)+1</f>
        <v>9</v>
      </c>
      <c r="B26" s="546" t="s">
        <v>463</v>
      </c>
      <c r="C26" s="547" t="s">
        <v>0</v>
      </c>
      <c r="D26" s="547"/>
      <c r="E26" s="547"/>
      <c r="F26" s="547"/>
      <c r="G26" s="547"/>
      <c r="H26" s="547"/>
      <c r="I26" s="91">
        <f>SUBTOTAL(9,I27:I28)</f>
        <v>9.7200000000000006</v>
      </c>
      <c r="J26" s="519" t="e">
        <f>#REF!*#REF!</f>
        <v>#REF!</v>
      </c>
      <c r="K26" s="519" t="e">
        <f>#REF!*#REF!</f>
        <v>#REF!</v>
      </c>
      <c r="L26" s="519" t="e">
        <f t="shared" si="12"/>
        <v>#REF!</v>
      </c>
      <c r="M26" s="519" t="e">
        <f t="shared" si="13"/>
        <v>#REF!</v>
      </c>
      <c r="N26" s="519" t="e">
        <f t="shared" si="14"/>
        <v>#REF!</v>
      </c>
      <c r="O26" s="224"/>
    </row>
    <row r="27" spans="1:15" s="521" customFormat="1" hidden="1" outlineLevel="1">
      <c r="A27" s="349"/>
      <c r="B27" s="350" t="str">
        <f>B24</f>
        <v>T1.-4.</v>
      </c>
      <c r="C27" s="351"/>
      <c r="D27" s="457">
        <f>D24</f>
        <v>12</v>
      </c>
      <c r="E27" s="457">
        <f t="shared" ref="E27:F27" si="15">E24</f>
        <v>0.9</v>
      </c>
      <c r="F27" s="457">
        <f t="shared" si="15"/>
        <v>0.9</v>
      </c>
      <c r="G27" s="457"/>
      <c r="H27" s="457"/>
      <c r="I27" s="457">
        <f>PRODUCT(D27:H27)</f>
        <v>9.7200000000000006</v>
      </c>
      <c r="J27" s="519" t="e">
        <f>#REF!*#REF!</f>
        <v>#REF!</v>
      </c>
      <c r="K27" s="519" t="e">
        <f>#REF!*#REF!</f>
        <v>#REF!</v>
      </c>
      <c r="L27" s="519" t="e">
        <f t="shared" si="12"/>
        <v>#REF!</v>
      </c>
      <c r="M27" s="519" t="e">
        <f t="shared" si="13"/>
        <v>#REF!</v>
      </c>
      <c r="N27" s="519" t="e">
        <f t="shared" si="14"/>
        <v>#REF!</v>
      </c>
      <c r="O27" s="353"/>
    </row>
    <row r="28" spans="1:15" s="521" customFormat="1" hidden="1" outlineLevel="1">
      <c r="A28" s="349"/>
      <c r="B28" s="350"/>
      <c r="C28" s="351"/>
      <c r="D28" s="457"/>
      <c r="E28" s="457"/>
      <c r="F28" s="457"/>
      <c r="G28" s="457"/>
      <c r="H28" s="457"/>
      <c r="I28" s="457"/>
      <c r="J28" s="519" t="e">
        <f>#REF!*#REF!</f>
        <v>#REF!</v>
      </c>
      <c r="K28" s="519" t="e">
        <f>#REF!*#REF!</f>
        <v>#REF!</v>
      </c>
      <c r="L28" s="519" t="e">
        <f t="shared" si="12"/>
        <v>#REF!</v>
      </c>
      <c r="M28" s="519" t="e">
        <f t="shared" si="13"/>
        <v>#REF!</v>
      </c>
      <c r="N28" s="519" t="e">
        <f t="shared" si="14"/>
        <v>#REF!</v>
      </c>
      <c r="O28" s="353"/>
    </row>
    <row r="29" spans="1:15">
      <c r="A29" s="16">
        <f>MAX($A$6:$A26)+1</f>
        <v>10</v>
      </c>
      <c r="B29" s="546" t="s">
        <v>451</v>
      </c>
      <c r="C29" s="547" t="s">
        <v>3</v>
      </c>
      <c r="D29" s="547"/>
      <c r="E29" s="547"/>
      <c r="F29" s="547"/>
      <c r="G29" s="547"/>
      <c r="H29" s="547"/>
      <c r="I29" s="91">
        <f>I23*0.3</f>
        <v>5.3071200000000003</v>
      </c>
      <c r="J29" s="519" t="e">
        <f>#REF!*#REF!</f>
        <v>#REF!</v>
      </c>
      <c r="K29" s="519" t="e">
        <f>#REF!*#REF!</f>
        <v>#REF!</v>
      </c>
      <c r="L29" s="519" t="e">
        <f t="shared" si="12"/>
        <v>#REF!</v>
      </c>
      <c r="M29" s="519" t="e">
        <f t="shared" si="13"/>
        <v>#REF!</v>
      </c>
      <c r="N29" s="519" t="e">
        <f t="shared" si="14"/>
        <v>#REF!</v>
      </c>
      <c r="O29" s="224"/>
    </row>
    <row r="30" spans="1:15">
      <c r="A30" s="16">
        <f>MAX($A$6:$A29)+1</f>
        <v>11</v>
      </c>
      <c r="B30" s="546" t="s">
        <v>427</v>
      </c>
      <c r="C30" s="547" t="s">
        <v>3</v>
      </c>
      <c r="D30" s="547"/>
      <c r="E30" s="547"/>
      <c r="F30" s="547"/>
      <c r="G30" s="547"/>
      <c r="H30" s="547"/>
      <c r="I30" s="91">
        <f>I23-I29</f>
        <v>12.383279999999999</v>
      </c>
      <c r="J30" s="519" t="e">
        <f>#REF!*#REF!</f>
        <v>#REF!</v>
      </c>
      <c r="K30" s="519" t="e">
        <f>#REF!*#REF!</f>
        <v>#REF!</v>
      </c>
      <c r="L30" s="519" t="e">
        <f t="shared" si="12"/>
        <v>#REF!</v>
      </c>
      <c r="M30" s="519" t="e">
        <f t="shared" si="13"/>
        <v>#REF!</v>
      </c>
      <c r="N30" s="519" t="e">
        <f t="shared" si="14"/>
        <v>#REF!</v>
      </c>
      <c r="O30" s="224"/>
    </row>
    <row r="31" spans="1:15" collapsed="1">
      <c r="A31" s="16">
        <f>MAX($A$6:$A30)+1</f>
        <v>12</v>
      </c>
      <c r="B31" s="546" t="s">
        <v>452</v>
      </c>
      <c r="C31" s="547" t="s">
        <v>4</v>
      </c>
      <c r="D31" s="547"/>
      <c r="E31" s="547"/>
      <c r="F31" s="547"/>
      <c r="G31" s="547"/>
      <c r="H31" s="547"/>
      <c r="I31" s="91">
        <f>SUBTOTAL(9,I32:I33)</f>
        <v>112.32000000000001</v>
      </c>
      <c r="J31" s="519" t="e">
        <f>#REF!*#REF!</f>
        <v>#REF!</v>
      </c>
      <c r="K31" s="519" t="e">
        <f>#REF!*#REF!</f>
        <v>#REF!</v>
      </c>
      <c r="L31" s="519" t="e">
        <f t="shared" si="12"/>
        <v>#REF!</v>
      </c>
      <c r="M31" s="519" t="e">
        <f t="shared" si="13"/>
        <v>#REF!</v>
      </c>
      <c r="N31" s="519" t="e">
        <f t="shared" si="14"/>
        <v>#REF!</v>
      </c>
      <c r="O31" s="224"/>
    </row>
    <row r="32" spans="1:15" s="521" customFormat="1" hidden="1" outlineLevel="1">
      <c r="A32" s="349"/>
      <c r="B32" s="350" t="s">
        <v>971</v>
      </c>
      <c r="C32" s="351"/>
      <c r="D32" s="457">
        <v>12</v>
      </c>
      <c r="E32" s="457">
        <v>0.9</v>
      </c>
      <c r="F32" s="457">
        <v>0.9</v>
      </c>
      <c r="G32" s="457">
        <v>1.3</v>
      </c>
      <c r="H32" s="457"/>
      <c r="I32" s="457">
        <f>D32*E32*4*G32*2</f>
        <v>112.32000000000001</v>
      </c>
      <c r="J32" s="519" t="e">
        <f>#REF!*#REF!</f>
        <v>#REF!</v>
      </c>
      <c r="K32" s="519" t="e">
        <f>#REF!*#REF!</f>
        <v>#REF!</v>
      </c>
      <c r="L32" s="519" t="e">
        <f t="shared" si="12"/>
        <v>#REF!</v>
      </c>
      <c r="M32" s="519" t="e">
        <f t="shared" si="13"/>
        <v>#REF!</v>
      </c>
      <c r="N32" s="519" t="e">
        <f t="shared" si="14"/>
        <v>#REF!</v>
      </c>
      <c r="O32" s="353"/>
    </row>
    <row r="33" spans="1:15" s="521" customFormat="1" hidden="1" outlineLevel="1">
      <c r="A33" s="349"/>
      <c r="B33" s="350"/>
      <c r="C33" s="351"/>
      <c r="D33" s="457"/>
      <c r="E33" s="457"/>
      <c r="F33" s="457"/>
      <c r="G33" s="457"/>
      <c r="H33" s="457"/>
      <c r="I33" s="457"/>
      <c r="J33" s="519" t="e">
        <f>#REF!*#REF!</f>
        <v>#REF!</v>
      </c>
      <c r="K33" s="519" t="e">
        <f>#REF!*#REF!</f>
        <v>#REF!</v>
      </c>
      <c r="L33" s="519" t="e">
        <f t="shared" si="12"/>
        <v>#REF!</v>
      </c>
      <c r="M33" s="519" t="e">
        <f t="shared" si="13"/>
        <v>#REF!</v>
      </c>
      <c r="N33" s="519" t="e">
        <f t="shared" si="14"/>
        <v>#REF!</v>
      </c>
      <c r="O33" s="353"/>
    </row>
    <row r="34" spans="1:15">
      <c r="A34" s="16">
        <f>MAX($A$6:$A31)+1</f>
        <v>13</v>
      </c>
      <c r="B34" s="546" t="s">
        <v>453</v>
      </c>
      <c r="C34" s="547" t="s">
        <v>391</v>
      </c>
      <c r="D34" s="547"/>
      <c r="E34" s="547"/>
      <c r="F34" s="547"/>
      <c r="G34" s="547"/>
      <c r="H34" s="547"/>
      <c r="I34" s="91">
        <f>I38*60</f>
        <v>592.91999999999996</v>
      </c>
      <c r="J34" s="519" t="e">
        <f>#REF!*#REF!</f>
        <v>#REF!</v>
      </c>
      <c r="K34" s="519" t="e">
        <f>#REF!*#REF!</f>
        <v>#REF!</v>
      </c>
      <c r="L34" s="519" t="e">
        <f t="shared" si="12"/>
        <v>#REF!</v>
      </c>
      <c r="M34" s="519" t="e">
        <f t="shared" si="13"/>
        <v>#REF!</v>
      </c>
      <c r="N34" s="519" t="e">
        <f t="shared" si="14"/>
        <v>#REF!</v>
      </c>
      <c r="O34" s="224"/>
    </row>
    <row r="35" spans="1:15" collapsed="1">
      <c r="A35" s="16">
        <f>MAX($A$6:$A34)+1</f>
        <v>14</v>
      </c>
      <c r="B35" s="546" t="s">
        <v>454</v>
      </c>
      <c r="C35" s="547" t="s">
        <v>3</v>
      </c>
      <c r="D35" s="547"/>
      <c r="E35" s="547"/>
      <c r="F35" s="547"/>
      <c r="G35" s="547"/>
      <c r="H35" s="547"/>
      <c r="I35" s="91">
        <f>SUBTOTAL(9,I36:I37)</f>
        <v>0.48600000000000004</v>
      </c>
      <c r="J35" s="519" t="e">
        <f>#REF!*#REF!</f>
        <v>#REF!</v>
      </c>
      <c r="K35" s="519" t="e">
        <f>#REF!*#REF!</f>
        <v>#REF!</v>
      </c>
      <c r="L35" s="519" t="e">
        <f t="shared" si="12"/>
        <v>#REF!</v>
      </c>
      <c r="M35" s="519" t="e">
        <f t="shared" si="13"/>
        <v>#REF!</v>
      </c>
      <c r="N35" s="519" t="e">
        <f t="shared" si="14"/>
        <v>#REF!</v>
      </c>
      <c r="O35" s="224"/>
    </row>
    <row r="36" spans="1:15" s="521" customFormat="1" hidden="1" outlineLevel="1">
      <c r="A36" s="349"/>
      <c r="B36" s="350" t="str">
        <f>B32</f>
        <v>T1.-4.</v>
      </c>
      <c r="C36" s="351"/>
      <c r="D36" s="457">
        <f>D32</f>
        <v>12</v>
      </c>
      <c r="E36" s="457">
        <f t="shared" ref="E36:F36" si="16">E32</f>
        <v>0.9</v>
      </c>
      <c r="F36" s="457">
        <f t="shared" si="16"/>
        <v>0.9</v>
      </c>
      <c r="G36" s="457">
        <v>0.05</v>
      </c>
      <c r="H36" s="457"/>
      <c r="I36" s="457">
        <f>PRODUCT(D36:H36)</f>
        <v>0.48600000000000004</v>
      </c>
      <c r="J36" s="519" t="e">
        <f>#REF!*#REF!</f>
        <v>#REF!</v>
      </c>
      <c r="K36" s="519" t="e">
        <f>#REF!*#REF!</f>
        <v>#REF!</v>
      </c>
      <c r="L36" s="519" t="e">
        <f t="shared" si="12"/>
        <v>#REF!</v>
      </c>
      <c r="M36" s="519" t="e">
        <f t="shared" si="13"/>
        <v>#REF!</v>
      </c>
      <c r="N36" s="519" t="e">
        <f t="shared" si="14"/>
        <v>#REF!</v>
      </c>
      <c r="O36" s="353"/>
    </row>
    <row r="37" spans="1:15" s="521" customFormat="1" hidden="1" outlineLevel="1">
      <c r="A37" s="349"/>
      <c r="B37" s="350"/>
      <c r="C37" s="351"/>
      <c r="D37" s="457"/>
      <c r="E37" s="457"/>
      <c r="F37" s="457"/>
      <c r="G37" s="457"/>
      <c r="H37" s="457"/>
      <c r="I37" s="457"/>
      <c r="J37" s="519" t="e">
        <f>#REF!*#REF!</f>
        <v>#REF!</v>
      </c>
      <c r="K37" s="519" t="e">
        <f>#REF!*#REF!</f>
        <v>#REF!</v>
      </c>
      <c r="L37" s="519" t="e">
        <f t="shared" si="12"/>
        <v>#REF!</v>
      </c>
      <c r="M37" s="519" t="e">
        <f t="shared" si="13"/>
        <v>#REF!</v>
      </c>
      <c r="N37" s="519" t="e">
        <f t="shared" si="14"/>
        <v>#REF!</v>
      </c>
      <c r="O37" s="353"/>
    </row>
    <row r="38" spans="1:15" collapsed="1">
      <c r="A38" s="16">
        <f>MAX($A$6:$A35)+1</f>
        <v>15</v>
      </c>
      <c r="B38" s="546" t="s">
        <v>455</v>
      </c>
      <c r="C38" s="547" t="s">
        <v>3</v>
      </c>
      <c r="D38" s="547"/>
      <c r="E38" s="547"/>
      <c r="F38" s="547"/>
      <c r="G38" s="547"/>
      <c r="H38" s="547"/>
      <c r="I38" s="91">
        <f>SUBTOTAL(9,I39:I40)</f>
        <v>9.8819999999999997</v>
      </c>
      <c r="J38" s="519" t="e">
        <f>#REF!*#REF!</f>
        <v>#REF!</v>
      </c>
      <c r="K38" s="519" t="e">
        <f>#REF!*#REF!</f>
        <v>#REF!</v>
      </c>
      <c r="L38" s="519" t="e">
        <f t="shared" si="12"/>
        <v>#REF!</v>
      </c>
      <c r="M38" s="519" t="e">
        <f t="shared" si="13"/>
        <v>#REF!</v>
      </c>
      <c r="N38" s="519" t="e">
        <f t="shared" si="14"/>
        <v>#REF!</v>
      </c>
      <c r="O38" s="224"/>
    </row>
    <row r="39" spans="1:15" s="521" customFormat="1" hidden="1" outlineLevel="1">
      <c r="A39" s="349"/>
      <c r="B39" s="350" t="str">
        <f>B32</f>
        <v>T1.-4.</v>
      </c>
      <c r="C39" s="351"/>
      <c r="D39" s="457">
        <f>D32</f>
        <v>12</v>
      </c>
      <c r="E39" s="457">
        <f t="shared" ref="E39:F39" si="17">E32</f>
        <v>0.9</v>
      </c>
      <c r="F39" s="457">
        <f t="shared" si="17"/>
        <v>0.9</v>
      </c>
      <c r="G39" s="457">
        <v>0.15</v>
      </c>
      <c r="H39" s="457"/>
      <c r="I39" s="457">
        <f>PRODUCT(D39:H39)</f>
        <v>1.458</v>
      </c>
      <c r="J39" s="519" t="e">
        <f>#REF!*#REF!</f>
        <v>#REF!</v>
      </c>
      <c r="K39" s="519" t="e">
        <f>#REF!*#REF!</f>
        <v>#REF!</v>
      </c>
      <c r="L39" s="519" t="e">
        <f t="shared" si="12"/>
        <v>#REF!</v>
      </c>
      <c r="M39" s="519" t="e">
        <f t="shared" si="13"/>
        <v>#REF!</v>
      </c>
      <c r="N39" s="519" t="e">
        <f t="shared" si="14"/>
        <v>#REF!</v>
      </c>
      <c r="O39" s="353"/>
    </row>
    <row r="40" spans="1:15" s="521" customFormat="1" hidden="1" outlineLevel="1">
      <c r="A40" s="349"/>
      <c r="B40" s="350"/>
      <c r="C40" s="351"/>
      <c r="D40" s="457">
        <f>D32</f>
        <v>12</v>
      </c>
      <c r="E40" s="457">
        <f t="shared" ref="E40:G40" si="18">E32</f>
        <v>0.9</v>
      </c>
      <c r="F40" s="457">
        <f t="shared" si="18"/>
        <v>0.9</v>
      </c>
      <c r="G40" s="457">
        <f t="shared" si="18"/>
        <v>1.3</v>
      </c>
      <c r="H40" s="457"/>
      <c r="I40" s="457">
        <f>D40*E40*4*G40*0.15</f>
        <v>8.4239999999999995</v>
      </c>
      <c r="J40" s="519" t="e">
        <f>#REF!*#REF!</f>
        <v>#REF!</v>
      </c>
      <c r="K40" s="519" t="e">
        <f>#REF!*#REF!</f>
        <v>#REF!</v>
      </c>
      <c r="L40" s="519" t="e">
        <f t="shared" si="12"/>
        <v>#REF!</v>
      </c>
      <c r="M40" s="519" t="e">
        <f t="shared" si="13"/>
        <v>#REF!</v>
      </c>
      <c r="N40" s="519" t="e">
        <f t="shared" si="14"/>
        <v>#REF!</v>
      </c>
      <c r="O40" s="353"/>
    </row>
    <row r="41" spans="1:15" collapsed="1">
      <c r="A41" s="16">
        <f>MAX($A$6:$A38)+1</f>
        <v>16</v>
      </c>
      <c r="B41" s="548" t="s">
        <v>438</v>
      </c>
      <c r="C41" s="549" t="s">
        <v>391</v>
      </c>
      <c r="D41" s="549"/>
      <c r="E41" s="549"/>
      <c r="F41" s="549"/>
      <c r="G41" s="549"/>
      <c r="H41" s="549"/>
      <c r="I41" s="91">
        <f>SUBTOTAL(9,I42:I43)</f>
        <v>161.136</v>
      </c>
      <c r="J41" s="519" t="e">
        <f>#REF!*#REF!</f>
        <v>#REF!</v>
      </c>
      <c r="K41" s="519" t="e">
        <f>#REF!*#REF!</f>
        <v>#REF!</v>
      </c>
      <c r="L41" s="519" t="e">
        <f t="shared" si="12"/>
        <v>#REF!</v>
      </c>
      <c r="M41" s="519" t="e">
        <f t="shared" si="13"/>
        <v>#REF!</v>
      </c>
      <c r="N41" s="519" t="e">
        <f t="shared" si="14"/>
        <v>#REF!</v>
      </c>
      <c r="O41" s="224"/>
    </row>
    <row r="42" spans="1:15" s="521" customFormat="1" hidden="1" outlineLevel="1">
      <c r="A42" s="349"/>
      <c r="B42" s="350" t="s">
        <v>971</v>
      </c>
      <c r="C42" s="351"/>
      <c r="D42" s="457">
        <f>D32</f>
        <v>12</v>
      </c>
      <c r="E42" s="457">
        <f>E32*4</f>
        <v>3.6</v>
      </c>
      <c r="F42" s="457"/>
      <c r="G42" s="457"/>
      <c r="H42" s="530">
        <v>3.73</v>
      </c>
      <c r="I42" s="457">
        <f>PRODUCT(D42:H42)</f>
        <v>161.136</v>
      </c>
      <c r="J42" s="352"/>
      <c r="K42" s="352"/>
      <c r="L42" s="352"/>
      <c r="M42" s="352"/>
      <c r="N42" s="352"/>
      <c r="O42" s="353"/>
    </row>
    <row r="43" spans="1:15" s="521" customFormat="1" hidden="1" outlineLevel="1">
      <c r="A43" s="349"/>
      <c r="B43" s="350"/>
      <c r="C43" s="351"/>
      <c r="D43" s="457"/>
      <c r="E43" s="457"/>
      <c r="F43" s="457"/>
      <c r="G43" s="457"/>
      <c r="H43" s="457"/>
      <c r="I43" s="457"/>
      <c r="J43" s="352"/>
      <c r="K43" s="352"/>
      <c r="L43" s="352"/>
      <c r="M43" s="352"/>
      <c r="N43" s="352"/>
      <c r="O43" s="353"/>
    </row>
    <row r="44" spans="1:15">
      <c r="A44" s="550"/>
      <c r="B44" s="548"/>
      <c r="C44" s="549"/>
      <c r="D44" s="560"/>
      <c r="E44" s="549"/>
      <c r="F44" s="549"/>
      <c r="G44" s="549"/>
      <c r="H44" s="549"/>
      <c r="I44" s="522"/>
      <c r="J44" s="519"/>
      <c r="K44" s="519"/>
      <c r="L44" s="519"/>
      <c r="M44" s="519"/>
      <c r="N44" s="519"/>
      <c r="O44" s="224"/>
    </row>
    <row r="45" spans="1:15" s="196" customFormat="1">
      <c r="A45" s="524" t="s">
        <v>349</v>
      </c>
      <c r="B45" s="543" t="s">
        <v>473</v>
      </c>
      <c r="C45" s="526"/>
      <c r="D45" s="526"/>
      <c r="E45" s="526"/>
      <c r="F45" s="526"/>
      <c r="G45" s="526"/>
      <c r="H45" s="526"/>
      <c r="I45" s="527"/>
      <c r="J45" s="528"/>
      <c r="K45" s="528"/>
      <c r="L45" s="528"/>
      <c r="M45" s="528"/>
      <c r="N45" s="544"/>
      <c r="O45" s="545"/>
    </row>
    <row r="46" spans="1:15" collapsed="1">
      <c r="A46" s="16">
        <f>MAX($A$6:$A45)+1</f>
        <v>17</v>
      </c>
      <c r="B46" s="546" t="s">
        <v>269</v>
      </c>
      <c r="C46" s="547" t="s">
        <v>3</v>
      </c>
      <c r="D46" s="547"/>
      <c r="E46" s="547"/>
      <c r="F46" s="547"/>
      <c r="G46" s="547"/>
      <c r="H46" s="547"/>
      <c r="I46" s="91">
        <f>SUBTOTAL(9,I47:I48)</f>
        <v>215.18639999999996</v>
      </c>
      <c r="J46" s="519" t="e">
        <f>#REF!*#REF!</f>
        <v>#REF!</v>
      </c>
      <c r="K46" s="519" t="e">
        <f>#REF!*#REF!</f>
        <v>#REF!</v>
      </c>
      <c r="L46" s="519" t="e">
        <f t="shared" ref="L46:L75" si="19">+J46*I46</f>
        <v>#REF!</v>
      </c>
      <c r="M46" s="519" t="e">
        <f t="shared" ref="M46:M75" si="20">+K46*I46</f>
        <v>#REF!</v>
      </c>
      <c r="N46" s="519" t="e">
        <f t="shared" ref="N46:N75" si="21">+SUM(L46:M46)</f>
        <v>#REF!</v>
      </c>
      <c r="O46" s="224"/>
    </row>
    <row r="47" spans="1:15" s="521" customFormat="1" hidden="1" outlineLevel="1">
      <c r="A47" s="349"/>
      <c r="B47" s="350" t="s">
        <v>972</v>
      </c>
      <c r="C47" s="351"/>
      <c r="D47" s="457">
        <v>6</v>
      </c>
      <c r="E47" s="457">
        <v>3.8</v>
      </c>
      <c r="F47" s="457">
        <v>3.3</v>
      </c>
      <c r="G47" s="457">
        <v>2.2000000000000002</v>
      </c>
      <c r="H47" s="457">
        <v>1.3</v>
      </c>
      <c r="I47" s="457">
        <f>PRODUCT(D47:H47)</f>
        <v>215.18639999999996</v>
      </c>
      <c r="J47" s="519" t="e">
        <f>#REF!*#REF!</f>
        <v>#REF!</v>
      </c>
      <c r="K47" s="519" t="e">
        <f>#REF!*#REF!</f>
        <v>#REF!</v>
      </c>
      <c r="L47" s="352"/>
      <c r="M47" s="352"/>
      <c r="N47" s="352"/>
      <c r="O47" s="353"/>
    </row>
    <row r="48" spans="1:15" s="521" customFormat="1" hidden="1" outlineLevel="1">
      <c r="A48" s="349"/>
      <c r="B48" s="350"/>
      <c r="C48" s="351"/>
      <c r="D48" s="457"/>
      <c r="E48" s="457"/>
      <c r="F48" s="457"/>
      <c r="G48" s="457"/>
      <c r="H48" s="457"/>
      <c r="I48" s="457"/>
      <c r="J48" s="519" t="e">
        <f>#REF!*#REF!</f>
        <v>#REF!</v>
      </c>
      <c r="K48" s="519" t="e">
        <f>#REF!*#REF!</f>
        <v>#REF!</v>
      </c>
      <c r="L48" s="352"/>
      <c r="M48" s="352"/>
      <c r="N48" s="352"/>
      <c r="O48" s="353"/>
    </row>
    <row r="49" spans="1:15" collapsed="1">
      <c r="A49" s="16">
        <f>MAX($A$6:$A46)+1</f>
        <v>18</v>
      </c>
      <c r="B49" s="546" t="s">
        <v>463</v>
      </c>
      <c r="C49" s="547" t="s">
        <v>0</v>
      </c>
      <c r="D49" s="547"/>
      <c r="E49" s="547"/>
      <c r="F49" s="547"/>
      <c r="G49" s="547"/>
      <c r="H49" s="547"/>
      <c r="I49" s="91">
        <f>SUBTOTAL(9,I50:I51)</f>
        <v>75.239999999999981</v>
      </c>
      <c r="J49" s="519" t="e">
        <f>#REF!*#REF!</f>
        <v>#REF!</v>
      </c>
      <c r="K49" s="519" t="e">
        <f>#REF!*#REF!</f>
        <v>#REF!</v>
      </c>
      <c r="L49" s="519" t="e">
        <f t="shared" si="19"/>
        <v>#REF!</v>
      </c>
      <c r="M49" s="519" t="e">
        <f t="shared" si="20"/>
        <v>#REF!</v>
      </c>
      <c r="N49" s="519" t="e">
        <f t="shared" si="21"/>
        <v>#REF!</v>
      </c>
      <c r="O49" s="224"/>
    </row>
    <row r="50" spans="1:15" s="521" customFormat="1" hidden="1" outlineLevel="1">
      <c r="A50" s="349"/>
      <c r="B50" s="350" t="str">
        <f>B47</f>
        <v>Bể</v>
      </c>
      <c r="C50" s="351"/>
      <c r="D50" s="457">
        <f>D47</f>
        <v>6</v>
      </c>
      <c r="E50" s="457">
        <f t="shared" ref="E50:F50" si="22">E47</f>
        <v>3.8</v>
      </c>
      <c r="F50" s="457">
        <f t="shared" si="22"/>
        <v>3.3</v>
      </c>
      <c r="G50" s="457"/>
      <c r="H50" s="457"/>
      <c r="I50" s="457">
        <f>PRODUCT(D50:H50)</f>
        <v>75.239999999999981</v>
      </c>
      <c r="J50" s="519" t="e">
        <f>#REF!*#REF!</f>
        <v>#REF!</v>
      </c>
      <c r="K50" s="519" t="e">
        <f>#REF!*#REF!</f>
        <v>#REF!</v>
      </c>
      <c r="L50" s="352"/>
      <c r="M50" s="352"/>
      <c r="N50" s="352"/>
      <c r="O50" s="353"/>
    </row>
    <row r="51" spans="1:15" s="521" customFormat="1" hidden="1" outlineLevel="1">
      <c r="A51" s="349"/>
      <c r="B51" s="350"/>
      <c r="C51" s="351"/>
      <c r="D51" s="457"/>
      <c r="E51" s="457"/>
      <c r="F51" s="457"/>
      <c r="G51" s="457"/>
      <c r="H51" s="457"/>
      <c r="I51" s="457"/>
      <c r="J51" s="519" t="e">
        <f>#REF!*#REF!</f>
        <v>#REF!</v>
      </c>
      <c r="K51" s="519" t="e">
        <f>#REF!*#REF!</f>
        <v>#REF!</v>
      </c>
      <c r="L51" s="352"/>
      <c r="M51" s="352"/>
      <c r="N51" s="352"/>
      <c r="O51" s="353"/>
    </row>
    <row r="52" spans="1:15">
      <c r="A52" s="16">
        <f>MAX($A$6:$A49)+1</f>
        <v>19</v>
      </c>
      <c r="B52" s="546" t="s">
        <v>426</v>
      </c>
      <c r="C52" s="547" t="s">
        <v>3</v>
      </c>
      <c r="D52" s="547"/>
      <c r="E52" s="547"/>
      <c r="F52" s="547"/>
      <c r="G52" s="547"/>
      <c r="H52" s="547"/>
      <c r="I52" s="91">
        <f>I46*0.3</f>
        <v>64.555919999999986</v>
      </c>
      <c r="J52" s="519" t="e">
        <f>#REF!*#REF!</f>
        <v>#REF!</v>
      </c>
      <c r="K52" s="519" t="e">
        <f>#REF!*#REF!</f>
        <v>#REF!</v>
      </c>
      <c r="L52" s="519" t="e">
        <f t="shared" si="19"/>
        <v>#REF!</v>
      </c>
      <c r="M52" s="519" t="e">
        <f t="shared" si="20"/>
        <v>#REF!</v>
      </c>
      <c r="N52" s="519" t="e">
        <f t="shared" si="21"/>
        <v>#REF!</v>
      </c>
      <c r="O52" s="224"/>
    </row>
    <row r="53" spans="1:15">
      <c r="A53" s="16">
        <f>MAX($A$6:$A52)+1</f>
        <v>20</v>
      </c>
      <c r="B53" s="546" t="s">
        <v>456</v>
      </c>
      <c r="C53" s="547" t="s">
        <v>3</v>
      </c>
      <c r="D53" s="547"/>
      <c r="E53" s="547"/>
      <c r="F53" s="547"/>
      <c r="G53" s="547"/>
      <c r="H53" s="547"/>
      <c r="I53" s="91">
        <f>I46-I52</f>
        <v>150.63047999999998</v>
      </c>
      <c r="J53" s="519" t="e">
        <f>#REF!*#REF!</f>
        <v>#REF!</v>
      </c>
      <c r="K53" s="519" t="e">
        <f>#REF!*#REF!</f>
        <v>#REF!</v>
      </c>
      <c r="L53" s="519" t="e">
        <f t="shared" si="19"/>
        <v>#REF!</v>
      </c>
      <c r="M53" s="519" t="e">
        <f t="shared" si="20"/>
        <v>#REF!</v>
      </c>
      <c r="N53" s="519" t="e">
        <f t="shared" si="21"/>
        <v>#REF!</v>
      </c>
      <c r="O53" s="224"/>
    </row>
    <row r="54" spans="1:15" collapsed="1">
      <c r="A54" s="16">
        <f>MAX($A$6:$A53)+1</f>
        <v>21</v>
      </c>
      <c r="B54" s="546" t="s">
        <v>457</v>
      </c>
      <c r="C54" s="547" t="s">
        <v>4</v>
      </c>
      <c r="D54" s="547"/>
      <c r="E54" s="547"/>
      <c r="F54" s="547"/>
      <c r="G54" s="547"/>
      <c r="H54" s="547"/>
      <c r="I54" s="91">
        <f>SUBTOTAL(9,I55:I58)</f>
        <v>346.524</v>
      </c>
      <c r="J54" s="519" t="e">
        <f>#REF!*#REF!</f>
        <v>#REF!</v>
      </c>
      <c r="K54" s="519" t="e">
        <f>#REF!*#REF!</f>
        <v>#REF!</v>
      </c>
      <c r="L54" s="519" t="e">
        <f t="shared" si="19"/>
        <v>#REF!</v>
      </c>
      <c r="M54" s="519" t="e">
        <f t="shared" si="20"/>
        <v>#REF!</v>
      </c>
      <c r="N54" s="519" t="e">
        <f t="shared" si="21"/>
        <v>#REF!</v>
      </c>
      <c r="O54" s="224"/>
    </row>
    <row r="55" spans="1:15" s="521" customFormat="1" hidden="1" outlineLevel="1">
      <c r="A55" s="349"/>
      <c r="B55" s="350" t="s">
        <v>910</v>
      </c>
      <c r="C55" s="351"/>
      <c r="D55" s="457">
        <f>D50</f>
        <v>6</v>
      </c>
      <c r="E55" s="457">
        <f t="shared" ref="E55:F55" si="23">E50</f>
        <v>3.8</v>
      </c>
      <c r="F55" s="457">
        <f t="shared" si="23"/>
        <v>3.3</v>
      </c>
      <c r="G55" s="457">
        <v>0.2</v>
      </c>
      <c r="H55" s="457"/>
      <c r="I55" s="457">
        <f>D55*(E55+F55)*2*G55</f>
        <v>17.04</v>
      </c>
      <c r="J55" s="519" t="e">
        <f>#REF!*#REF!</f>
        <v>#REF!</v>
      </c>
      <c r="K55" s="519" t="e">
        <f>#REF!*#REF!</f>
        <v>#REF!</v>
      </c>
      <c r="L55" s="352"/>
      <c r="M55" s="352"/>
      <c r="N55" s="352"/>
      <c r="O55" s="353"/>
    </row>
    <row r="56" spans="1:15" s="521" customFormat="1" hidden="1" outlineLevel="1">
      <c r="A56" s="349"/>
      <c r="B56" s="350" t="s">
        <v>973</v>
      </c>
      <c r="C56" s="351"/>
      <c r="D56" s="457">
        <f>D55</f>
        <v>6</v>
      </c>
      <c r="E56" s="457">
        <f>E55</f>
        <v>3.8</v>
      </c>
      <c r="F56" s="457">
        <f>F55</f>
        <v>3.3</v>
      </c>
      <c r="G56" s="457">
        <v>1.8</v>
      </c>
      <c r="H56" s="457"/>
      <c r="I56" s="457">
        <f>D56*(E56+F56)*2*G56*2</f>
        <v>306.71999999999997</v>
      </c>
      <c r="J56" s="519" t="e">
        <f>#REF!*#REF!</f>
        <v>#REF!</v>
      </c>
      <c r="K56" s="519" t="e">
        <f>#REF!*#REF!</f>
        <v>#REF!</v>
      </c>
      <c r="L56" s="352"/>
      <c r="M56" s="352"/>
      <c r="N56" s="352"/>
      <c r="O56" s="353"/>
    </row>
    <row r="57" spans="1:15" s="521" customFormat="1" hidden="1" outlineLevel="1">
      <c r="A57" s="349"/>
      <c r="B57" s="350" t="s">
        <v>911</v>
      </c>
      <c r="C57" s="351"/>
      <c r="D57" s="457">
        <f>D55</f>
        <v>6</v>
      </c>
      <c r="E57" s="457">
        <f t="shared" ref="E57:F57" si="24">E55</f>
        <v>3.8</v>
      </c>
      <c r="F57" s="457">
        <f t="shared" si="24"/>
        <v>3.3</v>
      </c>
      <c r="G57" s="457">
        <v>0.12</v>
      </c>
      <c r="H57" s="457"/>
      <c r="I57" s="457">
        <f>D57*(E57+F57)*2*G57</f>
        <v>10.223999999999998</v>
      </c>
      <c r="J57" s="519" t="e">
        <f>#REF!*#REF!</f>
        <v>#REF!</v>
      </c>
      <c r="K57" s="519" t="e">
        <f>#REF!*#REF!</f>
        <v>#REF!</v>
      </c>
      <c r="L57" s="352"/>
      <c r="M57" s="352"/>
      <c r="N57" s="352"/>
      <c r="O57" s="353"/>
    </row>
    <row r="58" spans="1:15" s="521" customFormat="1" hidden="1" outlineLevel="1">
      <c r="A58" s="349"/>
      <c r="B58" s="350"/>
      <c r="C58" s="351"/>
      <c r="D58" s="457"/>
      <c r="E58" s="457">
        <f>E57</f>
        <v>3.8</v>
      </c>
      <c r="F58" s="457">
        <f>F57</f>
        <v>3.3</v>
      </c>
      <c r="G58" s="457"/>
      <c r="H58" s="457"/>
      <c r="I58" s="457">
        <f>E58*F58</f>
        <v>12.54</v>
      </c>
      <c r="J58" s="519" t="e">
        <f>#REF!*#REF!</f>
        <v>#REF!</v>
      </c>
      <c r="K58" s="519" t="e">
        <f>#REF!*#REF!</f>
        <v>#REF!</v>
      </c>
      <c r="L58" s="352"/>
      <c r="M58" s="352"/>
      <c r="N58" s="352"/>
      <c r="O58" s="353"/>
    </row>
    <row r="59" spans="1:15">
      <c r="A59" s="16">
        <f>MAX($A$6:$A54)+1</f>
        <v>22</v>
      </c>
      <c r="B59" s="546" t="s">
        <v>453</v>
      </c>
      <c r="C59" s="547" t="s">
        <v>391</v>
      </c>
      <c r="D59" s="547"/>
      <c r="E59" s="547"/>
      <c r="F59" s="547"/>
      <c r="G59" s="547"/>
      <c r="H59" s="547"/>
      <c r="I59" s="91">
        <f>I60*60</f>
        <v>9570.5279999999966</v>
      </c>
      <c r="J59" s="519" t="e">
        <f>#REF!*#REF!</f>
        <v>#REF!</v>
      </c>
      <c r="K59" s="519" t="e">
        <f>#REF!*#REF!</f>
        <v>#REF!</v>
      </c>
      <c r="L59" s="519" t="e">
        <f t="shared" si="19"/>
        <v>#REF!</v>
      </c>
      <c r="M59" s="519" t="e">
        <f t="shared" si="20"/>
        <v>#REF!</v>
      </c>
      <c r="N59" s="519" t="e">
        <f t="shared" si="21"/>
        <v>#REF!</v>
      </c>
      <c r="O59" s="224"/>
    </row>
    <row r="60" spans="1:15" collapsed="1">
      <c r="A60" s="16">
        <f>MAX($A$6:$A59)+1</f>
        <v>23</v>
      </c>
      <c r="B60" s="546" t="s">
        <v>437</v>
      </c>
      <c r="C60" s="547" t="s">
        <v>3</v>
      </c>
      <c r="D60" s="547"/>
      <c r="E60" s="547"/>
      <c r="F60" s="547"/>
      <c r="G60" s="547"/>
      <c r="H60" s="547"/>
      <c r="I60" s="91">
        <f>SUBTOTAL(9,I61:I64)</f>
        <v>159.50879999999995</v>
      </c>
      <c r="J60" s="519" t="e">
        <f>#REF!*#REF!</f>
        <v>#REF!</v>
      </c>
      <c r="K60" s="519" t="e">
        <f>#REF!*#REF!</f>
        <v>#REF!</v>
      </c>
      <c r="L60" s="519" t="e">
        <f t="shared" si="19"/>
        <v>#REF!</v>
      </c>
      <c r="M60" s="519" t="e">
        <f t="shared" si="20"/>
        <v>#REF!</v>
      </c>
      <c r="N60" s="519" t="e">
        <f t="shared" si="21"/>
        <v>#REF!</v>
      </c>
      <c r="O60" s="224"/>
    </row>
    <row r="61" spans="1:15" s="521" customFormat="1" hidden="1" outlineLevel="1">
      <c r="A61" s="349"/>
      <c r="B61" s="350" t="s">
        <v>910</v>
      </c>
      <c r="C61" s="351"/>
      <c r="D61" s="457">
        <f>D50</f>
        <v>6</v>
      </c>
      <c r="E61" s="457">
        <f>E50</f>
        <v>3.8</v>
      </c>
      <c r="F61" s="457">
        <f>F50</f>
        <v>3.3</v>
      </c>
      <c r="G61" s="457">
        <v>0.2</v>
      </c>
      <c r="H61" s="457"/>
      <c r="I61" s="457">
        <f>PRODUCT(D61:H61)</f>
        <v>15.047999999999996</v>
      </c>
      <c r="J61" s="519" t="e">
        <f>#REF!*#REF!</f>
        <v>#REF!</v>
      </c>
      <c r="K61" s="519" t="e">
        <f>#REF!*#REF!</f>
        <v>#REF!</v>
      </c>
      <c r="L61" s="352"/>
      <c r="M61" s="352"/>
      <c r="N61" s="352"/>
      <c r="O61" s="353"/>
    </row>
    <row r="62" spans="1:15" s="521" customFormat="1" hidden="1" outlineLevel="1">
      <c r="A62" s="349"/>
      <c r="B62" s="350" t="s">
        <v>973</v>
      </c>
      <c r="C62" s="351"/>
      <c r="D62" s="457">
        <f>D61</f>
        <v>6</v>
      </c>
      <c r="E62" s="457">
        <f>E61</f>
        <v>3.8</v>
      </c>
      <c r="F62" s="457">
        <f>F61</f>
        <v>3.3</v>
      </c>
      <c r="G62" s="457">
        <v>1.8</v>
      </c>
      <c r="H62" s="457"/>
      <c r="I62" s="457">
        <f t="shared" ref="I62:I63" si="25">PRODUCT(D62:H62)</f>
        <v>135.43199999999996</v>
      </c>
      <c r="J62" s="519" t="e">
        <f>#REF!*#REF!</f>
        <v>#REF!</v>
      </c>
      <c r="K62" s="519" t="e">
        <f>#REF!*#REF!</f>
        <v>#REF!</v>
      </c>
      <c r="L62" s="352"/>
      <c r="M62" s="352"/>
      <c r="N62" s="352"/>
      <c r="O62" s="353"/>
    </row>
    <row r="63" spans="1:15" s="521" customFormat="1" hidden="1" outlineLevel="1">
      <c r="A63" s="349"/>
      <c r="B63" s="350" t="s">
        <v>911</v>
      </c>
      <c r="C63" s="351"/>
      <c r="D63" s="457">
        <f>D61</f>
        <v>6</v>
      </c>
      <c r="E63" s="457">
        <f t="shared" ref="E63:F63" si="26">E61</f>
        <v>3.8</v>
      </c>
      <c r="F63" s="457">
        <f t="shared" si="26"/>
        <v>3.3</v>
      </c>
      <c r="G63" s="457">
        <v>0.12</v>
      </c>
      <c r="H63" s="457"/>
      <c r="I63" s="457">
        <f t="shared" si="25"/>
        <v>9.0287999999999968</v>
      </c>
      <c r="J63" s="519" t="e">
        <f>#REF!*#REF!</f>
        <v>#REF!</v>
      </c>
      <c r="K63" s="519" t="e">
        <f>#REF!*#REF!</f>
        <v>#REF!</v>
      </c>
      <c r="L63" s="352"/>
      <c r="M63" s="352"/>
      <c r="N63" s="352"/>
      <c r="O63" s="353"/>
    </row>
    <row r="64" spans="1:15" s="521" customFormat="1" hidden="1" outlineLevel="1">
      <c r="A64" s="349"/>
      <c r="B64" s="350"/>
      <c r="C64" s="351"/>
      <c r="D64" s="457"/>
      <c r="E64" s="457"/>
      <c r="F64" s="457"/>
      <c r="G64" s="457"/>
      <c r="H64" s="457"/>
      <c r="I64" s="457"/>
      <c r="J64" s="519" t="e">
        <f>#REF!*#REF!</f>
        <v>#REF!</v>
      </c>
      <c r="K64" s="519" t="e">
        <f>#REF!*#REF!</f>
        <v>#REF!</v>
      </c>
      <c r="L64" s="352"/>
      <c r="M64" s="352"/>
      <c r="N64" s="352"/>
      <c r="O64" s="353"/>
    </row>
    <row r="65" spans="1:15" collapsed="1">
      <c r="A65" s="16">
        <f>MAX($A$6:$A60)+1</f>
        <v>24</v>
      </c>
      <c r="B65" s="546" t="s">
        <v>458</v>
      </c>
      <c r="C65" s="547" t="s">
        <v>4</v>
      </c>
      <c r="D65" s="547"/>
      <c r="E65" s="547"/>
      <c r="F65" s="547"/>
      <c r="G65" s="547"/>
      <c r="H65" s="547"/>
      <c r="I65" s="91">
        <f>SUBTOTAL(9,I66:I67)</f>
        <v>42.63</v>
      </c>
      <c r="J65" s="519" t="e">
        <f>#REF!*#REF!</f>
        <v>#REF!</v>
      </c>
      <c r="K65" s="519" t="e">
        <f>#REF!*#REF!</f>
        <v>#REF!</v>
      </c>
      <c r="L65" s="519" t="e">
        <f t="shared" si="19"/>
        <v>#REF!</v>
      </c>
      <c r="M65" s="519" t="e">
        <f t="shared" si="20"/>
        <v>#REF!</v>
      </c>
      <c r="N65" s="519" t="e">
        <f t="shared" si="21"/>
        <v>#REF!</v>
      </c>
      <c r="O65" s="224"/>
    </row>
    <row r="66" spans="1:15" s="521" customFormat="1" hidden="1" outlineLevel="1">
      <c r="A66" s="349"/>
      <c r="B66" s="350" t="s">
        <v>974</v>
      </c>
      <c r="C66" s="351"/>
      <c r="D66" s="457">
        <f>D63</f>
        <v>6</v>
      </c>
      <c r="E66" s="457">
        <f>3.5+1.4</f>
        <v>4.9000000000000004</v>
      </c>
      <c r="F66" s="457"/>
      <c r="G66" s="457">
        <v>1.45</v>
      </c>
      <c r="H66" s="457"/>
      <c r="I66" s="457">
        <f>PRODUCT(D66:H66)</f>
        <v>42.63</v>
      </c>
      <c r="J66" s="519" t="e">
        <f>#REF!*#REF!</f>
        <v>#REF!</v>
      </c>
      <c r="K66" s="519" t="e">
        <f>#REF!*#REF!</f>
        <v>#REF!</v>
      </c>
      <c r="L66" s="352"/>
      <c r="M66" s="352"/>
      <c r="N66" s="352"/>
      <c r="O66" s="353"/>
    </row>
    <row r="67" spans="1:15" s="521" customFormat="1" hidden="1" outlineLevel="1">
      <c r="A67" s="349"/>
      <c r="B67" s="350"/>
      <c r="C67" s="351"/>
      <c r="D67" s="457"/>
      <c r="E67" s="457"/>
      <c r="F67" s="457"/>
      <c r="G67" s="457"/>
      <c r="H67" s="457"/>
      <c r="I67" s="457"/>
      <c r="J67" s="519" t="e">
        <f>#REF!*#REF!</f>
        <v>#REF!</v>
      </c>
      <c r="K67" s="519" t="e">
        <f>#REF!*#REF!</f>
        <v>#REF!</v>
      </c>
      <c r="L67" s="352"/>
      <c r="M67" s="352"/>
      <c r="N67" s="352"/>
      <c r="O67" s="353"/>
    </row>
    <row r="68" spans="1:15" collapsed="1">
      <c r="A68" s="16">
        <f>MAX($A$6:$A65)+1</f>
        <v>25</v>
      </c>
      <c r="B68" s="546" t="s">
        <v>464</v>
      </c>
      <c r="C68" s="547" t="s">
        <v>4</v>
      </c>
      <c r="D68" s="547"/>
      <c r="E68" s="547"/>
      <c r="F68" s="547"/>
      <c r="G68" s="547"/>
      <c r="H68" s="547"/>
      <c r="I68" s="91">
        <f>SUBTOTAL(9,I69:I71)</f>
        <v>391.97999999999996</v>
      </c>
      <c r="J68" s="519" t="e">
        <f>#REF!*#REF!</f>
        <v>#REF!</v>
      </c>
      <c r="K68" s="519" t="e">
        <f>#REF!*#REF!</f>
        <v>#REF!</v>
      </c>
      <c r="L68" s="519" t="e">
        <f t="shared" si="19"/>
        <v>#REF!</v>
      </c>
      <c r="M68" s="519" t="e">
        <f t="shared" si="20"/>
        <v>#REF!</v>
      </c>
      <c r="N68" s="519" t="e">
        <f t="shared" si="21"/>
        <v>#REF!</v>
      </c>
      <c r="O68" s="224"/>
    </row>
    <row r="69" spans="1:15" s="521" customFormat="1" hidden="1" outlineLevel="1">
      <c r="A69" s="349"/>
      <c r="B69" s="350" t="s">
        <v>973</v>
      </c>
      <c r="C69" s="351"/>
      <c r="D69" s="457">
        <f>D62</f>
        <v>6</v>
      </c>
      <c r="E69" s="457">
        <f t="shared" ref="E69:G69" si="27">E62</f>
        <v>3.8</v>
      </c>
      <c r="F69" s="457">
        <f t="shared" si="27"/>
        <v>3.3</v>
      </c>
      <c r="G69" s="457">
        <f t="shared" si="27"/>
        <v>1.8</v>
      </c>
      <c r="H69" s="457"/>
      <c r="I69" s="457">
        <f>D69*(E69+F69)*2*G69*2</f>
        <v>306.71999999999997</v>
      </c>
      <c r="J69" s="519" t="e">
        <f>#REF!*#REF!</f>
        <v>#REF!</v>
      </c>
      <c r="K69" s="519" t="e">
        <f>#REF!*#REF!</f>
        <v>#REF!</v>
      </c>
      <c r="L69" s="352"/>
      <c r="M69" s="352"/>
      <c r="N69" s="352"/>
      <c r="O69" s="353"/>
    </row>
    <row r="70" spans="1:15" s="521" customFormat="1" hidden="1" outlineLevel="1">
      <c r="A70" s="349"/>
      <c r="B70" s="350" t="s">
        <v>974</v>
      </c>
      <c r="C70" s="351"/>
      <c r="D70" s="457">
        <f>D66</f>
        <v>6</v>
      </c>
      <c r="E70" s="457">
        <f t="shared" ref="E70:G70" si="28">E66</f>
        <v>4.9000000000000004</v>
      </c>
      <c r="F70" s="457"/>
      <c r="G70" s="457">
        <f t="shared" si="28"/>
        <v>1.45</v>
      </c>
      <c r="H70" s="457">
        <v>2</v>
      </c>
      <c r="I70" s="457">
        <f>PRODUCT(D70:H70)</f>
        <v>85.26</v>
      </c>
      <c r="J70" s="519" t="e">
        <f>#REF!*#REF!</f>
        <v>#REF!</v>
      </c>
      <c r="K70" s="519" t="e">
        <f>#REF!*#REF!</f>
        <v>#REF!</v>
      </c>
      <c r="L70" s="352"/>
      <c r="M70" s="352"/>
      <c r="N70" s="352"/>
      <c r="O70" s="353"/>
    </row>
    <row r="71" spans="1:15" s="521" customFormat="1" hidden="1" outlineLevel="1">
      <c r="A71" s="349"/>
      <c r="B71" s="350"/>
      <c r="C71" s="351"/>
      <c r="D71" s="457"/>
      <c r="E71" s="457"/>
      <c r="F71" s="457"/>
      <c r="G71" s="457"/>
      <c r="H71" s="457"/>
      <c r="I71" s="457"/>
      <c r="J71" s="519" t="e">
        <f>#REF!*#REF!</f>
        <v>#REF!</v>
      </c>
      <c r="K71" s="519" t="e">
        <f>#REF!*#REF!</f>
        <v>#REF!</v>
      </c>
      <c r="L71" s="352"/>
      <c r="M71" s="352"/>
      <c r="N71" s="352"/>
      <c r="O71" s="353"/>
    </row>
    <row r="72" spans="1:15" collapsed="1">
      <c r="A72" s="16">
        <f>MAX($A$6:$A68)+1</f>
        <v>26</v>
      </c>
      <c r="B72" s="546" t="s">
        <v>465</v>
      </c>
      <c r="C72" s="547" t="s">
        <v>4</v>
      </c>
      <c r="D72" s="547"/>
      <c r="E72" s="547"/>
      <c r="F72" s="547"/>
      <c r="G72" s="547"/>
      <c r="H72" s="547"/>
      <c r="I72" s="91">
        <f>SUBTOTAL(9,I73:I74)</f>
        <v>306.71999999999997</v>
      </c>
      <c r="J72" s="519" t="e">
        <f>#REF!*#REF!</f>
        <v>#REF!</v>
      </c>
      <c r="K72" s="519" t="e">
        <f>#REF!*#REF!</f>
        <v>#REF!</v>
      </c>
      <c r="L72" s="519" t="e">
        <f t="shared" si="19"/>
        <v>#REF!</v>
      </c>
      <c r="M72" s="519" t="e">
        <f t="shared" si="20"/>
        <v>#REF!</v>
      </c>
      <c r="N72" s="519" t="e">
        <f t="shared" si="21"/>
        <v>#REF!</v>
      </c>
      <c r="O72" s="224"/>
    </row>
    <row r="73" spans="1:15" s="521" customFormat="1" hidden="1" outlineLevel="1">
      <c r="A73" s="349"/>
      <c r="B73" s="350" t="s">
        <v>973</v>
      </c>
      <c r="C73" s="351"/>
      <c r="D73" s="457">
        <f>D69</f>
        <v>6</v>
      </c>
      <c r="E73" s="457">
        <f t="shared" ref="E73:G73" si="29">E69</f>
        <v>3.8</v>
      </c>
      <c r="F73" s="457">
        <f t="shared" si="29"/>
        <v>3.3</v>
      </c>
      <c r="G73" s="457">
        <f t="shared" si="29"/>
        <v>1.8</v>
      </c>
      <c r="H73" s="457"/>
      <c r="I73" s="457">
        <f>D73*(E73+F73)*2*G73*2</f>
        <v>306.71999999999997</v>
      </c>
      <c r="J73" s="519" t="e">
        <f>#REF!*#REF!</f>
        <v>#REF!</v>
      </c>
      <c r="K73" s="519" t="e">
        <f>#REF!*#REF!</f>
        <v>#REF!</v>
      </c>
      <c r="L73" s="352"/>
      <c r="M73" s="352"/>
      <c r="N73" s="352"/>
      <c r="O73" s="353"/>
    </row>
    <row r="74" spans="1:15" s="521" customFormat="1" hidden="1" outlineLevel="1">
      <c r="A74" s="349"/>
      <c r="B74" s="350"/>
      <c r="C74" s="351"/>
      <c r="D74" s="457"/>
      <c r="E74" s="457"/>
      <c r="F74" s="457"/>
      <c r="G74" s="457"/>
      <c r="H74" s="457"/>
      <c r="I74" s="457"/>
      <c r="J74" s="519" t="e">
        <f>#REF!*#REF!</f>
        <v>#REF!</v>
      </c>
      <c r="K74" s="519" t="e">
        <f>#REF!*#REF!</f>
        <v>#REF!</v>
      </c>
      <c r="L74" s="352"/>
      <c r="M74" s="352"/>
      <c r="N74" s="352"/>
      <c r="O74" s="353"/>
    </row>
    <row r="75" spans="1:15">
      <c r="A75" s="16">
        <f>MAX($A$6:$A72)+1</f>
        <v>27</v>
      </c>
      <c r="B75" s="546" t="s">
        <v>393</v>
      </c>
      <c r="C75" s="547" t="s">
        <v>389</v>
      </c>
      <c r="D75" s="547"/>
      <c r="E75" s="547"/>
      <c r="F75" s="547"/>
      <c r="G75" s="547"/>
      <c r="H75" s="547"/>
      <c r="I75" s="91">
        <f>D73</f>
        <v>6</v>
      </c>
      <c r="J75" s="519" t="e">
        <f>#REF!*#REF!</f>
        <v>#REF!</v>
      </c>
      <c r="K75" s="519" t="e">
        <f>#REF!*#REF!</f>
        <v>#REF!</v>
      </c>
      <c r="L75" s="519" t="e">
        <f t="shared" si="19"/>
        <v>#REF!</v>
      </c>
      <c r="M75" s="519" t="e">
        <f t="shared" si="20"/>
        <v>#REF!</v>
      </c>
      <c r="N75" s="519" t="e">
        <f t="shared" si="21"/>
        <v>#REF!</v>
      </c>
      <c r="O75" s="224"/>
    </row>
    <row r="76" spans="1:15">
      <c r="A76" s="140"/>
      <c r="B76" s="551"/>
      <c r="C76" s="552"/>
      <c r="D76" s="552"/>
      <c r="E76" s="552"/>
      <c r="F76" s="552"/>
      <c r="G76" s="552"/>
      <c r="H76" s="552"/>
      <c r="I76" s="553"/>
      <c r="J76" s="533"/>
      <c r="K76" s="533"/>
      <c r="L76" s="533"/>
      <c r="M76" s="533"/>
      <c r="N76" s="533"/>
      <c r="O76" s="233"/>
    </row>
    <row r="77" spans="1:15" ht="30">
      <c r="A77" s="524" t="s">
        <v>408</v>
      </c>
      <c r="B77" s="543" t="s">
        <v>474</v>
      </c>
      <c r="C77" s="526"/>
      <c r="D77" s="526"/>
      <c r="E77" s="526"/>
      <c r="F77" s="526"/>
      <c r="G77" s="526"/>
      <c r="H77" s="526"/>
      <c r="I77" s="527"/>
      <c r="J77" s="528"/>
      <c r="K77" s="528"/>
      <c r="L77" s="528"/>
      <c r="M77" s="528"/>
      <c r="N77" s="544"/>
      <c r="O77" s="545"/>
    </row>
    <row r="78" spans="1:15" collapsed="1">
      <c r="A78" s="16">
        <f>MAX($A$6:$A77)+1</f>
        <v>28</v>
      </c>
      <c r="B78" s="546" t="s">
        <v>269</v>
      </c>
      <c r="C78" s="547" t="s">
        <v>3</v>
      </c>
      <c r="D78" s="552"/>
      <c r="E78" s="552"/>
      <c r="F78" s="552"/>
      <c r="G78" s="552"/>
      <c r="H78" s="552"/>
      <c r="I78" s="91">
        <f>SUBTOTAL(9,I79:I83)</f>
        <v>929.33827999999994</v>
      </c>
      <c r="J78" s="519" t="e">
        <f>#REF!*#REF!</f>
        <v>#REF!</v>
      </c>
      <c r="K78" s="519" t="e">
        <f>#REF!*#REF!</f>
        <v>#REF!</v>
      </c>
      <c r="L78" s="519" t="e">
        <f t="shared" ref="L78" si="30">+J78*I78</f>
        <v>#REF!</v>
      </c>
      <c r="M78" s="519" t="e">
        <f t="shared" ref="M78" si="31">+K78*I78</f>
        <v>#REF!</v>
      </c>
      <c r="N78" s="519" t="e">
        <f t="shared" ref="N78" si="32">+SUM(L78:M78)</f>
        <v>#REF!</v>
      </c>
      <c r="O78" s="233"/>
    </row>
    <row r="79" spans="1:15" s="521" customFormat="1" hidden="1" outlineLevel="1">
      <c r="A79" s="349"/>
      <c r="B79" s="350" t="s">
        <v>975</v>
      </c>
      <c r="C79" s="351"/>
      <c r="D79" s="457"/>
      <c r="E79" s="457">
        <f>40+17.32+27.05</f>
        <v>84.37</v>
      </c>
      <c r="F79" s="457">
        <f>0.7+0.1</f>
        <v>0.79999999999999993</v>
      </c>
      <c r="G79" s="457">
        <f>1+0.1</f>
        <v>1.1000000000000001</v>
      </c>
      <c r="H79" s="457">
        <v>1.3</v>
      </c>
      <c r="I79" s="457">
        <f>PRODUCT(D79:H79)</f>
        <v>96.519279999999995</v>
      </c>
      <c r="J79" s="519" t="e">
        <f>#REF!*#REF!</f>
        <v>#REF!</v>
      </c>
      <c r="K79" s="519" t="e">
        <f>#REF!*#REF!</f>
        <v>#REF!</v>
      </c>
      <c r="L79" s="519" t="e">
        <f t="shared" ref="L79:L105" si="33">+J79*I79</f>
        <v>#REF!</v>
      </c>
      <c r="M79" s="519" t="e">
        <f t="shared" ref="M79:M105" si="34">+K79*I79</f>
        <v>#REF!</v>
      </c>
      <c r="N79" s="519" t="e">
        <f t="shared" ref="N79:N105" si="35">+SUM(L79:M79)</f>
        <v>#REF!</v>
      </c>
      <c r="O79" s="353"/>
    </row>
    <row r="80" spans="1:15" s="521" customFormat="1" hidden="1" outlineLevel="1">
      <c r="A80" s="349"/>
      <c r="B80" s="350" t="s">
        <v>978</v>
      </c>
      <c r="C80" s="351"/>
      <c r="D80" s="457"/>
      <c r="E80" s="457">
        <v>23.27</v>
      </c>
      <c r="F80" s="457">
        <f>0.7+0.1</f>
        <v>0.79999999999999993</v>
      </c>
      <c r="G80" s="457">
        <f>0.7+0.1</f>
        <v>0.79999999999999993</v>
      </c>
      <c r="H80" s="457">
        <v>1.3</v>
      </c>
      <c r="I80" s="457">
        <f t="shared" ref="I80:I82" si="36">PRODUCT(D80:H80)</f>
        <v>19.36064</v>
      </c>
      <c r="J80" s="519" t="e">
        <f>#REF!*#REF!</f>
        <v>#REF!</v>
      </c>
      <c r="K80" s="519" t="e">
        <f>#REF!*#REF!</f>
        <v>#REF!</v>
      </c>
      <c r="L80" s="519" t="e">
        <f t="shared" si="33"/>
        <v>#REF!</v>
      </c>
      <c r="M80" s="519" t="e">
        <f t="shared" si="34"/>
        <v>#REF!</v>
      </c>
      <c r="N80" s="519" t="e">
        <f t="shared" si="35"/>
        <v>#REF!</v>
      </c>
      <c r="O80" s="353"/>
    </row>
    <row r="81" spans="1:15" s="521" customFormat="1" hidden="1" outlineLevel="1">
      <c r="A81" s="349"/>
      <c r="B81" s="350" t="s">
        <v>976</v>
      </c>
      <c r="C81" s="351"/>
      <c r="D81" s="457"/>
      <c r="E81" s="457">
        <v>64.08</v>
      </c>
      <c r="F81" s="457">
        <f>0.5+0.1</f>
        <v>0.6</v>
      </c>
      <c r="G81" s="457">
        <f t="shared" ref="G81" si="37">1+0.1</f>
        <v>1.1000000000000001</v>
      </c>
      <c r="H81" s="457">
        <v>1.3</v>
      </c>
      <c r="I81" s="457">
        <f t="shared" si="36"/>
        <v>54.980640000000008</v>
      </c>
      <c r="J81" s="519" t="e">
        <f>#REF!*#REF!</f>
        <v>#REF!</v>
      </c>
      <c r="K81" s="519" t="e">
        <f>#REF!*#REF!</f>
        <v>#REF!</v>
      </c>
      <c r="L81" s="519" t="e">
        <f t="shared" si="33"/>
        <v>#REF!</v>
      </c>
      <c r="M81" s="519" t="e">
        <f t="shared" si="34"/>
        <v>#REF!</v>
      </c>
      <c r="N81" s="519" t="e">
        <f t="shared" si="35"/>
        <v>#REF!</v>
      </c>
      <c r="O81" s="353"/>
    </row>
    <row r="82" spans="1:15" s="521" customFormat="1" hidden="1" outlineLevel="1">
      <c r="A82" s="349"/>
      <c r="B82" s="350" t="s">
        <v>977</v>
      </c>
      <c r="C82" s="351"/>
      <c r="D82" s="457">
        <v>4</v>
      </c>
      <c r="E82" s="457">
        <v>39.880000000000003</v>
      </c>
      <c r="F82" s="457">
        <f>0.25+0.1</f>
        <v>0.35</v>
      </c>
      <c r="G82" s="457">
        <f>10.35+0.1</f>
        <v>10.45</v>
      </c>
      <c r="H82" s="457">
        <v>1.3</v>
      </c>
      <c r="I82" s="457">
        <f t="shared" si="36"/>
        <v>758.47771999999998</v>
      </c>
      <c r="J82" s="519" t="e">
        <f>#REF!*#REF!</f>
        <v>#REF!</v>
      </c>
      <c r="K82" s="519" t="e">
        <f>#REF!*#REF!</f>
        <v>#REF!</v>
      </c>
      <c r="L82" s="519" t="e">
        <f t="shared" si="33"/>
        <v>#REF!</v>
      </c>
      <c r="M82" s="519" t="e">
        <f t="shared" si="34"/>
        <v>#REF!</v>
      </c>
      <c r="N82" s="519" t="e">
        <f t="shared" si="35"/>
        <v>#REF!</v>
      </c>
      <c r="O82" s="353"/>
    </row>
    <row r="83" spans="1:15" s="521" customFormat="1" hidden="1" outlineLevel="1">
      <c r="A83" s="349"/>
      <c r="B83" s="350"/>
      <c r="C83" s="351"/>
      <c r="D83" s="561"/>
      <c r="E83" s="561"/>
      <c r="F83" s="561"/>
      <c r="G83" s="561"/>
      <c r="H83" s="561"/>
      <c r="I83" s="561"/>
      <c r="J83" s="519" t="e">
        <f>#REF!*#REF!</f>
        <v>#REF!</v>
      </c>
      <c r="K83" s="519" t="e">
        <f>#REF!*#REF!</f>
        <v>#REF!</v>
      </c>
      <c r="L83" s="519" t="e">
        <f t="shared" si="33"/>
        <v>#REF!</v>
      </c>
      <c r="M83" s="519" t="e">
        <f t="shared" si="34"/>
        <v>#REF!</v>
      </c>
      <c r="N83" s="519" t="e">
        <f t="shared" si="35"/>
        <v>#REF!</v>
      </c>
      <c r="O83" s="496"/>
    </row>
    <row r="84" spans="1:15" collapsed="1">
      <c r="A84" s="16">
        <f>MAX($A$6:$A78)+1</f>
        <v>29</v>
      </c>
      <c r="B84" s="546" t="s">
        <v>463</v>
      </c>
      <c r="C84" s="547" t="s">
        <v>0</v>
      </c>
      <c r="D84" s="552"/>
      <c r="E84" s="552"/>
      <c r="F84" s="552"/>
      <c r="G84" s="552"/>
      <c r="H84" s="552"/>
      <c r="I84" s="91">
        <f>SUBTOTAL(9,I85:I89)</f>
        <v>180.392</v>
      </c>
      <c r="J84" s="519" t="e">
        <f>#REF!*#REF!</f>
        <v>#REF!</v>
      </c>
      <c r="K84" s="519" t="e">
        <f>#REF!*#REF!</f>
        <v>#REF!</v>
      </c>
      <c r="L84" s="519" t="e">
        <f t="shared" si="33"/>
        <v>#REF!</v>
      </c>
      <c r="M84" s="519" t="e">
        <f t="shared" si="34"/>
        <v>#REF!</v>
      </c>
      <c r="N84" s="519" t="e">
        <f t="shared" si="35"/>
        <v>#REF!</v>
      </c>
      <c r="O84" s="233"/>
    </row>
    <row r="85" spans="1:15" s="521" customFormat="1" hidden="1" outlineLevel="1">
      <c r="A85" s="349"/>
      <c r="B85" s="350" t="s">
        <v>975</v>
      </c>
      <c r="C85" s="351"/>
      <c r="D85" s="457"/>
      <c r="E85" s="457">
        <f>40+17.32+27.05</f>
        <v>84.37</v>
      </c>
      <c r="F85" s="457">
        <f>0.7+0.1</f>
        <v>0.79999999999999993</v>
      </c>
      <c r="G85" s="457"/>
      <c r="H85" s="457"/>
      <c r="I85" s="457">
        <f>PRODUCT(D85:H85)</f>
        <v>67.495999999999995</v>
      </c>
      <c r="J85" s="519" t="e">
        <f>#REF!*#REF!</f>
        <v>#REF!</v>
      </c>
      <c r="K85" s="519" t="e">
        <f>#REF!*#REF!</f>
        <v>#REF!</v>
      </c>
      <c r="L85" s="519" t="e">
        <f t="shared" si="33"/>
        <v>#REF!</v>
      </c>
      <c r="M85" s="519" t="e">
        <f t="shared" si="34"/>
        <v>#REF!</v>
      </c>
      <c r="N85" s="519" t="e">
        <f t="shared" si="35"/>
        <v>#REF!</v>
      </c>
      <c r="O85" s="353"/>
    </row>
    <row r="86" spans="1:15" s="521" customFormat="1" hidden="1" outlineLevel="1">
      <c r="A86" s="349"/>
      <c r="B86" s="350" t="s">
        <v>978</v>
      </c>
      <c r="C86" s="351"/>
      <c r="D86" s="457"/>
      <c r="E86" s="457">
        <v>23.27</v>
      </c>
      <c r="F86" s="457">
        <f>0.7+0.1</f>
        <v>0.79999999999999993</v>
      </c>
      <c r="G86" s="457"/>
      <c r="H86" s="457"/>
      <c r="I86" s="457">
        <f t="shared" ref="I86:I88" si="38">PRODUCT(D86:H86)</f>
        <v>18.616</v>
      </c>
      <c r="J86" s="519" t="e">
        <f>#REF!*#REF!</f>
        <v>#REF!</v>
      </c>
      <c r="K86" s="519" t="e">
        <f>#REF!*#REF!</f>
        <v>#REF!</v>
      </c>
      <c r="L86" s="519" t="e">
        <f t="shared" si="33"/>
        <v>#REF!</v>
      </c>
      <c r="M86" s="519" t="e">
        <f t="shared" si="34"/>
        <v>#REF!</v>
      </c>
      <c r="N86" s="519" t="e">
        <f t="shared" si="35"/>
        <v>#REF!</v>
      </c>
      <c r="O86" s="353"/>
    </row>
    <row r="87" spans="1:15" s="521" customFormat="1" hidden="1" outlineLevel="1">
      <c r="A87" s="349"/>
      <c r="B87" s="350" t="s">
        <v>976</v>
      </c>
      <c r="C87" s="351"/>
      <c r="D87" s="457"/>
      <c r="E87" s="457">
        <v>64.08</v>
      </c>
      <c r="F87" s="457">
        <f>0.5+0.1</f>
        <v>0.6</v>
      </c>
      <c r="G87" s="457"/>
      <c r="H87" s="457"/>
      <c r="I87" s="457">
        <f t="shared" si="38"/>
        <v>38.448</v>
      </c>
      <c r="J87" s="519" t="e">
        <f>#REF!*#REF!</f>
        <v>#REF!</v>
      </c>
      <c r="K87" s="519" t="e">
        <f>#REF!*#REF!</f>
        <v>#REF!</v>
      </c>
      <c r="L87" s="519" t="e">
        <f t="shared" si="33"/>
        <v>#REF!</v>
      </c>
      <c r="M87" s="519" t="e">
        <f t="shared" si="34"/>
        <v>#REF!</v>
      </c>
      <c r="N87" s="519" t="e">
        <f t="shared" si="35"/>
        <v>#REF!</v>
      </c>
      <c r="O87" s="353"/>
    </row>
    <row r="88" spans="1:15" s="521" customFormat="1" hidden="1" outlineLevel="1">
      <c r="A88" s="349"/>
      <c r="B88" s="350" t="s">
        <v>977</v>
      </c>
      <c r="C88" s="351"/>
      <c r="D88" s="457">
        <v>4</v>
      </c>
      <c r="E88" s="457">
        <v>39.880000000000003</v>
      </c>
      <c r="F88" s="457">
        <f>0.25+0.1</f>
        <v>0.35</v>
      </c>
      <c r="G88" s="457"/>
      <c r="H88" s="457"/>
      <c r="I88" s="457">
        <f t="shared" si="38"/>
        <v>55.832000000000001</v>
      </c>
      <c r="J88" s="519" t="e">
        <f>#REF!*#REF!</f>
        <v>#REF!</v>
      </c>
      <c r="K88" s="519" t="e">
        <f>#REF!*#REF!</f>
        <v>#REF!</v>
      </c>
      <c r="L88" s="519" t="e">
        <f t="shared" si="33"/>
        <v>#REF!</v>
      </c>
      <c r="M88" s="519" t="e">
        <f t="shared" si="34"/>
        <v>#REF!</v>
      </c>
      <c r="N88" s="519" t="e">
        <f t="shared" si="35"/>
        <v>#REF!</v>
      </c>
      <c r="O88" s="353"/>
    </row>
    <row r="89" spans="1:15" s="521" customFormat="1" hidden="1" outlineLevel="1">
      <c r="A89" s="349"/>
      <c r="B89" s="350"/>
      <c r="C89" s="351"/>
      <c r="D89" s="561"/>
      <c r="E89" s="561"/>
      <c r="F89" s="561"/>
      <c r="G89" s="561"/>
      <c r="H89" s="561"/>
      <c r="I89" s="561"/>
      <c r="J89" s="519" t="e">
        <f>#REF!*#REF!</f>
        <v>#REF!</v>
      </c>
      <c r="K89" s="519" t="e">
        <f>#REF!*#REF!</f>
        <v>#REF!</v>
      </c>
      <c r="L89" s="519" t="e">
        <f t="shared" si="33"/>
        <v>#REF!</v>
      </c>
      <c r="M89" s="519" t="e">
        <f t="shared" si="34"/>
        <v>#REF!</v>
      </c>
      <c r="N89" s="519" t="e">
        <f t="shared" si="35"/>
        <v>#REF!</v>
      </c>
      <c r="O89" s="496"/>
    </row>
    <row r="90" spans="1:15">
      <c r="A90" s="16">
        <f>MAX($A$6:$A84)+1</f>
        <v>30</v>
      </c>
      <c r="B90" s="546" t="s">
        <v>426</v>
      </c>
      <c r="C90" s="547" t="s">
        <v>3</v>
      </c>
      <c r="D90" s="552"/>
      <c r="E90" s="552"/>
      <c r="F90" s="552"/>
      <c r="G90" s="552"/>
      <c r="H90" s="552"/>
      <c r="I90" s="91">
        <f>I78*0.3</f>
        <v>278.80148399999996</v>
      </c>
      <c r="J90" s="519" t="e">
        <f>#REF!*#REF!</f>
        <v>#REF!</v>
      </c>
      <c r="K90" s="519" t="e">
        <f>#REF!*#REF!</f>
        <v>#REF!</v>
      </c>
      <c r="L90" s="519" t="e">
        <f t="shared" si="33"/>
        <v>#REF!</v>
      </c>
      <c r="M90" s="519" t="e">
        <f t="shared" si="34"/>
        <v>#REF!</v>
      </c>
      <c r="N90" s="519" t="e">
        <f t="shared" si="35"/>
        <v>#REF!</v>
      </c>
      <c r="O90" s="233"/>
    </row>
    <row r="91" spans="1:15">
      <c r="A91" s="16">
        <f>MAX($A$6:$A90)+1</f>
        <v>31</v>
      </c>
      <c r="B91" s="546" t="s">
        <v>456</v>
      </c>
      <c r="C91" s="547" t="s">
        <v>3</v>
      </c>
      <c r="D91" s="552"/>
      <c r="E91" s="552"/>
      <c r="F91" s="552"/>
      <c r="G91" s="552"/>
      <c r="H91" s="552"/>
      <c r="I91" s="91">
        <f>I78-I90</f>
        <v>650.53679599999998</v>
      </c>
      <c r="J91" s="519" t="e">
        <f>#REF!*#REF!</f>
        <v>#REF!</v>
      </c>
      <c r="K91" s="519" t="e">
        <f>#REF!*#REF!</f>
        <v>#REF!</v>
      </c>
      <c r="L91" s="519" t="e">
        <f t="shared" si="33"/>
        <v>#REF!</v>
      </c>
      <c r="M91" s="519" t="e">
        <f t="shared" si="34"/>
        <v>#REF!</v>
      </c>
      <c r="N91" s="519" t="e">
        <f t="shared" si="35"/>
        <v>#REF!</v>
      </c>
      <c r="O91" s="233"/>
    </row>
    <row r="92" spans="1:15" collapsed="1">
      <c r="A92" s="16">
        <f>MAX($A$6:$A91)+1</f>
        <v>32</v>
      </c>
      <c r="B92" s="546" t="s">
        <v>457</v>
      </c>
      <c r="C92" s="547" t="s">
        <v>4</v>
      </c>
      <c r="D92" s="552"/>
      <c r="E92" s="552"/>
      <c r="F92" s="552"/>
      <c r="G92" s="552"/>
      <c r="H92" s="552"/>
      <c r="I92" s="91">
        <f>SUBTOTAL(9,I93:I97)</f>
        <v>3631.5420000000004</v>
      </c>
      <c r="J92" s="519" t="e">
        <f>#REF!*#REF!</f>
        <v>#REF!</v>
      </c>
      <c r="K92" s="519" t="e">
        <f>#REF!*#REF!</f>
        <v>#REF!</v>
      </c>
      <c r="L92" s="519" t="e">
        <f t="shared" si="33"/>
        <v>#REF!</v>
      </c>
      <c r="M92" s="519" t="e">
        <f t="shared" si="34"/>
        <v>#REF!</v>
      </c>
      <c r="N92" s="519" t="e">
        <f t="shared" si="35"/>
        <v>#REF!</v>
      </c>
      <c r="O92" s="233"/>
    </row>
    <row r="93" spans="1:15" s="521" customFormat="1" hidden="1" outlineLevel="1">
      <c r="A93" s="349"/>
      <c r="B93" s="350" t="str">
        <f>B79</f>
        <v>MH1 (700*1000)</v>
      </c>
      <c r="C93" s="351"/>
      <c r="D93" s="457"/>
      <c r="E93" s="457">
        <f>E79</f>
        <v>84.37</v>
      </c>
      <c r="F93" s="457">
        <f>F79-0.1</f>
        <v>0.7</v>
      </c>
      <c r="G93" s="457">
        <f>G79-0.1</f>
        <v>1</v>
      </c>
      <c r="H93" s="457"/>
      <c r="I93" s="457">
        <f>E93*G93*2</f>
        <v>168.74</v>
      </c>
      <c r="J93" s="519" t="e">
        <f>#REF!*#REF!</f>
        <v>#REF!</v>
      </c>
      <c r="K93" s="519" t="e">
        <f>#REF!*#REF!</f>
        <v>#REF!</v>
      </c>
      <c r="L93" s="519" t="e">
        <f t="shared" si="33"/>
        <v>#REF!</v>
      </c>
      <c r="M93" s="519" t="e">
        <f t="shared" si="34"/>
        <v>#REF!</v>
      </c>
      <c r="N93" s="519" t="e">
        <f t="shared" si="35"/>
        <v>#REF!</v>
      </c>
      <c r="O93" s="353"/>
    </row>
    <row r="94" spans="1:15" s="521" customFormat="1" hidden="1" outlineLevel="1">
      <c r="A94" s="349"/>
      <c r="B94" s="350" t="str">
        <f t="shared" ref="B94:B96" si="39">B80</f>
        <v>MH1A (700*700)</v>
      </c>
      <c r="C94" s="351"/>
      <c r="D94" s="457"/>
      <c r="E94" s="457">
        <f t="shared" ref="D94:E96" si="40">E80</f>
        <v>23.27</v>
      </c>
      <c r="F94" s="457">
        <f t="shared" ref="F94:G96" si="41">F80-0.1</f>
        <v>0.7</v>
      </c>
      <c r="G94" s="457">
        <f t="shared" si="41"/>
        <v>0.7</v>
      </c>
      <c r="H94" s="457"/>
      <c r="I94" s="457">
        <f t="shared" ref="I94:I95" si="42">E94*G94*2</f>
        <v>32.577999999999996</v>
      </c>
      <c r="J94" s="519" t="e">
        <f>#REF!*#REF!</f>
        <v>#REF!</v>
      </c>
      <c r="K94" s="519" t="e">
        <f>#REF!*#REF!</f>
        <v>#REF!</v>
      </c>
      <c r="L94" s="519" t="e">
        <f t="shared" si="33"/>
        <v>#REF!</v>
      </c>
      <c r="M94" s="519" t="e">
        <f t="shared" si="34"/>
        <v>#REF!</v>
      </c>
      <c r="N94" s="519" t="e">
        <f t="shared" si="35"/>
        <v>#REF!</v>
      </c>
      <c r="O94" s="353"/>
    </row>
    <row r="95" spans="1:15" s="521" customFormat="1" hidden="1" outlineLevel="1">
      <c r="A95" s="349"/>
      <c r="B95" s="350" t="str">
        <f t="shared" si="39"/>
        <v>MH2 (500*700)</v>
      </c>
      <c r="C95" s="351"/>
      <c r="D95" s="457"/>
      <c r="E95" s="457">
        <f t="shared" si="40"/>
        <v>64.08</v>
      </c>
      <c r="F95" s="457">
        <f t="shared" si="41"/>
        <v>0.5</v>
      </c>
      <c r="G95" s="457">
        <f t="shared" si="41"/>
        <v>1</v>
      </c>
      <c r="H95" s="457"/>
      <c r="I95" s="457">
        <f t="shared" si="42"/>
        <v>128.16</v>
      </c>
      <c r="J95" s="519" t="e">
        <f>#REF!*#REF!</f>
        <v>#REF!</v>
      </c>
      <c r="K95" s="519" t="e">
        <f>#REF!*#REF!</f>
        <v>#REF!</v>
      </c>
      <c r="L95" s="519" t="e">
        <f t="shared" si="33"/>
        <v>#REF!</v>
      </c>
      <c r="M95" s="519" t="e">
        <f t="shared" si="34"/>
        <v>#REF!</v>
      </c>
      <c r="N95" s="519" t="e">
        <f t="shared" si="35"/>
        <v>#REF!</v>
      </c>
      <c r="O95" s="353"/>
    </row>
    <row r="96" spans="1:15" s="521" customFormat="1" hidden="1" outlineLevel="1">
      <c r="A96" s="349"/>
      <c r="B96" s="350" t="str">
        <f t="shared" si="39"/>
        <v>MH3 (250*350)</v>
      </c>
      <c r="C96" s="351"/>
      <c r="D96" s="457">
        <f t="shared" si="40"/>
        <v>4</v>
      </c>
      <c r="E96" s="457">
        <f t="shared" si="40"/>
        <v>39.880000000000003</v>
      </c>
      <c r="F96" s="457">
        <f t="shared" si="41"/>
        <v>0.24999999999999997</v>
      </c>
      <c r="G96" s="457">
        <f t="shared" si="41"/>
        <v>10.35</v>
      </c>
      <c r="H96" s="457"/>
      <c r="I96" s="457">
        <f>D96*E96*G96*2</f>
        <v>3302.0640000000003</v>
      </c>
      <c r="J96" s="519" t="e">
        <f>#REF!*#REF!</f>
        <v>#REF!</v>
      </c>
      <c r="K96" s="519" t="e">
        <f>#REF!*#REF!</f>
        <v>#REF!</v>
      </c>
      <c r="L96" s="519" t="e">
        <f t="shared" si="33"/>
        <v>#REF!</v>
      </c>
      <c r="M96" s="519" t="e">
        <f t="shared" si="34"/>
        <v>#REF!</v>
      </c>
      <c r="N96" s="519" t="e">
        <f t="shared" si="35"/>
        <v>#REF!</v>
      </c>
      <c r="O96" s="353"/>
    </row>
    <row r="97" spans="1:15" s="521" customFormat="1" hidden="1" outlineLevel="1">
      <c r="A97" s="349"/>
      <c r="B97" s="350"/>
      <c r="C97" s="351"/>
      <c r="D97" s="561"/>
      <c r="E97" s="561"/>
      <c r="F97" s="561"/>
      <c r="G97" s="561"/>
      <c r="H97" s="561"/>
      <c r="I97" s="561"/>
      <c r="J97" s="519" t="e">
        <f>#REF!*#REF!</f>
        <v>#REF!</v>
      </c>
      <c r="K97" s="519" t="e">
        <f>#REF!*#REF!</f>
        <v>#REF!</v>
      </c>
      <c r="L97" s="519" t="e">
        <f t="shared" si="33"/>
        <v>#REF!</v>
      </c>
      <c r="M97" s="519" t="e">
        <f t="shared" si="34"/>
        <v>#REF!</v>
      </c>
      <c r="N97" s="519" t="e">
        <f t="shared" si="35"/>
        <v>#REF!</v>
      </c>
      <c r="O97" s="496"/>
    </row>
    <row r="98" spans="1:15">
      <c r="A98" s="16">
        <f>MAX($A$6:$A92)+1</f>
        <v>33</v>
      </c>
      <c r="B98" s="546" t="s">
        <v>453</v>
      </c>
      <c r="C98" s="547" t="s">
        <v>391</v>
      </c>
      <c r="D98" s="552"/>
      <c r="E98" s="552"/>
      <c r="F98" s="552"/>
      <c r="G98" s="552"/>
      <c r="H98" s="552"/>
      <c r="I98" s="91">
        <f>I99*60</f>
        <v>30915.557999999997</v>
      </c>
      <c r="J98" s="519" t="e">
        <f>#REF!*#REF!</f>
        <v>#REF!</v>
      </c>
      <c r="K98" s="519" t="e">
        <f>#REF!*#REF!</f>
        <v>#REF!</v>
      </c>
      <c r="L98" s="519" t="e">
        <f t="shared" si="33"/>
        <v>#REF!</v>
      </c>
      <c r="M98" s="519" t="e">
        <f t="shared" si="34"/>
        <v>#REF!</v>
      </c>
      <c r="N98" s="519" t="e">
        <f t="shared" si="35"/>
        <v>#REF!</v>
      </c>
      <c r="O98" s="233"/>
    </row>
    <row r="99" spans="1:15" collapsed="1">
      <c r="A99" s="16">
        <f>MAX($A$6:$A98)+1</f>
        <v>34</v>
      </c>
      <c r="B99" s="546" t="s">
        <v>437</v>
      </c>
      <c r="C99" s="547" t="s">
        <v>3</v>
      </c>
      <c r="D99" s="552"/>
      <c r="E99" s="552"/>
      <c r="F99" s="552"/>
      <c r="G99" s="552"/>
      <c r="H99" s="552"/>
      <c r="I99" s="91">
        <f>SUBTOTAL(9,I100:I104)</f>
        <v>515.25929999999994</v>
      </c>
      <c r="J99" s="519" t="e">
        <f>#REF!*#REF!</f>
        <v>#REF!</v>
      </c>
      <c r="K99" s="519" t="e">
        <f>#REF!*#REF!</f>
        <v>#REF!</v>
      </c>
      <c r="L99" s="519" t="e">
        <f t="shared" si="33"/>
        <v>#REF!</v>
      </c>
      <c r="M99" s="519" t="e">
        <f t="shared" si="34"/>
        <v>#REF!</v>
      </c>
      <c r="N99" s="519" t="e">
        <f t="shared" si="35"/>
        <v>#REF!</v>
      </c>
      <c r="O99" s="233"/>
    </row>
    <row r="100" spans="1:15" s="521" customFormat="1" hidden="1" outlineLevel="1">
      <c r="A100" s="349"/>
      <c r="B100" s="350" t="str">
        <f>B79</f>
        <v>MH1 (700*1000)</v>
      </c>
      <c r="C100" s="351"/>
      <c r="D100" s="457"/>
      <c r="E100" s="457">
        <f>E79</f>
        <v>84.37</v>
      </c>
      <c r="F100" s="457">
        <f>F79-0.1</f>
        <v>0.7</v>
      </c>
      <c r="G100" s="457">
        <f>G79-0.1</f>
        <v>1</v>
      </c>
      <c r="H100" s="457"/>
      <c r="I100" s="457">
        <f>PRODUCT(D100:H100)</f>
        <v>59.058999999999997</v>
      </c>
      <c r="J100" s="519" t="e">
        <f>#REF!*#REF!</f>
        <v>#REF!</v>
      </c>
      <c r="K100" s="519" t="e">
        <f>#REF!*#REF!</f>
        <v>#REF!</v>
      </c>
      <c r="L100" s="519" t="e">
        <f t="shared" si="33"/>
        <v>#REF!</v>
      </c>
      <c r="M100" s="519" t="e">
        <f t="shared" si="34"/>
        <v>#REF!</v>
      </c>
      <c r="N100" s="519" t="e">
        <f t="shared" si="35"/>
        <v>#REF!</v>
      </c>
      <c r="O100" s="353"/>
    </row>
    <row r="101" spans="1:15" s="521" customFormat="1" hidden="1" outlineLevel="1">
      <c r="A101" s="349"/>
      <c r="B101" s="350" t="str">
        <f t="shared" ref="B101:B103" si="43">B80</f>
        <v>MH1A (700*700)</v>
      </c>
      <c r="C101" s="351"/>
      <c r="D101" s="457"/>
      <c r="E101" s="457">
        <f t="shared" ref="D101:E103" si="44">E80</f>
        <v>23.27</v>
      </c>
      <c r="F101" s="457">
        <f t="shared" ref="F101:G101" si="45">F80-0.1</f>
        <v>0.7</v>
      </c>
      <c r="G101" s="457">
        <f t="shared" si="45"/>
        <v>0.7</v>
      </c>
      <c r="H101" s="457"/>
      <c r="I101" s="457">
        <f t="shared" ref="I101:I103" si="46">PRODUCT(D101:H101)</f>
        <v>11.402299999999999</v>
      </c>
      <c r="J101" s="519" t="e">
        <f>#REF!*#REF!</f>
        <v>#REF!</v>
      </c>
      <c r="K101" s="519" t="e">
        <f>#REF!*#REF!</f>
        <v>#REF!</v>
      </c>
      <c r="L101" s="519" t="e">
        <f t="shared" si="33"/>
        <v>#REF!</v>
      </c>
      <c r="M101" s="519" t="e">
        <f t="shared" si="34"/>
        <v>#REF!</v>
      </c>
      <c r="N101" s="519" t="e">
        <f t="shared" si="35"/>
        <v>#REF!</v>
      </c>
      <c r="O101" s="353"/>
    </row>
    <row r="102" spans="1:15" s="521" customFormat="1" hidden="1" outlineLevel="1">
      <c r="A102" s="349"/>
      <c r="B102" s="350" t="str">
        <f t="shared" si="43"/>
        <v>MH2 (500*700)</v>
      </c>
      <c r="C102" s="351"/>
      <c r="D102" s="457"/>
      <c r="E102" s="457">
        <f t="shared" si="44"/>
        <v>64.08</v>
      </c>
      <c r="F102" s="457">
        <f t="shared" ref="F102:G102" si="47">F81-0.1</f>
        <v>0.5</v>
      </c>
      <c r="G102" s="457">
        <f t="shared" si="47"/>
        <v>1</v>
      </c>
      <c r="H102" s="457"/>
      <c r="I102" s="457">
        <f t="shared" si="46"/>
        <v>32.04</v>
      </c>
      <c r="J102" s="519" t="e">
        <f>#REF!*#REF!</f>
        <v>#REF!</v>
      </c>
      <c r="K102" s="519" t="e">
        <f>#REF!*#REF!</f>
        <v>#REF!</v>
      </c>
      <c r="L102" s="519" t="e">
        <f t="shared" si="33"/>
        <v>#REF!</v>
      </c>
      <c r="M102" s="519" t="e">
        <f t="shared" si="34"/>
        <v>#REF!</v>
      </c>
      <c r="N102" s="519" t="e">
        <f t="shared" si="35"/>
        <v>#REF!</v>
      </c>
      <c r="O102" s="353"/>
    </row>
    <row r="103" spans="1:15" s="521" customFormat="1" hidden="1" outlineLevel="1">
      <c r="A103" s="349"/>
      <c r="B103" s="350" t="str">
        <f t="shared" si="43"/>
        <v>MH3 (250*350)</v>
      </c>
      <c r="C103" s="351"/>
      <c r="D103" s="457">
        <f t="shared" si="44"/>
        <v>4</v>
      </c>
      <c r="E103" s="457">
        <f t="shared" si="44"/>
        <v>39.880000000000003</v>
      </c>
      <c r="F103" s="457">
        <f t="shared" ref="F103:G103" si="48">F82-0.1</f>
        <v>0.24999999999999997</v>
      </c>
      <c r="G103" s="457">
        <f t="shared" si="48"/>
        <v>10.35</v>
      </c>
      <c r="H103" s="457"/>
      <c r="I103" s="457">
        <f t="shared" si="46"/>
        <v>412.75799999999992</v>
      </c>
      <c r="J103" s="519" t="e">
        <f>#REF!*#REF!</f>
        <v>#REF!</v>
      </c>
      <c r="K103" s="519" t="e">
        <f>#REF!*#REF!</f>
        <v>#REF!</v>
      </c>
      <c r="L103" s="519" t="e">
        <f t="shared" si="33"/>
        <v>#REF!</v>
      </c>
      <c r="M103" s="519" t="e">
        <f t="shared" si="34"/>
        <v>#REF!</v>
      </c>
      <c r="N103" s="519" t="e">
        <f t="shared" si="35"/>
        <v>#REF!</v>
      </c>
      <c r="O103" s="353"/>
    </row>
    <row r="104" spans="1:15" s="521" customFormat="1" hidden="1" outlineLevel="1">
      <c r="A104" s="349"/>
      <c r="B104" s="350"/>
      <c r="C104" s="351"/>
      <c r="D104" s="561"/>
      <c r="E104" s="561"/>
      <c r="F104" s="561"/>
      <c r="G104" s="561"/>
      <c r="H104" s="561"/>
      <c r="I104" s="561"/>
      <c r="J104" s="519" t="e">
        <f>#REF!*#REF!</f>
        <v>#REF!</v>
      </c>
      <c r="K104" s="519" t="e">
        <f>#REF!*#REF!</f>
        <v>#REF!</v>
      </c>
      <c r="L104" s="519" t="e">
        <f t="shared" si="33"/>
        <v>#REF!</v>
      </c>
      <c r="M104" s="519" t="e">
        <f t="shared" si="34"/>
        <v>#REF!</v>
      </c>
      <c r="N104" s="519" t="e">
        <f t="shared" si="35"/>
        <v>#REF!</v>
      </c>
      <c r="O104" s="496"/>
    </row>
    <row r="105" spans="1:15">
      <c r="A105" s="16">
        <f>MAX($A$6:$A99)+1</f>
        <v>35</v>
      </c>
      <c r="B105" s="551" t="s">
        <v>475</v>
      </c>
      <c r="C105" s="552" t="s">
        <v>5</v>
      </c>
      <c r="D105" s="552"/>
      <c r="E105" s="552"/>
      <c r="F105" s="552"/>
      <c r="G105" s="552"/>
      <c r="H105" s="552"/>
      <c r="I105" s="91">
        <f>SUBTOTAL(9,I106:I110)</f>
        <v>5890.7199999999993</v>
      </c>
      <c r="J105" s="519"/>
      <c r="K105" s="519"/>
      <c r="L105" s="519">
        <f t="shared" si="33"/>
        <v>0</v>
      </c>
      <c r="M105" s="519">
        <f t="shared" si="34"/>
        <v>0</v>
      </c>
      <c r="N105" s="519">
        <f t="shared" si="35"/>
        <v>0</v>
      </c>
      <c r="O105" s="233"/>
    </row>
    <row r="106" spans="1:15" s="521" customFormat="1" outlineLevel="1">
      <c r="A106" s="349"/>
      <c r="B106" s="350" t="str">
        <f>B100</f>
        <v>MH1 (700*1000)</v>
      </c>
      <c r="C106" s="351"/>
      <c r="D106" s="457"/>
      <c r="E106" s="457">
        <f>E100</f>
        <v>84.37</v>
      </c>
      <c r="F106" s="457">
        <f t="shared" ref="F106" si="49">F100</f>
        <v>0.7</v>
      </c>
      <c r="G106" s="457"/>
      <c r="H106" s="457">
        <v>40</v>
      </c>
      <c r="I106" s="457">
        <f>PRODUCT(D106:H106)</f>
        <v>2362.3599999999997</v>
      </c>
      <c r="J106" s="352"/>
      <c r="K106" s="352"/>
      <c r="L106" s="352"/>
      <c r="M106" s="352"/>
      <c r="N106" s="352"/>
      <c r="O106" s="353"/>
    </row>
    <row r="107" spans="1:15" s="521" customFormat="1" outlineLevel="1">
      <c r="A107" s="349"/>
      <c r="B107" s="350" t="str">
        <f t="shared" ref="B107:B109" si="50">B101</f>
        <v>MH1A (700*700)</v>
      </c>
      <c r="C107" s="351"/>
      <c r="D107" s="457"/>
      <c r="E107" s="457">
        <f t="shared" ref="E107:F109" si="51">E101</f>
        <v>23.27</v>
      </c>
      <c r="F107" s="457">
        <f t="shared" si="51"/>
        <v>0.7</v>
      </c>
      <c r="G107" s="457"/>
      <c r="H107" s="457">
        <v>40</v>
      </c>
      <c r="I107" s="457">
        <f t="shared" ref="I107:I109" si="52">PRODUCT(D107:H107)</f>
        <v>651.55999999999995</v>
      </c>
      <c r="J107" s="352"/>
      <c r="K107" s="352"/>
      <c r="L107" s="352"/>
      <c r="M107" s="352"/>
      <c r="N107" s="352"/>
      <c r="O107" s="353"/>
    </row>
    <row r="108" spans="1:15" s="521" customFormat="1" outlineLevel="1">
      <c r="A108" s="349"/>
      <c r="B108" s="350" t="str">
        <f t="shared" si="50"/>
        <v>MH2 (500*700)</v>
      </c>
      <c r="C108" s="351"/>
      <c r="D108" s="457"/>
      <c r="E108" s="457">
        <f t="shared" si="51"/>
        <v>64.08</v>
      </c>
      <c r="F108" s="457">
        <f t="shared" si="51"/>
        <v>0.5</v>
      </c>
      <c r="G108" s="457"/>
      <c r="H108" s="457">
        <v>40</v>
      </c>
      <c r="I108" s="457">
        <f t="shared" si="52"/>
        <v>1281.5999999999999</v>
      </c>
      <c r="J108" s="352"/>
      <c r="K108" s="352"/>
      <c r="L108" s="352"/>
      <c r="M108" s="352"/>
      <c r="N108" s="352"/>
      <c r="O108" s="353"/>
    </row>
    <row r="109" spans="1:15" s="521" customFormat="1" outlineLevel="1">
      <c r="A109" s="349"/>
      <c r="B109" s="350" t="str">
        <f t="shared" si="50"/>
        <v>MH3 (250*350)</v>
      </c>
      <c r="C109" s="351"/>
      <c r="D109" s="457">
        <f>D103</f>
        <v>4</v>
      </c>
      <c r="E109" s="457">
        <f t="shared" si="51"/>
        <v>39.880000000000003</v>
      </c>
      <c r="F109" s="457">
        <f t="shared" si="51"/>
        <v>0.24999999999999997</v>
      </c>
      <c r="G109" s="457"/>
      <c r="H109" s="457">
        <v>40</v>
      </c>
      <c r="I109" s="457">
        <f t="shared" si="52"/>
        <v>1595.1999999999998</v>
      </c>
      <c r="J109" s="352"/>
      <c r="K109" s="352"/>
      <c r="L109" s="352"/>
      <c r="M109" s="352"/>
      <c r="N109" s="352"/>
      <c r="O109" s="353"/>
    </row>
    <row r="110" spans="1:15" s="521" customFormat="1" outlineLevel="1">
      <c r="A110" s="349"/>
      <c r="B110" s="350"/>
      <c r="C110" s="351"/>
      <c r="D110" s="561"/>
      <c r="E110" s="561"/>
      <c r="F110" s="561"/>
      <c r="G110" s="561"/>
      <c r="H110" s="561"/>
      <c r="I110" s="561"/>
      <c r="J110" s="495"/>
      <c r="K110" s="495"/>
      <c r="L110" s="495"/>
      <c r="M110" s="495"/>
      <c r="N110" s="495"/>
      <c r="O110" s="496"/>
    </row>
    <row r="111" spans="1:15">
      <c r="A111" s="554"/>
      <c r="B111" s="555"/>
      <c r="C111" s="556"/>
      <c r="D111" s="556"/>
      <c r="E111" s="556"/>
      <c r="F111" s="556"/>
      <c r="G111" s="556"/>
      <c r="H111" s="556"/>
      <c r="I111" s="557"/>
      <c r="J111" s="558"/>
      <c r="K111" s="558"/>
      <c r="L111" s="559"/>
      <c r="M111" s="559"/>
      <c r="N111" s="559"/>
      <c r="O111" s="225"/>
    </row>
    <row r="112" spans="1:15" ht="28.5">
      <c r="A112" s="116"/>
      <c r="B112" s="87" t="s">
        <v>181</v>
      </c>
      <c r="C112" s="86"/>
      <c r="D112" s="86"/>
      <c r="E112" s="86"/>
      <c r="F112" s="86"/>
      <c r="G112" s="86"/>
      <c r="H112" s="86"/>
      <c r="I112" s="88"/>
      <c r="J112" s="218"/>
      <c r="K112" s="218"/>
      <c r="L112" s="185"/>
      <c r="M112" s="185"/>
      <c r="N112" s="185"/>
      <c r="O112" s="186"/>
    </row>
    <row r="113" spans="1:15" s="508" customFormat="1" ht="45.75" customHeight="1">
      <c r="A113" s="140"/>
      <c r="B113" s="146" t="s">
        <v>184</v>
      </c>
      <c r="C113" s="433"/>
      <c r="D113" s="433"/>
      <c r="E113" s="433"/>
      <c r="F113" s="433"/>
      <c r="G113" s="433"/>
      <c r="H113" s="433"/>
      <c r="I113" s="143"/>
      <c r="J113" s="144"/>
      <c r="K113" s="144"/>
      <c r="L113" s="144"/>
      <c r="M113" s="144"/>
      <c r="N113" s="144"/>
      <c r="O113" s="145"/>
    </row>
    <row r="114" spans="1:15" s="508" customFormat="1" ht="24.95" customHeight="1">
      <c r="A114" s="535"/>
      <c r="B114" s="531"/>
      <c r="C114" s="530"/>
      <c r="D114" s="530"/>
      <c r="E114" s="530"/>
      <c r="F114" s="530"/>
      <c r="G114" s="530"/>
      <c r="H114" s="530"/>
      <c r="I114" s="532"/>
      <c r="J114" s="533"/>
      <c r="K114" s="533"/>
      <c r="L114" s="533"/>
      <c r="M114" s="533"/>
      <c r="N114" s="533"/>
      <c r="O114" s="534"/>
    </row>
    <row r="115" spans="1:15" s="508" customFormat="1">
      <c r="A115" s="536"/>
      <c r="B115" s="537"/>
      <c r="C115" s="538"/>
      <c r="D115" s="538"/>
      <c r="E115" s="538"/>
      <c r="F115" s="538"/>
      <c r="G115" s="538"/>
      <c r="H115" s="538"/>
      <c r="I115" s="539"/>
      <c r="J115" s="540"/>
      <c r="K115" s="540"/>
      <c r="L115" s="541"/>
      <c r="M115" s="541"/>
      <c r="N115" s="541"/>
      <c r="O115" s="542"/>
    </row>
    <row r="116" spans="1:15" s="508" customFormat="1" ht="21" customHeight="1" thickBot="1">
      <c r="A116" s="127"/>
      <c r="B116" s="128" t="s">
        <v>13</v>
      </c>
      <c r="C116" s="128"/>
      <c r="D116" s="128"/>
      <c r="E116" s="128"/>
      <c r="F116" s="128"/>
      <c r="G116" s="128"/>
      <c r="H116" s="128"/>
      <c r="I116" s="129"/>
      <c r="J116" s="130"/>
      <c r="K116" s="130"/>
      <c r="L116" s="131" t="e">
        <f>+SUBTOTAL(9,L12:L115)</f>
        <v>#REF!</v>
      </c>
      <c r="M116" s="131" t="e">
        <f>+SUBTOTAL(9,M12:M115)</f>
        <v>#REF!</v>
      </c>
      <c r="N116" s="131" t="e">
        <f>+SUBTOTAL(9,N12:N115)</f>
        <v>#REF!</v>
      </c>
      <c r="O116" s="132"/>
    </row>
    <row r="117" spans="1:15" s="40" customFormat="1" ht="13.5" thickTop="1">
      <c r="B117" s="201"/>
    </row>
    <row r="118" spans="1:15" s="40" customFormat="1" ht="12.75">
      <c r="B118" s="201"/>
    </row>
    <row r="119" spans="1:15" s="40" customFormat="1" ht="12.75">
      <c r="B119" s="201"/>
    </row>
    <row r="120" spans="1:15" s="40" customFormat="1" ht="12.75">
      <c r="B120" s="201"/>
    </row>
    <row r="121" spans="1:15" s="40" customFormat="1" ht="12.75">
      <c r="B121" s="201"/>
    </row>
    <row r="122" spans="1:15" s="40" customFormat="1" ht="12.75">
      <c r="B122" s="201"/>
    </row>
    <row r="123" spans="1:15" s="40" customFormat="1" ht="12.75">
      <c r="B123" s="201"/>
    </row>
    <row r="124" spans="1:15" s="40" customFormat="1" ht="12.75">
      <c r="B124" s="201"/>
    </row>
    <row r="125" spans="1:15" s="40" customFormat="1" ht="12.75">
      <c r="B125" s="201"/>
    </row>
    <row r="126" spans="1:15" s="40" customFormat="1" ht="12.75">
      <c r="B126" s="201"/>
    </row>
    <row r="127" spans="1:15" s="40" customFormat="1" ht="12.75">
      <c r="B127" s="201"/>
    </row>
    <row r="128" spans="1:15" s="40" customFormat="1" ht="12.75">
      <c r="B128" s="201"/>
    </row>
    <row r="129" spans="2:2" s="40" customFormat="1" ht="12.75">
      <c r="B129" s="201"/>
    </row>
    <row r="130" spans="2:2" s="40" customFormat="1" ht="12.75">
      <c r="B130" s="201"/>
    </row>
    <row r="131" spans="2:2" s="40" customFormat="1" ht="12.75">
      <c r="B131" s="201"/>
    </row>
    <row r="132" spans="2:2" s="40" customFormat="1" ht="12.75">
      <c r="B132" s="201"/>
    </row>
    <row r="133" spans="2:2" s="40" customFormat="1" ht="12.75">
      <c r="B133" s="201"/>
    </row>
    <row r="134" spans="2:2" s="40" customFormat="1" ht="12.75">
      <c r="B134" s="201"/>
    </row>
    <row r="135" spans="2:2" s="40" customFormat="1" ht="12.75">
      <c r="B135" s="201"/>
    </row>
    <row r="136" spans="2:2" s="40" customFormat="1" ht="12.75">
      <c r="B136" s="201"/>
    </row>
    <row r="137" spans="2:2" s="40" customFormat="1" ht="12.75">
      <c r="B137" s="201"/>
    </row>
    <row r="138" spans="2:2" s="40" customFormat="1" ht="12.75">
      <c r="B138" s="201"/>
    </row>
    <row r="139" spans="2:2" s="40" customFormat="1" ht="12.75">
      <c r="B139" s="201"/>
    </row>
    <row r="140" spans="2:2" s="40" customFormat="1" ht="12.75">
      <c r="B140" s="201"/>
    </row>
    <row r="141" spans="2:2" s="40" customFormat="1" ht="12.75">
      <c r="B141" s="201"/>
    </row>
    <row r="142" spans="2:2" s="40" customFormat="1" ht="12.75">
      <c r="B142" s="201"/>
    </row>
  </sheetData>
  <mergeCells count="9">
    <mergeCell ref="O6:O7"/>
    <mergeCell ref="N6:N7"/>
    <mergeCell ref="A6:A7"/>
    <mergeCell ref="B6:B7"/>
    <mergeCell ref="C6:C7"/>
    <mergeCell ref="I6:I7"/>
    <mergeCell ref="J6:K6"/>
    <mergeCell ref="L6:M6"/>
    <mergeCell ref="E6:G6"/>
  </mergeCells>
  <hyperlinks>
    <hyperlink ref="A6:A7" location="'BẢNG TỔNG'!A1" tooltip="BẢNG TỔNG" display="STT 次序"/>
  </hyperlinks>
  <printOptions horizontalCentered="1"/>
  <pageMargins left="0.2" right="0.2" top="0.5" bottom="0.5" header="0.3" footer="0.3"/>
  <pageSetup paperSize="9" scale="98" orientation="landscape" r:id="rId1"/>
  <headerFooter>
    <oddFooter>&amp;L&amp;F&amp;CTrang &amp;P / &amp;N&amp;R&amp;A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294"/>
  <sheetViews>
    <sheetView view="pageBreakPreview" zoomScale="90" zoomScaleNormal="90" zoomScaleSheetLayoutView="90" workbookViewId="0">
      <pane ySplit="7" topLeftCell="A436" activePane="bottomLeft" state="frozen"/>
      <selection pane="bottomLeft" activeCell="H7" sqref="H7"/>
    </sheetView>
  </sheetViews>
  <sheetFormatPr defaultColWidth="9.140625" defaultRowHeight="12.75"/>
  <cols>
    <col min="1" max="1" width="5.7109375" style="763" customWidth="1"/>
    <col min="2" max="2" width="46.140625" style="563" customWidth="1"/>
    <col min="3" max="3" width="22.140625" style="733" customWidth="1"/>
    <col min="4" max="4" width="20.85546875" style="583" customWidth="1"/>
    <col min="5" max="5" width="6.7109375" style="563" customWidth="1"/>
    <col min="6" max="6" width="8.28515625" style="584" customWidth="1"/>
    <col min="7" max="7" width="16" style="563" customWidth="1"/>
    <col min="8" max="8" width="16.5703125" style="563" customWidth="1"/>
    <col min="9" max="9" width="18.7109375" style="563" customWidth="1"/>
    <col min="10" max="10" width="16.85546875" style="563" customWidth="1"/>
    <col min="11" max="11" width="18.28515625" style="563" customWidth="1"/>
    <col min="12" max="12" width="17.28515625" style="733" customWidth="1"/>
    <col min="13" max="16384" width="9.140625" style="563"/>
  </cols>
  <sheetData>
    <row r="1" spans="1:12" ht="20.25">
      <c r="A1" s="915" t="str">
        <f>'[71]NUOC THAI'!A1</f>
        <v>BẢNG KHỐI LƯỢNG MỜI THẦU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</row>
    <row r="2" spans="1:12" ht="15.75">
      <c r="A2" s="916" t="str">
        <f>'CP chuẩn bị'!A3</f>
        <v>Dự án: Nhà Máy Sản Xuất Công Ty ….</v>
      </c>
      <c r="B2" s="916"/>
      <c r="C2" s="916"/>
      <c r="D2" s="916"/>
      <c r="E2" s="916"/>
      <c r="F2" s="916"/>
      <c r="G2" s="916"/>
      <c r="H2" s="916"/>
      <c r="I2" s="916"/>
      <c r="J2" s="916"/>
      <c r="K2" s="916"/>
      <c r="L2" s="916"/>
    </row>
    <row r="3" spans="1:12" ht="15.75">
      <c r="A3" s="916" t="str">
        <f>'[71]NUOC THAI'!A3</f>
        <v>Gói thầu: Thi Công Xây Dựng &amp; Hệ Thống Cơ Điện, PCCC</v>
      </c>
      <c r="B3" s="916"/>
      <c r="C3" s="916"/>
      <c r="D3" s="916"/>
      <c r="E3" s="916"/>
      <c r="F3" s="916"/>
      <c r="G3" s="916"/>
      <c r="H3" s="916"/>
      <c r="I3" s="916"/>
      <c r="J3" s="916"/>
      <c r="K3" s="916"/>
      <c r="L3" s="916"/>
    </row>
    <row r="4" spans="1:12" ht="15.75">
      <c r="A4" s="916" t="s">
        <v>476</v>
      </c>
      <c r="B4" s="916"/>
      <c r="C4" s="916"/>
      <c r="D4" s="916"/>
      <c r="E4" s="916"/>
      <c r="F4" s="916"/>
      <c r="G4" s="916"/>
      <c r="H4" s="916"/>
      <c r="I4" s="916"/>
      <c r="J4" s="916"/>
      <c r="K4" s="916"/>
      <c r="L4" s="916"/>
    </row>
    <row r="5" spans="1:12" s="227" customFormat="1" ht="16.5" thickBot="1">
      <c r="A5" s="228"/>
      <c r="B5" s="228"/>
      <c r="C5" s="228"/>
      <c r="D5" s="564"/>
      <c r="E5" s="228"/>
      <c r="F5" s="228"/>
      <c r="G5" s="228"/>
      <c r="H5" s="228"/>
      <c r="I5" s="228"/>
      <c r="J5" s="228"/>
      <c r="K5" s="228"/>
      <c r="L5" s="228"/>
    </row>
    <row r="6" spans="1:12" s="565" customFormat="1" ht="15.75" thickTop="1">
      <c r="A6" s="923" t="s">
        <v>39</v>
      </c>
      <c r="B6" s="918" t="s">
        <v>40</v>
      </c>
      <c r="C6" s="918" t="s">
        <v>980</v>
      </c>
      <c r="D6" s="926" t="s">
        <v>981</v>
      </c>
      <c r="E6" s="918" t="s">
        <v>29</v>
      </c>
      <c r="F6" s="928" t="s">
        <v>30</v>
      </c>
      <c r="G6" s="917" t="s">
        <v>31</v>
      </c>
      <c r="H6" s="917"/>
      <c r="I6" s="918" t="s">
        <v>35</v>
      </c>
      <c r="J6" s="918"/>
      <c r="K6" s="919" t="s">
        <v>36</v>
      </c>
      <c r="L6" s="921" t="s">
        <v>37</v>
      </c>
    </row>
    <row r="7" spans="1:12" s="565" customFormat="1" ht="15">
      <c r="A7" s="924"/>
      <c r="B7" s="925"/>
      <c r="C7" s="925"/>
      <c r="D7" s="927"/>
      <c r="E7" s="925"/>
      <c r="F7" s="929"/>
      <c r="G7" s="566" t="s">
        <v>32</v>
      </c>
      <c r="H7" s="566" t="s">
        <v>268</v>
      </c>
      <c r="I7" s="566" t="s">
        <v>32</v>
      </c>
      <c r="J7" s="566" t="str">
        <f>H7</f>
        <v>NC&amp;NTC</v>
      </c>
      <c r="K7" s="920"/>
      <c r="L7" s="922"/>
    </row>
    <row r="8" spans="1:12" s="565" customFormat="1" ht="15">
      <c r="A8" s="567"/>
      <c r="B8" s="568"/>
      <c r="C8" s="568"/>
      <c r="D8" s="569"/>
      <c r="E8" s="568"/>
      <c r="F8" s="570"/>
      <c r="G8" s="566"/>
      <c r="H8" s="566"/>
      <c r="I8" s="566"/>
      <c r="J8" s="566"/>
      <c r="K8" s="566"/>
      <c r="L8" s="571"/>
    </row>
    <row r="9" spans="1:12" s="572" customFormat="1" ht="15">
      <c r="A9" s="585" t="s">
        <v>332</v>
      </c>
      <c r="B9" s="586" t="s">
        <v>477</v>
      </c>
      <c r="C9" s="734"/>
      <c r="D9" s="588"/>
      <c r="E9" s="587"/>
      <c r="F9" s="589"/>
      <c r="G9" s="590"/>
      <c r="H9" s="590"/>
      <c r="I9" s="591" t="e">
        <f>+SUBTOTAL(9,I10:I268)</f>
        <v>#REF!</v>
      </c>
      <c r="J9" s="591" t="e">
        <f>+SUBTOTAL(9,J10:J268)</f>
        <v>#REF!</v>
      </c>
      <c r="K9" s="591" t="e">
        <f>+SUBTOTAL(9,K10:K268)</f>
        <v>#REF!</v>
      </c>
      <c r="L9" s="721"/>
    </row>
    <row r="10" spans="1:12" s="572" customFormat="1" ht="28.5">
      <c r="A10" s="592" t="s">
        <v>388</v>
      </c>
      <c r="B10" s="586" t="s">
        <v>490</v>
      </c>
      <c r="C10" s="734"/>
      <c r="D10" s="588"/>
      <c r="E10" s="587"/>
      <c r="F10" s="589"/>
      <c r="G10" s="590"/>
      <c r="H10" s="590"/>
      <c r="I10" s="591" t="e">
        <f>+SUBTOTAL(9,I11:I52)</f>
        <v>#REF!</v>
      </c>
      <c r="J10" s="591" t="e">
        <f>+SUBTOTAL(9,J11:J52)</f>
        <v>#REF!</v>
      </c>
      <c r="K10" s="591" t="e">
        <f>+SUBTOTAL(9,K11:K52)</f>
        <v>#REF!</v>
      </c>
      <c r="L10" s="721"/>
    </row>
    <row r="11" spans="1:12" s="572" customFormat="1" ht="15">
      <c r="A11" s="593"/>
      <c r="B11" s="594" t="s">
        <v>982</v>
      </c>
      <c r="C11" s="735"/>
      <c r="D11" s="596"/>
      <c r="E11" s="595"/>
      <c r="F11" s="597"/>
      <c r="G11" s="598"/>
      <c r="H11" s="598"/>
      <c r="I11" s="599"/>
      <c r="J11" s="599"/>
      <c r="K11" s="600" t="e">
        <f>+SUBTOTAL(9,K12:K29)</f>
        <v>#REF!</v>
      </c>
      <c r="L11" s="722"/>
    </row>
    <row r="12" spans="1:12" s="572" customFormat="1" ht="15">
      <c r="A12" s="417">
        <f>MAX($A$6:$A11)+1</f>
        <v>1</v>
      </c>
      <c r="B12" s="601" t="s">
        <v>983</v>
      </c>
      <c r="C12" s="602"/>
      <c r="D12" s="603" t="s">
        <v>667</v>
      </c>
      <c r="E12" s="604" t="s">
        <v>984</v>
      </c>
      <c r="F12" s="604">
        <v>1</v>
      </c>
      <c r="G12" s="605" t="e">
        <f>#REF!*#REF!</f>
        <v>#REF!</v>
      </c>
      <c r="H12" s="605" t="e">
        <f>#REF!*#REF!</f>
        <v>#REF!</v>
      </c>
      <c r="I12" s="605" t="e">
        <f>+F12*G12</f>
        <v>#REF!</v>
      </c>
      <c r="J12" s="605" t="e">
        <f>+F12*H12</f>
        <v>#REF!</v>
      </c>
      <c r="K12" s="605" t="e">
        <f>+I12+J12</f>
        <v>#REF!</v>
      </c>
      <c r="L12" s="723"/>
    </row>
    <row r="13" spans="1:12" s="572" customFormat="1" ht="30">
      <c r="A13" s="417">
        <f>MAX($A$6:$A12)+1</f>
        <v>2</v>
      </c>
      <c r="B13" s="601" t="s">
        <v>985</v>
      </c>
      <c r="C13" s="602"/>
      <c r="D13" s="603" t="s">
        <v>667</v>
      </c>
      <c r="E13" s="604" t="s">
        <v>840</v>
      </c>
      <c r="F13" s="604">
        <v>1</v>
      </c>
      <c r="G13" s="605" t="e">
        <f>#REF!*#REF!</f>
        <v>#REF!</v>
      </c>
      <c r="H13" s="605" t="e">
        <f>#REF!*#REF!</f>
        <v>#REF!</v>
      </c>
      <c r="I13" s="605" t="e">
        <f>+F13*G13</f>
        <v>#REF!</v>
      </c>
      <c r="J13" s="605" t="e">
        <f>+F13*H13</f>
        <v>#REF!</v>
      </c>
      <c r="K13" s="605" t="e">
        <f>+I13+J13</f>
        <v>#REF!</v>
      </c>
      <c r="L13" s="723"/>
    </row>
    <row r="14" spans="1:12" s="572" customFormat="1" ht="30">
      <c r="A14" s="417">
        <f>MAX($A$6:$A13)+1</f>
        <v>3</v>
      </c>
      <c r="B14" s="601" t="s">
        <v>986</v>
      </c>
      <c r="C14" s="602"/>
      <c r="D14" s="603" t="s">
        <v>987</v>
      </c>
      <c r="E14" s="604" t="s">
        <v>7</v>
      </c>
      <c r="F14" s="604">
        <v>1</v>
      </c>
      <c r="G14" s="605" t="e">
        <f>#REF!*#REF!</f>
        <v>#REF!</v>
      </c>
      <c r="H14" s="605" t="e">
        <f>#REF!*#REF!</f>
        <v>#REF!</v>
      </c>
      <c r="I14" s="605" t="e">
        <f>+F14*G14</f>
        <v>#REF!</v>
      </c>
      <c r="J14" s="605" t="e">
        <f>+F14*H14</f>
        <v>#REF!</v>
      </c>
      <c r="K14" s="605" t="e">
        <f>+I14+J14</f>
        <v>#REF!</v>
      </c>
      <c r="L14" s="723"/>
    </row>
    <row r="15" spans="1:12" s="572" customFormat="1" ht="15">
      <c r="A15" s="417">
        <f>MAX($A$6:$A14)+1</f>
        <v>4</v>
      </c>
      <c r="B15" s="601" t="s">
        <v>988</v>
      </c>
      <c r="C15" s="602"/>
      <c r="D15" s="603" t="s">
        <v>989</v>
      </c>
      <c r="E15" s="604" t="s">
        <v>7</v>
      </c>
      <c r="F15" s="604">
        <v>1</v>
      </c>
      <c r="G15" s="605" t="e">
        <f>#REF!*#REF!</f>
        <v>#REF!</v>
      </c>
      <c r="H15" s="605" t="e">
        <f>#REF!*#REF!</f>
        <v>#REF!</v>
      </c>
      <c r="I15" s="605" t="e">
        <f t="shared" ref="I15:I48" si="0">+F15*G15</f>
        <v>#REF!</v>
      </c>
      <c r="J15" s="605" t="e">
        <f t="shared" ref="J15:J48" si="1">+F15*H15</f>
        <v>#REF!</v>
      </c>
      <c r="K15" s="605" t="e">
        <f t="shared" ref="K15:K29" si="2">+I15+J15</f>
        <v>#REF!</v>
      </c>
      <c r="L15" s="723"/>
    </row>
    <row r="16" spans="1:12" s="572" customFormat="1" ht="15">
      <c r="A16" s="417">
        <f>MAX($A$6:$A15)+1</f>
        <v>5</v>
      </c>
      <c r="B16" s="601" t="s">
        <v>990</v>
      </c>
      <c r="C16" s="602"/>
      <c r="D16" s="603" t="s">
        <v>991</v>
      </c>
      <c r="E16" s="604" t="s">
        <v>7</v>
      </c>
      <c r="F16" s="604">
        <v>6</v>
      </c>
      <c r="G16" s="605" t="e">
        <f>#REF!*#REF!</f>
        <v>#REF!</v>
      </c>
      <c r="H16" s="605" t="e">
        <f>#REF!*#REF!</f>
        <v>#REF!</v>
      </c>
      <c r="I16" s="605" t="e">
        <f t="shared" si="0"/>
        <v>#REF!</v>
      </c>
      <c r="J16" s="605" t="e">
        <f t="shared" si="1"/>
        <v>#REF!</v>
      </c>
      <c r="K16" s="605" t="e">
        <f t="shared" si="2"/>
        <v>#REF!</v>
      </c>
      <c r="L16" s="723"/>
    </row>
    <row r="17" spans="1:12" s="572" customFormat="1" ht="15">
      <c r="A17" s="417">
        <f>MAX($A$6:$A16)+1</f>
        <v>6</v>
      </c>
      <c r="B17" s="601" t="s">
        <v>992</v>
      </c>
      <c r="C17" s="602"/>
      <c r="D17" s="603" t="s">
        <v>993</v>
      </c>
      <c r="E17" s="604" t="s">
        <v>994</v>
      </c>
      <c r="F17" s="604">
        <v>1</v>
      </c>
      <c r="G17" s="605" t="e">
        <f>#REF!*#REF!</f>
        <v>#REF!</v>
      </c>
      <c r="H17" s="605" t="e">
        <f>#REF!*#REF!</f>
        <v>#REF!</v>
      </c>
      <c r="I17" s="605" t="e">
        <f t="shared" si="0"/>
        <v>#REF!</v>
      </c>
      <c r="J17" s="605" t="e">
        <f t="shared" si="1"/>
        <v>#REF!</v>
      </c>
      <c r="K17" s="605" t="e">
        <f t="shared" si="2"/>
        <v>#REF!</v>
      </c>
      <c r="L17" s="723"/>
    </row>
    <row r="18" spans="1:12" s="572" customFormat="1" ht="15">
      <c r="A18" s="417">
        <f>MAX($A$6:$A17)+1</f>
        <v>7</v>
      </c>
      <c r="B18" s="601" t="s">
        <v>995</v>
      </c>
      <c r="C18" s="602"/>
      <c r="D18" s="603" t="s">
        <v>667</v>
      </c>
      <c r="E18" s="604" t="s">
        <v>994</v>
      </c>
      <c r="F18" s="604">
        <v>1</v>
      </c>
      <c r="G18" s="605" t="e">
        <f>#REF!*#REF!</f>
        <v>#REF!</v>
      </c>
      <c r="H18" s="605" t="e">
        <f>#REF!*#REF!</f>
        <v>#REF!</v>
      </c>
      <c r="I18" s="605" t="e">
        <f t="shared" si="0"/>
        <v>#REF!</v>
      </c>
      <c r="J18" s="605" t="e">
        <f t="shared" si="1"/>
        <v>#REF!</v>
      </c>
      <c r="K18" s="605" t="e">
        <f t="shared" si="2"/>
        <v>#REF!</v>
      </c>
      <c r="L18" s="723"/>
    </row>
    <row r="19" spans="1:12" s="572" customFormat="1" ht="15">
      <c r="A19" s="417">
        <f>MAX($A$6:$A18)+1</f>
        <v>8</v>
      </c>
      <c r="B19" s="601" t="s">
        <v>478</v>
      </c>
      <c r="C19" s="602"/>
      <c r="D19" s="603" t="s">
        <v>667</v>
      </c>
      <c r="E19" s="604" t="s">
        <v>840</v>
      </c>
      <c r="F19" s="604">
        <v>1</v>
      </c>
      <c r="G19" s="605" t="e">
        <f>#REF!*#REF!</f>
        <v>#REF!</v>
      </c>
      <c r="H19" s="605" t="e">
        <f>#REF!*#REF!</f>
        <v>#REF!</v>
      </c>
      <c r="I19" s="605" t="e">
        <f t="shared" si="0"/>
        <v>#REF!</v>
      </c>
      <c r="J19" s="605" t="e">
        <f t="shared" si="1"/>
        <v>#REF!</v>
      </c>
      <c r="K19" s="605" t="e">
        <f t="shared" si="2"/>
        <v>#REF!</v>
      </c>
      <c r="L19" s="723"/>
    </row>
    <row r="20" spans="1:12" s="572" customFormat="1" ht="15">
      <c r="A20" s="606"/>
      <c r="B20" s="607" t="s">
        <v>996</v>
      </c>
      <c r="C20" s="736"/>
      <c r="D20" s="609"/>
      <c r="E20" s="608"/>
      <c r="F20" s="610"/>
      <c r="G20" s="605"/>
      <c r="H20" s="605"/>
      <c r="I20" s="605"/>
      <c r="J20" s="605"/>
      <c r="K20" s="605"/>
      <c r="L20" s="723"/>
    </row>
    <row r="21" spans="1:12" s="572" customFormat="1" ht="15">
      <c r="A21" s="417">
        <f>MAX($A$6:$A20)+1</f>
        <v>9</v>
      </c>
      <c r="B21" s="601" t="s">
        <v>1293</v>
      </c>
      <c r="C21" s="602" t="s">
        <v>997</v>
      </c>
      <c r="D21" s="603" t="s">
        <v>998</v>
      </c>
      <c r="E21" s="604" t="s">
        <v>231</v>
      </c>
      <c r="F21" s="604">
        <v>25</v>
      </c>
      <c r="G21" s="605" t="e">
        <f>#REF!*#REF!</f>
        <v>#REF!</v>
      </c>
      <c r="H21" s="605" t="e">
        <f>#REF!*#REF!</f>
        <v>#REF!</v>
      </c>
      <c r="I21" s="605" t="e">
        <f t="shared" si="0"/>
        <v>#REF!</v>
      </c>
      <c r="J21" s="605" t="e">
        <f t="shared" si="1"/>
        <v>#REF!</v>
      </c>
      <c r="K21" s="605" t="e">
        <f t="shared" si="2"/>
        <v>#REF!</v>
      </c>
      <c r="L21" s="723"/>
    </row>
    <row r="22" spans="1:12" s="572" customFormat="1" ht="15">
      <c r="A22" s="417">
        <f>MAX($A$6:$A21)+1</f>
        <v>10</v>
      </c>
      <c r="B22" s="601" t="s">
        <v>1294</v>
      </c>
      <c r="C22" s="602" t="s">
        <v>997</v>
      </c>
      <c r="D22" s="603" t="s">
        <v>998</v>
      </c>
      <c r="E22" s="604" t="s">
        <v>231</v>
      </c>
      <c r="F22" s="604">
        <v>25</v>
      </c>
      <c r="G22" s="605" t="e">
        <f>#REF!*#REF!</f>
        <v>#REF!</v>
      </c>
      <c r="H22" s="605" t="e">
        <f>#REF!*#REF!</f>
        <v>#REF!</v>
      </c>
      <c r="I22" s="605" t="e">
        <f t="shared" si="0"/>
        <v>#REF!</v>
      </c>
      <c r="J22" s="605" t="e">
        <f t="shared" si="1"/>
        <v>#REF!</v>
      </c>
      <c r="K22" s="605" t="e">
        <f t="shared" si="2"/>
        <v>#REF!</v>
      </c>
      <c r="L22" s="723"/>
    </row>
    <row r="23" spans="1:12" s="572" customFormat="1" ht="15">
      <c r="A23" s="417">
        <f>MAX($A$6:$A22)+1</f>
        <v>11</v>
      </c>
      <c r="B23" s="601" t="s">
        <v>999</v>
      </c>
      <c r="C23" s="602"/>
      <c r="D23" s="603" t="s">
        <v>1000</v>
      </c>
      <c r="E23" s="604" t="s">
        <v>7</v>
      </c>
      <c r="F23" s="604">
        <v>1</v>
      </c>
      <c r="G23" s="605" t="e">
        <f>#REF!*#REF!</f>
        <v>#REF!</v>
      </c>
      <c r="H23" s="605" t="e">
        <f>#REF!*#REF!</f>
        <v>#REF!</v>
      </c>
      <c r="I23" s="605" t="e">
        <f t="shared" si="0"/>
        <v>#REF!</v>
      </c>
      <c r="J23" s="605" t="e">
        <f t="shared" si="1"/>
        <v>#REF!</v>
      </c>
      <c r="K23" s="605" t="e">
        <f t="shared" si="2"/>
        <v>#REF!</v>
      </c>
      <c r="L23" s="723"/>
    </row>
    <row r="24" spans="1:12" s="572" customFormat="1" ht="15">
      <c r="A24" s="417">
        <f>MAX($A$6:$A23)+1</f>
        <v>12</v>
      </c>
      <c r="B24" s="601" t="s">
        <v>1001</v>
      </c>
      <c r="C24" s="602"/>
      <c r="D24" s="603" t="s">
        <v>1000</v>
      </c>
      <c r="E24" s="604" t="s">
        <v>7</v>
      </c>
      <c r="F24" s="604">
        <v>1</v>
      </c>
      <c r="G24" s="605" t="e">
        <f>#REF!*#REF!</f>
        <v>#REF!</v>
      </c>
      <c r="H24" s="605" t="e">
        <f>#REF!*#REF!</f>
        <v>#REF!</v>
      </c>
      <c r="I24" s="605" t="e">
        <f t="shared" si="0"/>
        <v>#REF!</v>
      </c>
      <c r="J24" s="605" t="e">
        <f t="shared" si="1"/>
        <v>#REF!</v>
      </c>
      <c r="K24" s="605" t="e">
        <f t="shared" si="2"/>
        <v>#REF!</v>
      </c>
      <c r="L24" s="723"/>
    </row>
    <row r="25" spans="1:12" s="572" customFormat="1" ht="15">
      <c r="A25" s="417">
        <f>MAX($A$6:$A24)+1</f>
        <v>13</v>
      </c>
      <c r="B25" s="611" t="s">
        <v>1002</v>
      </c>
      <c r="C25" s="602"/>
      <c r="D25" s="603" t="s">
        <v>1003</v>
      </c>
      <c r="E25" s="604" t="s">
        <v>231</v>
      </c>
      <c r="F25" s="604">
        <v>13</v>
      </c>
      <c r="G25" s="605" t="e">
        <f>#REF!*#REF!</f>
        <v>#REF!</v>
      </c>
      <c r="H25" s="605" t="e">
        <f>#REF!*#REF!</f>
        <v>#REF!</v>
      </c>
      <c r="I25" s="605" t="e">
        <f t="shared" si="0"/>
        <v>#REF!</v>
      </c>
      <c r="J25" s="605" t="e">
        <f t="shared" si="1"/>
        <v>#REF!</v>
      </c>
      <c r="K25" s="605" t="e">
        <f t="shared" si="2"/>
        <v>#REF!</v>
      </c>
      <c r="L25" s="723"/>
    </row>
    <row r="26" spans="1:12" s="572" customFormat="1" ht="15">
      <c r="A26" s="417">
        <f>MAX($A$6:$A25)+1</f>
        <v>14</v>
      </c>
      <c r="B26" s="612" t="s">
        <v>1004</v>
      </c>
      <c r="C26" s="602"/>
      <c r="D26" s="603" t="s">
        <v>667</v>
      </c>
      <c r="E26" s="604" t="s">
        <v>231</v>
      </c>
      <c r="F26" s="604">
        <v>10</v>
      </c>
      <c r="G26" s="605" t="e">
        <f>#REF!*#REF!</f>
        <v>#REF!</v>
      </c>
      <c r="H26" s="605" t="e">
        <f>#REF!*#REF!</f>
        <v>#REF!</v>
      </c>
      <c r="I26" s="605" t="e">
        <f t="shared" si="0"/>
        <v>#REF!</v>
      </c>
      <c r="J26" s="605" t="e">
        <f t="shared" si="1"/>
        <v>#REF!</v>
      </c>
      <c r="K26" s="605" t="e">
        <f t="shared" si="2"/>
        <v>#REF!</v>
      </c>
      <c r="L26" s="723"/>
    </row>
    <row r="27" spans="1:12" s="572" customFormat="1" ht="15">
      <c r="A27" s="417">
        <f>MAX($A$6:$A26)+1</f>
        <v>15</v>
      </c>
      <c r="B27" s="613" t="s">
        <v>1295</v>
      </c>
      <c r="C27" s="602"/>
      <c r="D27" s="603" t="s">
        <v>667</v>
      </c>
      <c r="E27" s="604" t="s">
        <v>1005</v>
      </c>
      <c r="F27" s="604">
        <v>2</v>
      </c>
      <c r="G27" s="605" t="e">
        <f>#REF!*#REF!</f>
        <v>#REF!</v>
      </c>
      <c r="H27" s="605" t="e">
        <f>#REF!*#REF!</f>
        <v>#REF!</v>
      </c>
      <c r="I27" s="605" t="e">
        <f t="shared" si="0"/>
        <v>#REF!</v>
      </c>
      <c r="J27" s="605" t="e">
        <f t="shared" si="1"/>
        <v>#REF!</v>
      </c>
      <c r="K27" s="605" t="e">
        <f t="shared" si="2"/>
        <v>#REF!</v>
      </c>
      <c r="L27" s="723"/>
    </row>
    <row r="28" spans="1:12" s="572" customFormat="1" ht="15">
      <c r="A28" s="417">
        <f>MAX($A$6:$A27)+1</f>
        <v>16</v>
      </c>
      <c r="B28" s="613" t="s">
        <v>1006</v>
      </c>
      <c r="C28" s="602"/>
      <c r="D28" s="603" t="s">
        <v>667</v>
      </c>
      <c r="E28" s="604" t="s">
        <v>840</v>
      </c>
      <c r="F28" s="604">
        <v>1</v>
      </c>
      <c r="G28" s="605" t="e">
        <f>#REF!*#REF!</f>
        <v>#REF!</v>
      </c>
      <c r="H28" s="605" t="e">
        <f>#REF!*#REF!</f>
        <v>#REF!</v>
      </c>
      <c r="I28" s="605" t="e">
        <f t="shared" si="0"/>
        <v>#REF!</v>
      </c>
      <c r="J28" s="605" t="e">
        <f t="shared" si="1"/>
        <v>#REF!</v>
      </c>
      <c r="K28" s="605" t="e">
        <f t="shared" si="2"/>
        <v>#REF!</v>
      </c>
      <c r="L28" s="723"/>
    </row>
    <row r="29" spans="1:12" s="572" customFormat="1" ht="15">
      <c r="A29" s="417">
        <f>MAX($A$6:$A28)+1</f>
        <v>17</v>
      </c>
      <c r="B29" s="614" t="s">
        <v>478</v>
      </c>
      <c r="C29" s="602"/>
      <c r="D29" s="603" t="s">
        <v>667</v>
      </c>
      <c r="E29" s="604" t="s">
        <v>840</v>
      </c>
      <c r="F29" s="604">
        <v>1</v>
      </c>
      <c r="G29" s="605" t="e">
        <f>#REF!*#REF!</f>
        <v>#REF!</v>
      </c>
      <c r="H29" s="605" t="e">
        <f>#REF!*#REF!</f>
        <v>#REF!</v>
      </c>
      <c r="I29" s="605" t="e">
        <f t="shared" si="0"/>
        <v>#REF!</v>
      </c>
      <c r="J29" s="605" t="e">
        <f t="shared" si="1"/>
        <v>#REF!</v>
      </c>
      <c r="K29" s="605" t="e">
        <f t="shared" si="2"/>
        <v>#REF!</v>
      </c>
      <c r="L29" s="723"/>
    </row>
    <row r="30" spans="1:12" s="572" customFormat="1" ht="15">
      <c r="A30" s="606"/>
      <c r="B30" s="607" t="s">
        <v>1007</v>
      </c>
      <c r="C30" s="736"/>
      <c r="D30" s="609"/>
      <c r="E30" s="608"/>
      <c r="F30" s="610"/>
      <c r="G30" s="605"/>
      <c r="H30" s="605"/>
      <c r="I30" s="605"/>
      <c r="J30" s="605"/>
      <c r="K30" s="600" t="e">
        <f>+SUBTOTAL(9,K31:K40)</f>
        <v>#REF!</v>
      </c>
      <c r="L30" s="723"/>
    </row>
    <row r="31" spans="1:12" s="572" customFormat="1" ht="45">
      <c r="A31" s="417">
        <f>MAX($A$6:$A30)+1</f>
        <v>18</v>
      </c>
      <c r="B31" s="614" t="s">
        <v>1008</v>
      </c>
      <c r="C31" s="615" t="s">
        <v>1009</v>
      </c>
      <c r="D31" s="616" t="s">
        <v>987</v>
      </c>
      <c r="E31" s="617" t="s">
        <v>1010</v>
      </c>
      <c r="F31" s="617">
        <v>1</v>
      </c>
      <c r="G31" s="605" t="e">
        <f>#REF!*#REF!</f>
        <v>#REF!</v>
      </c>
      <c r="H31" s="605" t="e">
        <f>#REF!*#REF!</f>
        <v>#REF!</v>
      </c>
      <c r="I31" s="605" t="e">
        <f t="shared" si="0"/>
        <v>#REF!</v>
      </c>
      <c r="J31" s="605" t="e">
        <f t="shared" si="1"/>
        <v>#REF!</v>
      </c>
      <c r="K31" s="605" t="e">
        <f t="shared" ref="K31:K48" si="3">+I31+J31</f>
        <v>#REF!</v>
      </c>
      <c r="L31" s="723"/>
    </row>
    <row r="32" spans="1:12" s="572" customFormat="1" ht="15">
      <c r="A32" s="417">
        <f>MAX($A$6:$A31)+1</f>
        <v>19</v>
      </c>
      <c r="B32" s="618" t="s">
        <v>1011</v>
      </c>
      <c r="C32" s="602" t="s">
        <v>1012</v>
      </c>
      <c r="D32" s="603" t="s">
        <v>1013</v>
      </c>
      <c r="E32" s="604" t="s">
        <v>1014</v>
      </c>
      <c r="F32" s="604">
        <v>1</v>
      </c>
      <c r="G32" s="605" t="e">
        <f>#REF!*#REF!</f>
        <v>#REF!</v>
      </c>
      <c r="H32" s="605" t="e">
        <f>#REF!*#REF!</f>
        <v>#REF!</v>
      </c>
      <c r="I32" s="605" t="e">
        <f t="shared" si="0"/>
        <v>#REF!</v>
      </c>
      <c r="J32" s="605" t="e">
        <f t="shared" si="1"/>
        <v>#REF!</v>
      </c>
      <c r="K32" s="605" t="e">
        <f t="shared" si="3"/>
        <v>#REF!</v>
      </c>
      <c r="L32" s="723"/>
    </row>
    <row r="33" spans="1:12" s="572" customFormat="1" ht="15">
      <c r="A33" s="417">
        <f>MAX($A$6:$A32)+1</f>
        <v>20</v>
      </c>
      <c r="B33" s="618" t="s">
        <v>1015</v>
      </c>
      <c r="C33" s="602" t="s">
        <v>997</v>
      </c>
      <c r="D33" s="603" t="s">
        <v>998</v>
      </c>
      <c r="E33" s="604" t="s">
        <v>231</v>
      </c>
      <c r="F33" s="604">
        <v>13</v>
      </c>
      <c r="G33" s="605" t="e">
        <f>#REF!*#REF!</f>
        <v>#REF!</v>
      </c>
      <c r="H33" s="605" t="e">
        <f>#REF!*#REF!</f>
        <v>#REF!</v>
      </c>
      <c r="I33" s="605" t="e">
        <f t="shared" si="0"/>
        <v>#REF!</v>
      </c>
      <c r="J33" s="605" t="e">
        <f t="shared" si="1"/>
        <v>#REF!</v>
      </c>
      <c r="K33" s="605" t="e">
        <f t="shared" si="3"/>
        <v>#REF!</v>
      </c>
      <c r="L33" s="723"/>
    </row>
    <row r="34" spans="1:12" s="572" customFormat="1" ht="15">
      <c r="A34" s="417">
        <f>MAX($A$6:$A33)+1</f>
        <v>21</v>
      </c>
      <c r="B34" s="601" t="s">
        <v>1016</v>
      </c>
      <c r="C34" s="602" t="s">
        <v>997</v>
      </c>
      <c r="D34" s="603" t="s">
        <v>998</v>
      </c>
      <c r="E34" s="604" t="s">
        <v>231</v>
      </c>
      <c r="F34" s="604">
        <v>13</v>
      </c>
      <c r="G34" s="605" t="e">
        <f>#REF!*#REF!</f>
        <v>#REF!</v>
      </c>
      <c r="H34" s="605" t="e">
        <f>#REF!*#REF!</f>
        <v>#REF!</v>
      </c>
      <c r="I34" s="605" t="e">
        <f t="shared" si="0"/>
        <v>#REF!</v>
      </c>
      <c r="J34" s="605" t="e">
        <f t="shared" si="1"/>
        <v>#REF!</v>
      </c>
      <c r="K34" s="605" t="e">
        <f t="shared" si="3"/>
        <v>#REF!</v>
      </c>
      <c r="L34" s="723"/>
    </row>
    <row r="35" spans="1:12" s="572" customFormat="1" ht="15">
      <c r="A35" s="417">
        <f>MAX($A$6:$A34)+1</f>
        <v>22</v>
      </c>
      <c r="B35" s="618" t="s">
        <v>1017</v>
      </c>
      <c r="C35" s="602"/>
      <c r="D35" s="603" t="s">
        <v>1000</v>
      </c>
      <c r="E35" s="604" t="s">
        <v>7</v>
      </c>
      <c r="F35" s="604">
        <v>1</v>
      </c>
      <c r="G35" s="605" t="e">
        <f>#REF!*#REF!</f>
        <v>#REF!</v>
      </c>
      <c r="H35" s="605" t="e">
        <f>#REF!*#REF!</f>
        <v>#REF!</v>
      </c>
      <c r="I35" s="605" t="e">
        <f t="shared" si="0"/>
        <v>#REF!</v>
      </c>
      <c r="J35" s="605" t="e">
        <f t="shared" si="1"/>
        <v>#REF!</v>
      </c>
      <c r="K35" s="605" t="e">
        <f t="shared" si="3"/>
        <v>#REF!</v>
      </c>
      <c r="L35" s="723"/>
    </row>
    <row r="36" spans="1:12" s="572" customFormat="1" ht="15">
      <c r="A36" s="417">
        <f>MAX($A$6:$A35)+1</f>
        <v>23</v>
      </c>
      <c r="B36" s="601" t="s">
        <v>1018</v>
      </c>
      <c r="C36" s="602"/>
      <c r="D36" s="603" t="s">
        <v>1000</v>
      </c>
      <c r="E36" s="604" t="s">
        <v>7</v>
      </c>
      <c r="F36" s="604">
        <v>1</v>
      </c>
      <c r="G36" s="605" t="e">
        <f>#REF!*#REF!</f>
        <v>#REF!</v>
      </c>
      <c r="H36" s="605" t="e">
        <f>#REF!*#REF!</f>
        <v>#REF!</v>
      </c>
      <c r="I36" s="605" t="e">
        <f t="shared" si="0"/>
        <v>#REF!</v>
      </c>
      <c r="J36" s="605" t="e">
        <f t="shared" si="1"/>
        <v>#REF!</v>
      </c>
      <c r="K36" s="605" t="e">
        <f t="shared" si="3"/>
        <v>#REF!</v>
      </c>
      <c r="L36" s="723"/>
    </row>
    <row r="37" spans="1:12" s="572" customFormat="1" ht="15">
      <c r="A37" s="417">
        <f>MAX($A$6:$A36)+1</f>
        <v>24</v>
      </c>
      <c r="B37" s="614" t="s">
        <v>1296</v>
      </c>
      <c r="C37" s="737"/>
      <c r="D37" s="620" t="s">
        <v>667</v>
      </c>
      <c r="E37" s="619" t="s">
        <v>840</v>
      </c>
      <c r="F37" s="604">
        <v>1</v>
      </c>
      <c r="G37" s="605" t="e">
        <f>#REF!*#REF!</f>
        <v>#REF!</v>
      </c>
      <c r="H37" s="605" t="e">
        <f>#REF!*#REF!</f>
        <v>#REF!</v>
      </c>
      <c r="I37" s="605" t="e">
        <f t="shared" si="0"/>
        <v>#REF!</v>
      </c>
      <c r="J37" s="605" t="e">
        <f t="shared" si="1"/>
        <v>#REF!</v>
      </c>
      <c r="K37" s="605" t="e">
        <f t="shared" si="3"/>
        <v>#REF!</v>
      </c>
      <c r="L37" s="723"/>
    </row>
    <row r="38" spans="1:12" s="572" customFormat="1" ht="30">
      <c r="A38" s="417">
        <f>MAX($A$6:$A37)+1</f>
        <v>25</v>
      </c>
      <c r="B38" s="614" t="s">
        <v>1019</v>
      </c>
      <c r="C38" s="737"/>
      <c r="D38" s="620" t="s">
        <v>667</v>
      </c>
      <c r="E38" s="619" t="s">
        <v>840</v>
      </c>
      <c r="F38" s="604">
        <v>1</v>
      </c>
      <c r="G38" s="605"/>
      <c r="H38" s="605"/>
      <c r="I38" s="605">
        <f t="shared" si="0"/>
        <v>0</v>
      </c>
      <c r="J38" s="605">
        <f t="shared" si="1"/>
        <v>0</v>
      </c>
      <c r="K38" s="605">
        <f t="shared" si="3"/>
        <v>0</v>
      </c>
      <c r="L38" s="764" t="s">
        <v>1020</v>
      </c>
    </row>
    <row r="39" spans="1:12" s="572" customFormat="1" ht="15">
      <c r="A39" s="417">
        <f>MAX($A$6:$A38)+1</f>
        <v>26</v>
      </c>
      <c r="B39" s="614" t="s">
        <v>1021</v>
      </c>
      <c r="C39" s="737"/>
      <c r="D39" s="620" t="s">
        <v>667</v>
      </c>
      <c r="E39" s="619" t="s">
        <v>840</v>
      </c>
      <c r="F39" s="604">
        <v>1</v>
      </c>
      <c r="G39" s="605" t="e">
        <f>#REF!*#REF!</f>
        <v>#REF!</v>
      </c>
      <c r="H39" s="605" t="e">
        <f>#REF!*#REF!</f>
        <v>#REF!</v>
      </c>
      <c r="I39" s="605" t="e">
        <f t="shared" si="0"/>
        <v>#REF!</v>
      </c>
      <c r="J39" s="605" t="e">
        <f t="shared" si="1"/>
        <v>#REF!</v>
      </c>
      <c r="K39" s="605" t="e">
        <f t="shared" si="3"/>
        <v>#REF!</v>
      </c>
      <c r="L39" s="723"/>
    </row>
    <row r="40" spans="1:12" s="572" customFormat="1" ht="15">
      <c r="A40" s="417">
        <f>MAX($A$6:$A39)+1</f>
        <v>27</v>
      </c>
      <c r="B40" s="614" t="s">
        <v>478</v>
      </c>
      <c r="C40" s="737"/>
      <c r="D40" s="620" t="s">
        <v>667</v>
      </c>
      <c r="E40" s="619" t="s">
        <v>840</v>
      </c>
      <c r="F40" s="604">
        <v>1</v>
      </c>
      <c r="G40" s="605" t="e">
        <f>#REF!*#REF!</f>
        <v>#REF!</v>
      </c>
      <c r="H40" s="605" t="e">
        <f>#REF!*#REF!</f>
        <v>#REF!</v>
      </c>
      <c r="I40" s="605" t="e">
        <f t="shared" si="0"/>
        <v>#REF!</v>
      </c>
      <c r="J40" s="605" t="e">
        <f t="shared" si="1"/>
        <v>#REF!</v>
      </c>
      <c r="K40" s="605" t="e">
        <f t="shared" si="3"/>
        <v>#REF!</v>
      </c>
      <c r="L40" s="723"/>
    </row>
    <row r="41" spans="1:12" s="572" customFormat="1" ht="15">
      <c r="A41" s="621"/>
      <c r="B41" s="622" t="s">
        <v>479</v>
      </c>
      <c r="C41" s="738"/>
      <c r="D41" s="624"/>
      <c r="E41" s="623"/>
      <c r="F41" s="625"/>
      <c r="G41" s="605" t="e">
        <f>#REF!*#REF!</f>
        <v>#REF!</v>
      </c>
      <c r="H41" s="605" t="e">
        <f>#REF!*#REF!</f>
        <v>#REF!</v>
      </c>
      <c r="I41" s="605" t="e">
        <f t="shared" si="0"/>
        <v>#REF!</v>
      </c>
      <c r="J41" s="605" t="e">
        <f t="shared" si="1"/>
        <v>#REF!</v>
      </c>
      <c r="K41" s="600" t="e">
        <f>+SUBTOTAL(9,K42:K52)</f>
        <v>#REF!</v>
      </c>
      <c r="L41" s="723"/>
    </row>
    <row r="42" spans="1:12" s="572" customFormat="1" ht="15">
      <c r="A42" s="417">
        <f>MAX($A$6:$A41)+1</f>
        <v>28</v>
      </c>
      <c r="B42" s="626" t="s">
        <v>1022</v>
      </c>
      <c r="C42" s="738"/>
      <c r="D42" s="624" t="s">
        <v>667</v>
      </c>
      <c r="E42" s="627" t="s">
        <v>840</v>
      </c>
      <c r="F42" s="627">
        <v>1</v>
      </c>
      <c r="G42" s="605" t="e">
        <f>#REF!*#REF!</f>
        <v>#REF!</v>
      </c>
      <c r="H42" s="605" t="e">
        <f>#REF!*#REF!</f>
        <v>#REF!</v>
      </c>
      <c r="I42" s="605" t="e">
        <f t="shared" si="0"/>
        <v>#REF!</v>
      </c>
      <c r="J42" s="605" t="e">
        <f t="shared" si="1"/>
        <v>#REF!</v>
      </c>
      <c r="K42" s="605" t="e">
        <f t="shared" si="3"/>
        <v>#REF!</v>
      </c>
      <c r="L42" s="723"/>
    </row>
    <row r="43" spans="1:12" s="572" customFormat="1" ht="15">
      <c r="A43" s="417">
        <f>MAX($A$6:$A42)+1</f>
        <v>29</v>
      </c>
      <c r="B43" s="626" t="s">
        <v>1023</v>
      </c>
      <c r="C43" s="738"/>
      <c r="D43" s="624" t="s">
        <v>667</v>
      </c>
      <c r="E43" s="627" t="s">
        <v>840</v>
      </c>
      <c r="F43" s="627">
        <v>1</v>
      </c>
      <c r="G43" s="605" t="e">
        <f>#REF!*#REF!</f>
        <v>#REF!</v>
      </c>
      <c r="H43" s="605" t="e">
        <f>#REF!*#REF!</f>
        <v>#REF!</v>
      </c>
      <c r="I43" s="605" t="e">
        <f t="shared" si="0"/>
        <v>#REF!</v>
      </c>
      <c r="J43" s="605" t="e">
        <f t="shared" si="1"/>
        <v>#REF!</v>
      </c>
      <c r="K43" s="605" t="e">
        <f t="shared" si="3"/>
        <v>#REF!</v>
      </c>
      <c r="L43" s="723"/>
    </row>
    <row r="44" spans="1:12" s="572" customFormat="1" ht="15">
      <c r="A44" s="417">
        <f>MAX($A$6:$A43)+1</f>
        <v>30</v>
      </c>
      <c r="B44" s="626" t="s">
        <v>1024</v>
      </c>
      <c r="C44" s="738"/>
      <c r="D44" s="624" t="s">
        <v>667</v>
      </c>
      <c r="E44" s="627" t="s">
        <v>840</v>
      </c>
      <c r="F44" s="627">
        <v>1</v>
      </c>
      <c r="G44" s="605" t="e">
        <f>#REF!*#REF!</f>
        <v>#REF!</v>
      </c>
      <c r="H44" s="605" t="e">
        <f>#REF!*#REF!</f>
        <v>#REF!</v>
      </c>
      <c r="I44" s="605" t="e">
        <f t="shared" si="0"/>
        <v>#REF!</v>
      </c>
      <c r="J44" s="605" t="e">
        <f t="shared" si="1"/>
        <v>#REF!</v>
      </c>
      <c r="K44" s="605" t="e">
        <f t="shared" si="3"/>
        <v>#REF!</v>
      </c>
      <c r="L44" s="723"/>
    </row>
    <row r="45" spans="1:12" s="572" customFormat="1" ht="15">
      <c r="A45" s="417">
        <f>MAX($A$6:$A44)+1</f>
        <v>31</v>
      </c>
      <c r="B45" s="626" t="s">
        <v>1025</v>
      </c>
      <c r="C45" s="738"/>
      <c r="D45" s="624" t="s">
        <v>667</v>
      </c>
      <c r="E45" s="627" t="s">
        <v>840</v>
      </c>
      <c r="F45" s="627">
        <v>1</v>
      </c>
      <c r="G45" s="605" t="e">
        <f>#REF!*#REF!</f>
        <v>#REF!</v>
      </c>
      <c r="H45" s="605" t="e">
        <f>#REF!*#REF!</f>
        <v>#REF!</v>
      </c>
      <c r="I45" s="605" t="e">
        <f t="shared" si="0"/>
        <v>#REF!</v>
      </c>
      <c r="J45" s="605" t="e">
        <f t="shared" si="1"/>
        <v>#REF!</v>
      </c>
      <c r="K45" s="605" t="e">
        <f t="shared" si="3"/>
        <v>#REF!</v>
      </c>
      <c r="L45" s="723"/>
    </row>
    <row r="46" spans="1:12" s="572" customFormat="1" ht="15">
      <c r="A46" s="417">
        <f>MAX($A$6:$A45)+1</f>
        <v>32</v>
      </c>
      <c r="B46" s="626" t="s">
        <v>1026</v>
      </c>
      <c r="C46" s="738"/>
      <c r="D46" s="624" t="s">
        <v>667</v>
      </c>
      <c r="E46" s="627" t="s">
        <v>569</v>
      </c>
      <c r="F46" s="627">
        <v>1</v>
      </c>
      <c r="G46" s="605" t="e">
        <f>#REF!*#REF!</f>
        <v>#REF!</v>
      </c>
      <c r="H46" s="605" t="e">
        <f>#REF!*#REF!</f>
        <v>#REF!</v>
      </c>
      <c r="I46" s="605" t="e">
        <f t="shared" si="0"/>
        <v>#REF!</v>
      </c>
      <c r="J46" s="605" t="e">
        <f t="shared" si="1"/>
        <v>#REF!</v>
      </c>
      <c r="K46" s="605" t="e">
        <f t="shared" si="3"/>
        <v>#REF!</v>
      </c>
      <c r="L46" s="723"/>
    </row>
    <row r="47" spans="1:12" s="572" customFormat="1" ht="15">
      <c r="A47" s="417">
        <f>MAX($A$6:$A46)+1</f>
        <v>33</v>
      </c>
      <c r="B47" s="626" t="s">
        <v>1027</v>
      </c>
      <c r="C47" s="738"/>
      <c r="D47" s="624" t="s">
        <v>667</v>
      </c>
      <c r="E47" s="627" t="s">
        <v>1028</v>
      </c>
      <c r="F47" s="627">
        <v>1</v>
      </c>
      <c r="G47" s="605" t="e">
        <f>#REF!*#REF!</f>
        <v>#REF!</v>
      </c>
      <c r="H47" s="605" t="e">
        <f>#REF!*#REF!</f>
        <v>#REF!</v>
      </c>
      <c r="I47" s="605" t="e">
        <f t="shared" si="0"/>
        <v>#REF!</v>
      </c>
      <c r="J47" s="605" t="e">
        <f t="shared" si="1"/>
        <v>#REF!</v>
      </c>
      <c r="K47" s="605" t="e">
        <f t="shared" si="3"/>
        <v>#REF!</v>
      </c>
      <c r="L47" s="723"/>
    </row>
    <row r="48" spans="1:12" s="572" customFormat="1" ht="15">
      <c r="A48" s="417">
        <f>MAX($A$6:$A47)+1</f>
        <v>34</v>
      </c>
      <c r="B48" s="626" t="s">
        <v>1029</v>
      </c>
      <c r="C48" s="738"/>
      <c r="D48" s="624" t="s">
        <v>667</v>
      </c>
      <c r="E48" s="627" t="s">
        <v>1030</v>
      </c>
      <c r="F48" s="627">
        <v>1</v>
      </c>
      <c r="G48" s="605" t="e">
        <f>#REF!*#REF!</f>
        <v>#REF!</v>
      </c>
      <c r="H48" s="605" t="e">
        <f>#REF!*#REF!</f>
        <v>#REF!</v>
      </c>
      <c r="I48" s="605" t="e">
        <f t="shared" si="0"/>
        <v>#REF!</v>
      </c>
      <c r="J48" s="605" t="e">
        <f t="shared" si="1"/>
        <v>#REF!</v>
      </c>
      <c r="K48" s="605" t="e">
        <f t="shared" si="3"/>
        <v>#REF!</v>
      </c>
      <c r="L48" s="723"/>
    </row>
    <row r="49" spans="1:12" s="572" customFormat="1" ht="15">
      <c r="A49" s="417">
        <f>MAX($A$6:$A48)+1</f>
        <v>35</v>
      </c>
      <c r="B49" s="626" t="s">
        <v>1031</v>
      </c>
      <c r="C49" s="738"/>
      <c r="D49" s="624" t="s">
        <v>667</v>
      </c>
      <c r="E49" s="627" t="s">
        <v>569</v>
      </c>
      <c r="F49" s="627">
        <v>1</v>
      </c>
      <c r="G49" s="605" t="e">
        <f>#REF!*#REF!</f>
        <v>#REF!</v>
      </c>
      <c r="H49" s="605" t="e">
        <f>#REF!*#REF!</f>
        <v>#REF!</v>
      </c>
      <c r="I49" s="605" t="e">
        <f>+F49*G49</f>
        <v>#REF!</v>
      </c>
      <c r="J49" s="605" t="e">
        <f>+F49*H49</f>
        <v>#REF!</v>
      </c>
      <c r="K49" s="605" t="e">
        <f>+I49+J49</f>
        <v>#REF!</v>
      </c>
      <c r="L49" s="723"/>
    </row>
    <row r="50" spans="1:12" s="572" customFormat="1" ht="30">
      <c r="A50" s="417">
        <f>MAX($A$6:$A49)+1</f>
        <v>36</v>
      </c>
      <c r="B50" s="626" t="s">
        <v>1032</v>
      </c>
      <c r="C50" s="738"/>
      <c r="D50" s="624" t="s">
        <v>667</v>
      </c>
      <c r="E50" s="627" t="s">
        <v>1028</v>
      </c>
      <c r="F50" s="627">
        <v>1</v>
      </c>
      <c r="G50" s="605" t="e">
        <f>#REF!*#REF!</f>
        <v>#REF!</v>
      </c>
      <c r="H50" s="605" t="e">
        <f>#REF!*#REF!</f>
        <v>#REF!</v>
      </c>
      <c r="I50" s="605" t="e">
        <f>+F50*G50</f>
        <v>#REF!</v>
      </c>
      <c r="J50" s="605" t="e">
        <f>+F50*H50</f>
        <v>#REF!</v>
      </c>
      <c r="K50" s="605" t="e">
        <f>+I50+J50</f>
        <v>#REF!</v>
      </c>
      <c r="L50" s="723"/>
    </row>
    <row r="51" spans="1:12" s="572" customFormat="1" ht="15">
      <c r="A51" s="417">
        <f>MAX($A$6:$A50)+1</f>
        <v>37</v>
      </c>
      <c r="B51" s="626" t="s">
        <v>1033</v>
      </c>
      <c r="C51" s="738"/>
      <c r="D51" s="624" t="s">
        <v>667</v>
      </c>
      <c r="E51" s="627" t="s">
        <v>569</v>
      </c>
      <c r="F51" s="627">
        <v>1</v>
      </c>
      <c r="G51" s="605" t="e">
        <f>#REF!*#REF!</f>
        <v>#REF!</v>
      </c>
      <c r="H51" s="605" t="e">
        <f>#REF!*#REF!</f>
        <v>#REF!</v>
      </c>
      <c r="I51" s="605" t="e">
        <f>+F51*G51</f>
        <v>#REF!</v>
      </c>
      <c r="J51" s="605" t="e">
        <f>+F51*H51</f>
        <v>#REF!</v>
      </c>
      <c r="K51" s="605" t="e">
        <f>+I51+J51</f>
        <v>#REF!</v>
      </c>
      <c r="L51" s="723"/>
    </row>
    <row r="52" spans="1:12" s="572" customFormat="1" ht="15">
      <c r="A52" s="417">
        <f>MAX($A$6:$A51)+1</f>
        <v>38</v>
      </c>
      <c r="B52" s="626"/>
      <c r="C52" s="738"/>
      <c r="D52" s="624"/>
      <c r="E52" s="623"/>
      <c r="F52" s="625"/>
      <c r="G52" s="605" t="e">
        <f>#REF!*#REF!</f>
        <v>#REF!</v>
      </c>
      <c r="H52" s="605" t="e">
        <f>#REF!*#REF!</f>
        <v>#REF!</v>
      </c>
      <c r="I52" s="605" t="e">
        <f>+F52*G52</f>
        <v>#REF!</v>
      </c>
      <c r="J52" s="605" t="e">
        <f>+F52*H52</f>
        <v>#REF!</v>
      </c>
      <c r="K52" s="605" t="e">
        <f>+I52+J52</f>
        <v>#REF!</v>
      </c>
      <c r="L52" s="723"/>
    </row>
    <row r="53" spans="1:12" s="572" customFormat="1" ht="15">
      <c r="A53" s="592" t="s">
        <v>390</v>
      </c>
      <c r="B53" s="586" t="s">
        <v>480</v>
      </c>
      <c r="C53" s="734"/>
      <c r="D53" s="588"/>
      <c r="E53" s="587"/>
      <c r="F53" s="589"/>
      <c r="G53" s="587"/>
      <c r="H53" s="589"/>
      <c r="I53" s="591" t="e">
        <f>+SUBTOTAL(9,I54:I63)</f>
        <v>#REF!</v>
      </c>
      <c r="J53" s="591" t="e">
        <f>+SUBTOTAL(9,J54:J63)</f>
        <v>#REF!</v>
      </c>
      <c r="K53" s="591" t="e">
        <f>+SUBTOTAL(9,K54:K63)</f>
        <v>#REF!</v>
      </c>
      <c r="L53" s="721"/>
    </row>
    <row r="54" spans="1:12" s="572" customFormat="1" ht="105">
      <c r="A54" s="417">
        <f>MAX($A$6:$A53)+1</f>
        <v>39</v>
      </c>
      <c r="B54" s="628" t="s">
        <v>1034</v>
      </c>
      <c r="C54" s="632" t="s">
        <v>1035</v>
      </c>
      <c r="D54" s="629" t="s">
        <v>1036</v>
      </c>
      <c r="E54" s="630" t="s">
        <v>2</v>
      </c>
      <c r="F54" s="631">
        <v>1</v>
      </c>
      <c r="G54" s="605" t="e">
        <f>#REF!*#REF!</f>
        <v>#REF!</v>
      </c>
      <c r="H54" s="605" t="e">
        <f>#REF!*#REF!</f>
        <v>#REF!</v>
      </c>
      <c r="I54" s="605" t="e">
        <f>+F54*G54</f>
        <v>#REF!</v>
      </c>
      <c r="J54" s="605" t="e">
        <f t="shared" ref="J54:J63" si="4">+F54*H54</f>
        <v>#REF!</v>
      </c>
      <c r="K54" s="605" t="e">
        <f>+I54+J54</f>
        <v>#REF!</v>
      </c>
      <c r="L54" s="723"/>
    </row>
    <row r="55" spans="1:12" s="572" customFormat="1" ht="15">
      <c r="A55" s="417">
        <f>MAX($A$6:$A54)+1</f>
        <v>40</v>
      </c>
      <c r="B55" s="626" t="s">
        <v>1037</v>
      </c>
      <c r="C55" s="739"/>
      <c r="D55" s="629" t="s">
        <v>667</v>
      </c>
      <c r="E55" s="630" t="s">
        <v>649</v>
      </c>
      <c r="F55" s="631">
        <v>12</v>
      </c>
      <c r="G55" s="605" t="e">
        <f>#REF!*#REF!</f>
        <v>#REF!</v>
      </c>
      <c r="H55" s="605" t="e">
        <f>#REF!*#REF!</f>
        <v>#REF!</v>
      </c>
      <c r="I55" s="605" t="e">
        <f>+F55*G55</f>
        <v>#REF!</v>
      </c>
      <c r="J55" s="605" t="e">
        <f t="shared" si="4"/>
        <v>#REF!</v>
      </c>
      <c r="K55" s="605" t="e">
        <f>+I55+J55</f>
        <v>#REF!</v>
      </c>
      <c r="L55" s="723"/>
    </row>
    <row r="56" spans="1:12" s="572" customFormat="1" ht="15">
      <c r="A56" s="417">
        <f>MAX($A$6:$A55)+1</f>
        <v>41</v>
      </c>
      <c r="B56" s="626" t="s">
        <v>1038</v>
      </c>
      <c r="C56" s="739"/>
      <c r="D56" s="629" t="s">
        <v>667</v>
      </c>
      <c r="E56" s="630" t="s">
        <v>467</v>
      </c>
      <c r="F56" s="631">
        <v>4</v>
      </c>
      <c r="G56" s="605" t="e">
        <f>#REF!*#REF!</f>
        <v>#REF!</v>
      </c>
      <c r="H56" s="605" t="e">
        <f>#REF!*#REF!</f>
        <v>#REF!</v>
      </c>
      <c r="I56" s="605" t="e">
        <f>+F56*G56</f>
        <v>#REF!</v>
      </c>
      <c r="J56" s="605" t="e">
        <f t="shared" si="4"/>
        <v>#REF!</v>
      </c>
      <c r="K56" s="605" t="e">
        <f>+I56+J56</f>
        <v>#REF!</v>
      </c>
      <c r="L56" s="723"/>
    </row>
    <row r="57" spans="1:12" s="572" customFormat="1" ht="15">
      <c r="A57" s="417">
        <f>MAX($A$6:$A56)+1</f>
        <v>42</v>
      </c>
      <c r="B57" s="626" t="s">
        <v>1039</v>
      </c>
      <c r="C57" s="739"/>
      <c r="D57" s="629" t="s">
        <v>667</v>
      </c>
      <c r="E57" s="623" t="s">
        <v>2</v>
      </c>
      <c r="F57" s="631">
        <v>1</v>
      </c>
      <c r="G57" s="605" t="e">
        <f>#REF!*#REF!</f>
        <v>#REF!</v>
      </c>
      <c r="H57" s="605" t="e">
        <f>#REF!*#REF!</f>
        <v>#REF!</v>
      </c>
      <c r="I57" s="605" t="e">
        <f>+F57*G57</f>
        <v>#REF!</v>
      </c>
      <c r="J57" s="605" t="e">
        <f t="shared" si="4"/>
        <v>#REF!</v>
      </c>
      <c r="K57" s="605" t="e">
        <f>+I57+J57</f>
        <v>#REF!</v>
      </c>
      <c r="L57" s="723"/>
    </row>
    <row r="58" spans="1:12" s="572" customFormat="1" ht="15">
      <c r="A58" s="417">
        <f>MAX($A$6:$A57)+1</f>
        <v>43</v>
      </c>
      <c r="B58" s="626" t="s">
        <v>1040</v>
      </c>
      <c r="C58" s="739"/>
      <c r="D58" s="629" t="s">
        <v>667</v>
      </c>
      <c r="E58" s="623" t="s">
        <v>2</v>
      </c>
      <c r="F58" s="631">
        <v>1</v>
      </c>
      <c r="G58" s="605" t="e">
        <f>#REF!*#REF!</f>
        <v>#REF!</v>
      </c>
      <c r="H58" s="605" t="e">
        <f>#REF!*#REF!</f>
        <v>#REF!</v>
      </c>
      <c r="I58" s="605" t="e">
        <f>+F58*G58</f>
        <v>#REF!</v>
      </c>
      <c r="J58" s="605" t="e">
        <f t="shared" si="4"/>
        <v>#REF!</v>
      </c>
      <c r="K58" s="605" t="e">
        <f>+I58+J58</f>
        <v>#REF!</v>
      </c>
      <c r="L58" s="723"/>
    </row>
    <row r="59" spans="1:12" s="572" customFormat="1" ht="15">
      <c r="A59" s="417">
        <f>MAX($A$6:$A58)+1</f>
        <v>44</v>
      </c>
      <c r="B59" s="626" t="s">
        <v>1041</v>
      </c>
      <c r="C59" s="739"/>
      <c r="D59" s="629" t="s">
        <v>667</v>
      </c>
      <c r="E59" s="630" t="s">
        <v>2</v>
      </c>
      <c r="F59" s="631">
        <v>1</v>
      </c>
      <c r="G59" s="605" t="e">
        <f>#REF!*#REF!</f>
        <v>#REF!</v>
      </c>
      <c r="H59" s="605" t="e">
        <f>#REF!*#REF!</f>
        <v>#REF!</v>
      </c>
      <c r="I59" s="605" t="e">
        <f t="shared" ref="I59:I63" si="5">+F59*G59</f>
        <v>#REF!</v>
      </c>
      <c r="J59" s="605" t="e">
        <f t="shared" si="4"/>
        <v>#REF!</v>
      </c>
      <c r="K59" s="605" t="e">
        <f t="shared" ref="K59:K63" si="6">+I59+J59</f>
        <v>#REF!</v>
      </c>
      <c r="L59" s="723"/>
    </row>
    <row r="60" spans="1:12" s="572" customFormat="1" ht="15">
      <c r="A60" s="417">
        <f>MAX($A$6:$A59)+1</f>
        <v>45</v>
      </c>
      <c r="B60" s="626" t="s">
        <v>1042</v>
      </c>
      <c r="C60" s="739"/>
      <c r="D60" s="629" t="s">
        <v>667</v>
      </c>
      <c r="E60" s="630" t="s">
        <v>1043</v>
      </c>
      <c r="F60" s="631">
        <v>1000</v>
      </c>
      <c r="G60" s="605" t="e">
        <f>#REF!*#REF!</f>
        <v>#REF!</v>
      </c>
      <c r="H60" s="605" t="e">
        <f>#REF!*#REF!</f>
        <v>#REF!</v>
      </c>
      <c r="I60" s="605" t="e">
        <f t="shared" si="5"/>
        <v>#REF!</v>
      </c>
      <c r="J60" s="605" t="e">
        <f t="shared" si="4"/>
        <v>#REF!</v>
      </c>
      <c r="K60" s="605" t="e">
        <f t="shared" si="6"/>
        <v>#REF!</v>
      </c>
      <c r="L60" s="723"/>
    </row>
    <row r="61" spans="1:12" s="572" customFormat="1" ht="15">
      <c r="A61" s="417">
        <f>MAX($A$6:$A60)+1</f>
        <v>46</v>
      </c>
      <c r="B61" s="626" t="s">
        <v>1044</v>
      </c>
      <c r="C61" s="739"/>
      <c r="D61" s="629" t="s">
        <v>667</v>
      </c>
      <c r="E61" s="623" t="s">
        <v>1045</v>
      </c>
      <c r="F61" s="631">
        <v>1</v>
      </c>
      <c r="G61" s="605" t="e">
        <f>#REF!*#REF!</f>
        <v>#REF!</v>
      </c>
      <c r="H61" s="605" t="e">
        <f>#REF!*#REF!</f>
        <v>#REF!</v>
      </c>
      <c r="I61" s="605" t="e">
        <f t="shared" si="5"/>
        <v>#REF!</v>
      </c>
      <c r="J61" s="605" t="e">
        <f t="shared" si="4"/>
        <v>#REF!</v>
      </c>
      <c r="K61" s="605" t="e">
        <f t="shared" si="6"/>
        <v>#REF!</v>
      </c>
      <c r="L61" s="723"/>
    </row>
    <row r="62" spans="1:12" s="572" customFormat="1" ht="15">
      <c r="A62" s="417">
        <f>MAX($A$6:$A61)+1</f>
        <v>47</v>
      </c>
      <c r="B62" s="626" t="s">
        <v>1046</v>
      </c>
      <c r="C62" s="739"/>
      <c r="D62" s="629" t="s">
        <v>667</v>
      </c>
      <c r="E62" s="623" t="s">
        <v>1047</v>
      </c>
      <c r="F62" s="631">
        <v>1</v>
      </c>
      <c r="G62" s="605" t="e">
        <f>#REF!*#REF!</f>
        <v>#REF!</v>
      </c>
      <c r="H62" s="605" t="e">
        <f>#REF!*#REF!</f>
        <v>#REF!</v>
      </c>
      <c r="I62" s="605" t="e">
        <f t="shared" si="5"/>
        <v>#REF!</v>
      </c>
      <c r="J62" s="605" t="e">
        <f t="shared" si="4"/>
        <v>#REF!</v>
      </c>
      <c r="K62" s="605" t="e">
        <f t="shared" si="6"/>
        <v>#REF!</v>
      </c>
      <c r="L62" s="723"/>
    </row>
    <row r="63" spans="1:12" s="572" customFormat="1" ht="15">
      <c r="A63" s="417">
        <f>MAX($A$6:$A62)+1</f>
        <v>48</v>
      </c>
      <c r="B63" s="626" t="s">
        <v>1048</v>
      </c>
      <c r="C63" s="739"/>
      <c r="D63" s="629" t="s">
        <v>667</v>
      </c>
      <c r="E63" s="623" t="s">
        <v>1047</v>
      </c>
      <c r="F63" s="631">
        <v>1</v>
      </c>
      <c r="G63" s="605" t="e">
        <f>#REF!*#REF!</f>
        <v>#REF!</v>
      </c>
      <c r="H63" s="605" t="e">
        <f>#REF!*#REF!</f>
        <v>#REF!</v>
      </c>
      <c r="I63" s="605" t="e">
        <f t="shared" si="5"/>
        <v>#REF!</v>
      </c>
      <c r="J63" s="605" t="e">
        <f t="shared" si="4"/>
        <v>#REF!</v>
      </c>
      <c r="K63" s="605" t="e">
        <f t="shared" si="6"/>
        <v>#REF!</v>
      </c>
      <c r="L63" s="723"/>
    </row>
    <row r="64" spans="1:12" s="572" customFormat="1" ht="15">
      <c r="A64" s="592" t="s">
        <v>392</v>
      </c>
      <c r="B64" s="586" t="s">
        <v>481</v>
      </c>
      <c r="C64" s="734"/>
      <c r="D64" s="588"/>
      <c r="E64" s="587"/>
      <c r="F64" s="589"/>
      <c r="G64" s="587"/>
      <c r="H64" s="589"/>
      <c r="I64" s="591" t="e">
        <f>+SUBTOTAL(9,I65:I126)</f>
        <v>#REF!</v>
      </c>
      <c r="J64" s="591" t="e">
        <f>+SUBTOTAL(9,J65:J126)</f>
        <v>#REF!</v>
      </c>
      <c r="K64" s="591" t="e">
        <f>+SUBTOTAL(9,K65:K126)</f>
        <v>#REF!</v>
      </c>
      <c r="L64" s="721"/>
    </row>
    <row r="65" spans="1:12" s="572" customFormat="1" ht="15">
      <c r="A65" s="592" t="s">
        <v>1049</v>
      </c>
      <c r="B65" s="586" t="s">
        <v>1050</v>
      </c>
      <c r="C65" s="734"/>
      <c r="D65" s="588"/>
      <c r="E65" s="587"/>
      <c r="F65" s="589"/>
      <c r="G65" s="587"/>
      <c r="H65" s="589"/>
      <c r="I65" s="591" t="e">
        <f>+SUBTOTAL(9,I66:I91)</f>
        <v>#REF!</v>
      </c>
      <c r="J65" s="591" t="e">
        <f>+SUBTOTAL(9,J66:J91)</f>
        <v>#REF!</v>
      </c>
      <c r="K65" s="591" t="e">
        <f>+SUBTOTAL(9,K66:K91)</f>
        <v>#REF!</v>
      </c>
      <c r="L65" s="721"/>
    </row>
    <row r="66" spans="1:12" s="572" customFormat="1" ht="30">
      <c r="A66" s="417">
        <f>MAX($A$6:$A64)+1</f>
        <v>49</v>
      </c>
      <c r="B66" s="626" t="s">
        <v>1051</v>
      </c>
      <c r="C66" s="632" t="s">
        <v>1052</v>
      </c>
      <c r="D66" s="629" t="s">
        <v>1053</v>
      </c>
      <c r="E66" s="630" t="s">
        <v>2</v>
      </c>
      <c r="F66" s="631">
        <v>1</v>
      </c>
      <c r="G66" s="605" t="e">
        <f>#REF!*#REF!</f>
        <v>#REF!</v>
      </c>
      <c r="H66" s="605" t="e">
        <f>#REF!*#REF!</f>
        <v>#REF!</v>
      </c>
      <c r="I66" s="605" t="e">
        <f t="shared" ref="I66:I83" si="7">+F66*G66</f>
        <v>#REF!</v>
      </c>
      <c r="J66" s="605" t="e">
        <f t="shared" ref="J66:J83" si="8">+F66*H66</f>
        <v>#REF!</v>
      </c>
      <c r="K66" s="605" t="e">
        <f t="shared" ref="K66:K83" si="9">+I66+J66</f>
        <v>#REF!</v>
      </c>
      <c r="L66" s="723"/>
    </row>
    <row r="67" spans="1:12" s="572" customFormat="1" ht="45">
      <c r="A67" s="417">
        <f>MAX($A$6:$A66)+1</f>
        <v>50</v>
      </c>
      <c r="B67" s="626" t="s">
        <v>1054</v>
      </c>
      <c r="C67" s="632" t="s">
        <v>1055</v>
      </c>
      <c r="D67" s="629" t="s">
        <v>1053</v>
      </c>
      <c r="E67" s="630" t="s">
        <v>2</v>
      </c>
      <c r="F67" s="631">
        <v>1</v>
      </c>
      <c r="G67" s="605" t="e">
        <f>#REF!*#REF!</f>
        <v>#REF!</v>
      </c>
      <c r="H67" s="605" t="e">
        <f>#REF!*#REF!</f>
        <v>#REF!</v>
      </c>
      <c r="I67" s="605" t="e">
        <f t="shared" si="7"/>
        <v>#REF!</v>
      </c>
      <c r="J67" s="605" t="e">
        <f t="shared" si="8"/>
        <v>#REF!</v>
      </c>
      <c r="K67" s="605" t="e">
        <f t="shared" si="9"/>
        <v>#REF!</v>
      </c>
      <c r="L67" s="723"/>
    </row>
    <row r="68" spans="1:12" s="572" customFormat="1" ht="45">
      <c r="A68" s="417">
        <f>MAX($A$6:$A67)+1</f>
        <v>51</v>
      </c>
      <c r="B68" s="626" t="s">
        <v>1056</v>
      </c>
      <c r="C68" s="632" t="s">
        <v>1055</v>
      </c>
      <c r="D68" s="629" t="s">
        <v>1053</v>
      </c>
      <c r="E68" s="630" t="s">
        <v>2</v>
      </c>
      <c r="F68" s="631">
        <v>1</v>
      </c>
      <c r="G68" s="605" t="e">
        <f>#REF!*#REF!</f>
        <v>#REF!</v>
      </c>
      <c r="H68" s="605" t="e">
        <f>#REF!*#REF!</f>
        <v>#REF!</v>
      </c>
      <c r="I68" s="605" t="e">
        <f t="shared" si="7"/>
        <v>#REF!</v>
      </c>
      <c r="J68" s="605" t="e">
        <f t="shared" si="8"/>
        <v>#REF!</v>
      </c>
      <c r="K68" s="605" t="e">
        <f t="shared" si="9"/>
        <v>#REF!</v>
      </c>
      <c r="L68" s="723"/>
    </row>
    <row r="69" spans="1:12" s="572" customFormat="1" ht="45">
      <c r="A69" s="417">
        <f>MAX($A$6:$A68)+1</f>
        <v>52</v>
      </c>
      <c r="B69" s="626" t="s">
        <v>1057</v>
      </c>
      <c r="C69" s="632" t="s">
        <v>1055</v>
      </c>
      <c r="D69" s="629" t="s">
        <v>1053</v>
      </c>
      <c r="E69" s="630" t="s">
        <v>2</v>
      </c>
      <c r="F69" s="631">
        <v>1</v>
      </c>
      <c r="G69" s="605" t="e">
        <f>#REF!*#REF!</f>
        <v>#REF!</v>
      </c>
      <c r="H69" s="605" t="e">
        <f>#REF!*#REF!</f>
        <v>#REF!</v>
      </c>
      <c r="I69" s="605" t="e">
        <f t="shared" si="7"/>
        <v>#REF!</v>
      </c>
      <c r="J69" s="605" t="e">
        <f t="shared" si="8"/>
        <v>#REF!</v>
      </c>
      <c r="K69" s="605" t="e">
        <f t="shared" si="9"/>
        <v>#REF!</v>
      </c>
      <c r="L69" s="723"/>
    </row>
    <row r="70" spans="1:12" s="572" customFormat="1" ht="45">
      <c r="A70" s="417">
        <f>MAX($A$6:$A69)+1</f>
        <v>53</v>
      </c>
      <c r="B70" s="633" t="s">
        <v>1058</v>
      </c>
      <c r="C70" s="632" t="s">
        <v>1055</v>
      </c>
      <c r="D70" s="629" t="s">
        <v>1053</v>
      </c>
      <c r="E70" s="630" t="s">
        <v>2</v>
      </c>
      <c r="F70" s="631">
        <v>1</v>
      </c>
      <c r="G70" s="605" t="e">
        <f>#REF!*#REF!</f>
        <v>#REF!</v>
      </c>
      <c r="H70" s="605" t="e">
        <f>#REF!*#REF!</f>
        <v>#REF!</v>
      </c>
      <c r="I70" s="605" t="e">
        <f t="shared" si="7"/>
        <v>#REF!</v>
      </c>
      <c r="J70" s="605" t="e">
        <f t="shared" si="8"/>
        <v>#REF!</v>
      </c>
      <c r="K70" s="605" t="e">
        <f t="shared" si="9"/>
        <v>#REF!</v>
      </c>
      <c r="L70" s="723"/>
    </row>
    <row r="71" spans="1:12" s="572" customFormat="1" ht="45">
      <c r="A71" s="417">
        <f>MAX($A$6:$A70)+1</f>
        <v>54</v>
      </c>
      <c r="B71" s="626" t="s">
        <v>1059</v>
      </c>
      <c r="C71" s="632" t="s">
        <v>1055</v>
      </c>
      <c r="D71" s="629" t="s">
        <v>1053</v>
      </c>
      <c r="E71" s="630" t="s">
        <v>2</v>
      </c>
      <c r="F71" s="631">
        <v>1</v>
      </c>
      <c r="G71" s="605" t="e">
        <f>#REF!*#REF!</f>
        <v>#REF!</v>
      </c>
      <c r="H71" s="605" t="e">
        <f>#REF!*#REF!</f>
        <v>#REF!</v>
      </c>
      <c r="I71" s="605" t="e">
        <f t="shared" si="7"/>
        <v>#REF!</v>
      </c>
      <c r="J71" s="605" t="e">
        <f t="shared" si="8"/>
        <v>#REF!</v>
      </c>
      <c r="K71" s="605" t="e">
        <f t="shared" si="9"/>
        <v>#REF!</v>
      </c>
      <c r="L71" s="723"/>
    </row>
    <row r="72" spans="1:12" s="572" customFormat="1" ht="45">
      <c r="A72" s="417">
        <f>MAX($A$6:$A71)+1</f>
        <v>55</v>
      </c>
      <c r="B72" s="633" t="s">
        <v>1060</v>
      </c>
      <c r="C72" s="632" t="s">
        <v>1055</v>
      </c>
      <c r="D72" s="629" t="s">
        <v>1053</v>
      </c>
      <c r="E72" s="630" t="s">
        <v>2</v>
      </c>
      <c r="F72" s="631">
        <v>1</v>
      </c>
      <c r="G72" s="605" t="e">
        <f>#REF!*#REF!</f>
        <v>#REF!</v>
      </c>
      <c r="H72" s="605" t="e">
        <f>#REF!*#REF!</f>
        <v>#REF!</v>
      </c>
      <c r="I72" s="605" t="e">
        <f t="shared" si="7"/>
        <v>#REF!</v>
      </c>
      <c r="J72" s="605" t="e">
        <f t="shared" si="8"/>
        <v>#REF!</v>
      </c>
      <c r="K72" s="605" t="e">
        <f t="shared" si="9"/>
        <v>#REF!</v>
      </c>
      <c r="L72" s="723"/>
    </row>
    <row r="73" spans="1:12" s="572" customFormat="1" ht="45">
      <c r="A73" s="417">
        <f>MAX($A$6:$A72)+1</f>
        <v>56</v>
      </c>
      <c r="B73" s="626" t="s">
        <v>1061</v>
      </c>
      <c r="C73" s="632" t="s">
        <v>1055</v>
      </c>
      <c r="D73" s="629" t="s">
        <v>1053</v>
      </c>
      <c r="E73" s="630" t="s">
        <v>2</v>
      </c>
      <c r="F73" s="631">
        <v>1</v>
      </c>
      <c r="G73" s="605" t="e">
        <f>#REF!*#REF!</f>
        <v>#REF!</v>
      </c>
      <c r="H73" s="605" t="e">
        <f>#REF!*#REF!</f>
        <v>#REF!</v>
      </c>
      <c r="I73" s="605" t="e">
        <f t="shared" si="7"/>
        <v>#REF!</v>
      </c>
      <c r="J73" s="605" t="e">
        <f t="shared" si="8"/>
        <v>#REF!</v>
      </c>
      <c r="K73" s="605" t="e">
        <f t="shared" si="9"/>
        <v>#REF!</v>
      </c>
      <c r="L73" s="723"/>
    </row>
    <row r="74" spans="1:12" s="572" customFormat="1" ht="45">
      <c r="A74" s="417">
        <f>MAX($A$6:$A73)+1</f>
        <v>57</v>
      </c>
      <c r="B74" s="626" t="s">
        <v>1062</v>
      </c>
      <c r="C74" s="632" t="s">
        <v>1055</v>
      </c>
      <c r="D74" s="629" t="s">
        <v>1053</v>
      </c>
      <c r="E74" s="630" t="s">
        <v>2</v>
      </c>
      <c r="F74" s="631">
        <v>1</v>
      </c>
      <c r="G74" s="605" t="e">
        <f>#REF!*#REF!</f>
        <v>#REF!</v>
      </c>
      <c r="H74" s="605" t="e">
        <f>#REF!*#REF!</f>
        <v>#REF!</v>
      </c>
      <c r="I74" s="605" t="e">
        <f t="shared" si="7"/>
        <v>#REF!</v>
      </c>
      <c r="J74" s="605" t="e">
        <f t="shared" si="8"/>
        <v>#REF!</v>
      </c>
      <c r="K74" s="605" t="e">
        <f t="shared" si="9"/>
        <v>#REF!</v>
      </c>
      <c r="L74" s="723"/>
    </row>
    <row r="75" spans="1:12" s="572" customFormat="1" ht="45">
      <c r="A75" s="417">
        <f>MAX($A$6:$A74)+1</f>
        <v>58</v>
      </c>
      <c r="B75" s="626" t="s">
        <v>1063</v>
      </c>
      <c r="C75" s="632" t="s">
        <v>1055</v>
      </c>
      <c r="D75" s="629" t="s">
        <v>1053</v>
      </c>
      <c r="E75" s="630" t="s">
        <v>2</v>
      </c>
      <c r="F75" s="631">
        <v>1</v>
      </c>
      <c r="G75" s="605" t="e">
        <f>#REF!*#REF!</f>
        <v>#REF!</v>
      </c>
      <c r="H75" s="605" t="e">
        <f>#REF!*#REF!</f>
        <v>#REF!</v>
      </c>
      <c r="I75" s="605" t="e">
        <f t="shared" si="7"/>
        <v>#REF!</v>
      </c>
      <c r="J75" s="605" t="e">
        <f t="shared" si="8"/>
        <v>#REF!</v>
      </c>
      <c r="K75" s="605" t="e">
        <f t="shared" si="9"/>
        <v>#REF!</v>
      </c>
      <c r="L75" s="723"/>
    </row>
    <row r="76" spans="1:12" s="572" customFormat="1" ht="45">
      <c r="A76" s="417">
        <f>MAX($A$6:$A75)+1</f>
        <v>59</v>
      </c>
      <c r="B76" s="626" t="s">
        <v>1064</v>
      </c>
      <c r="C76" s="632" t="s">
        <v>1055</v>
      </c>
      <c r="D76" s="629" t="s">
        <v>1053</v>
      </c>
      <c r="E76" s="630" t="s">
        <v>2</v>
      </c>
      <c r="F76" s="631">
        <v>1</v>
      </c>
      <c r="G76" s="605" t="e">
        <f>#REF!*#REF!</f>
        <v>#REF!</v>
      </c>
      <c r="H76" s="605" t="e">
        <f>#REF!*#REF!</f>
        <v>#REF!</v>
      </c>
      <c r="I76" s="605" t="e">
        <f t="shared" si="7"/>
        <v>#REF!</v>
      </c>
      <c r="J76" s="605" t="e">
        <f t="shared" si="8"/>
        <v>#REF!</v>
      </c>
      <c r="K76" s="605" t="e">
        <f t="shared" si="9"/>
        <v>#REF!</v>
      </c>
      <c r="L76" s="723"/>
    </row>
    <row r="77" spans="1:12" s="572" customFormat="1" ht="45">
      <c r="A77" s="417">
        <f>MAX($A$6:$A76)+1</f>
        <v>60</v>
      </c>
      <c r="B77" s="626" t="s">
        <v>1065</v>
      </c>
      <c r="C77" s="632" t="s">
        <v>1055</v>
      </c>
      <c r="D77" s="629" t="s">
        <v>1053</v>
      </c>
      <c r="E77" s="630" t="s">
        <v>2</v>
      </c>
      <c r="F77" s="631">
        <v>1</v>
      </c>
      <c r="G77" s="605" t="e">
        <f>#REF!*#REF!</f>
        <v>#REF!</v>
      </c>
      <c r="H77" s="605" t="e">
        <f>#REF!*#REF!</f>
        <v>#REF!</v>
      </c>
      <c r="I77" s="605" t="e">
        <f t="shared" si="7"/>
        <v>#REF!</v>
      </c>
      <c r="J77" s="605" t="e">
        <f t="shared" si="8"/>
        <v>#REF!</v>
      </c>
      <c r="K77" s="605" t="e">
        <f t="shared" si="9"/>
        <v>#REF!</v>
      </c>
      <c r="L77" s="723"/>
    </row>
    <row r="78" spans="1:12" s="572" customFormat="1" ht="45">
      <c r="A78" s="417">
        <f>MAX($A$6:$A77)+1</f>
        <v>61</v>
      </c>
      <c r="B78" s="626" t="s">
        <v>1066</v>
      </c>
      <c r="C78" s="632" t="s">
        <v>1055</v>
      </c>
      <c r="D78" s="629" t="s">
        <v>1053</v>
      </c>
      <c r="E78" s="630" t="s">
        <v>2</v>
      </c>
      <c r="F78" s="631">
        <v>1</v>
      </c>
      <c r="G78" s="605" t="e">
        <f>#REF!*#REF!</f>
        <v>#REF!</v>
      </c>
      <c r="H78" s="605" t="e">
        <f>#REF!*#REF!</f>
        <v>#REF!</v>
      </c>
      <c r="I78" s="605" t="e">
        <f t="shared" si="7"/>
        <v>#REF!</v>
      </c>
      <c r="J78" s="605" t="e">
        <f t="shared" si="8"/>
        <v>#REF!</v>
      </c>
      <c r="K78" s="605" t="e">
        <f t="shared" si="9"/>
        <v>#REF!</v>
      </c>
      <c r="L78" s="723"/>
    </row>
    <row r="79" spans="1:12" s="572" customFormat="1" ht="45">
      <c r="A79" s="417">
        <f>MAX($A$6:$A78)+1</f>
        <v>62</v>
      </c>
      <c r="B79" s="626" t="s">
        <v>1067</v>
      </c>
      <c r="C79" s="632" t="s">
        <v>1055</v>
      </c>
      <c r="D79" s="629" t="s">
        <v>1053</v>
      </c>
      <c r="E79" s="630" t="s">
        <v>2</v>
      </c>
      <c r="F79" s="631">
        <v>1</v>
      </c>
      <c r="G79" s="605" t="e">
        <f>#REF!*#REF!</f>
        <v>#REF!</v>
      </c>
      <c r="H79" s="605" t="e">
        <f>#REF!*#REF!</f>
        <v>#REF!</v>
      </c>
      <c r="I79" s="605" t="e">
        <f t="shared" si="7"/>
        <v>#REF!</v>
      </c>
      <c r="J79" s="605" t="e">
        <f t="shared" si="8"/>
        <v>#REF!</v>
      </c>
      <c r="K79" s="605" t="e">
        <f t="shared" si="9"/>
        <v>#REF!</v>
      </c>
      <c r="L79" s="723"/>
    </row>
    <row r="80" spans="1:12" s="572" customFormat="1" ht="45">
      <c r="A80" s="417">
        <f>MAX($A$6:$A79)+1</f>
        <v>63</v>
      </c>
      <c r="B80" s="626" t="s">
        <v>1068</v>
      </c>
      <c r="C80" s="632" t="s">
        <v>1055</v>
      </c>
      <c r="D80" s="629" t="s">
        <v>1053</v>
      </c>
      <c r="E80" s="630" t="s">
        <v>2</v>
      </c>
      <c r="F80" s="631">
        <v>1</v>
      </c>
      <c r="G80" s="605" t="e">
        <f>#REF!*#REF!</f>
        <v>#REF!</v>
      </c>
      <c r="H80" s="605" t="e">
        <f>#REF!*#REF!</f>
        <v>#REF!</v>
      </c>
      <c r="I80" s="605" t="e">
        <f t="shared" si="7"/>
        <v>#REF!</v>
      </c>
      <c r="J80" s="605" t="e">
        <f t="shared" si="8"/>
        <v>#REF!</v>
      </c>
      <c r="K80" s="605" t="e">
        <f t="shared" si="9"/>
        <v>#REF!</v>
      </c>
      <c r="L80" s="723"/>
    </row>
    <row r="81" spans="1:12" s="572" customFormat="1" ht="45">
      <c r="A81" s="417">
        <f>MAX($A$6:$A80)+1</f>
        <v>64</v>
      </c>
      <c r="B81" s="626" t="s">
        <v>1069</v>
      </c>
      <c r="C81" s="632" t="s">
        <v>1055</v>
      </c>
      <c r="D81" s="629" t="s">
        <v>1053</v>
      </c>
      <c r="E81" s="630" t="s">
        <v>2</v>
      </c>
      <c r="F81" s="631">
        <v>1</v>
      </c>
      <c r="G81" s="605" t="e">
        <f>#REF!*#REF!</f>
        <v>#REF!</v>
      </c>
      <c r="H81" s="605" t="e">
        <f>#REF!*#REF!</f>
        <v>#REF!</v>
      </c>
      <c r="I81" s="605" t="e">
        <f t="shared" si="7"/>
        <v>#REF!</v>
      </c>
      <c r="J81" s="605" t="e">
        <f t="shared" si="8"/>
        <v>#REF!</v>
      </c>
      <c r="K81" s="605" t="e">
        <f t="shared" si="9"/>
        <v>#REF!</v>
      </c>
      <c r="L81" s="723"/>
    </row>
    <row r="82" spans="1:12" s="572" customFormat="1" ht="45">
      <c r="A82" s="417">
        <f>MAX($A$6:$A81)+1</f>
        <v>65</v>
      </c>
      <c r="B82" s="626" t="s">
        <v>1070</v>
      </c>
      <c r="C82" s="632" t="s">
        <v>1055</v>
      </c>
      <c r="D82" s="629" t="s">
        <v>1053</v>
      </c>
      <c r="E82" s="630" t="s">
        <v>2</v>
      </c>
      <c r="F82" s="631">
        <v>1</v>
      </c>
      <c r="G82" s="605" t="e">
        <f>#REF!*#REF!</f>
        <v>#REF!</v>
      </c>
      <c r="H82" s="605" t="e">
        <f>#REF!*#REF!</f>
        <v>#REF!</v>
      </c>
      <c r="I82" s="605" t="e">
        <f t="shared" si="7"/>
        <v>#REF!</v>
      </c>
      <c r="J82" s="605" t="e">
        <f t="shared" si="8"/>
        <v>#REF!</v>
      </c>
      <c r="K82" s="605" t="e">
        <f t="shared" si="9"/>
        <v>#REF!</v>
      </c>
      <c r="L82" s="723"/>
    </row>
    <row r="83" spans="1:12" s="572" customFormat="1" ht="45">
      <c r="A83" s="417">
        <f>MAX($A$6:$A82)+1</f>
        <v>66</v>
      </c>
      <c r="B83" s="626" t="s">
        <v>1071</v>
      </c>
      <c r="C83" s="632" t="s">
        <v>1055</v>
      </c>
      <c r="D83" s="629" t="s">
        <v>1053</v>
      </c>
      <c r="E83" s="630" t="s">
        <v>2</v>
      </c>
      <c r="F83" s="631">
        <v>1</v>
      </c>
      <c r="G83" s="605" t="e">
        <f>#REF!*#REF!</f>
        <v>#REF!</v>
      </c>
      <c r="H83" s="605" t="e">
        <f>#REF!*#REF!</f>
        <v>#REF!</v>
      </c>
      <c r="I83" s="605" t="e">
        <f t="shared" si="7"/>
        <v>#REF!</v>
      </c>
      <c r="J83" s="605" t="e">
        <f t="shared" si="8"/>
        <v>#REF!</v>
      </c>
      <c r="K83" s="605" t="e">
        <f t="shared" si="9"/>
        <v>#REF!</v>
      </c>
      <c r="L83" s="723"/>
    </row>
    <row r="84" spans="1:12" s="572" customFormat="1" ht="15">
      <c r="A84" s="417">
        <f>MAX($A$6:$A83)+1</f>
        <v>67</v>
      </c>
      <c r="B84" s="626" t="s">
        <v>1072</v>
      </c>
      <c r="C84" s="739" t="s">
        <v>667</v>
      </c>
      <c r="D84" s="629" t="s">
        <v>667</v>
      </c>
      <c r="E84" s="630" t="s">
        <v>840</v>
      </c>
      <c r="F84" s="631">
        <v>1</v>
      </c>
      <c r="G84" s="605" t="e">
        <f>#REF!*#REF!</f>
        <v>#REF!</v>
      </c>
      <c r="H84" s="605" t="e">
        <f>#REF!*#REF!</f>
        <v>#REF!</v>
      </c>
      <c r="I84" s="605"/>
      <c r="J84" s="605"/>
      <c r="K84" s="605"/>
      <c r="L84" s="723"/>
    </row>
    <row r="85" spans="1:12" s="572" customFormat="1" ht="45">
      <c r="A85" s="573">
        <f>MAX($A$6:$A83)+1</f>
        <v>67</v>
      </c>
      <c r="B85" s="634" t="s">
        <v>1073</v>
      </c>
      <c r="C85" s="740"/>
      <c r="D85" s="636"/>
      <c r="E85" s="635" t="s">
        <v>2</v>
      </c>
      <c r="F85" s="637">
        <v>1</v>
      </c>
      <c r="G85" s="638" t="e">
        <f>#REF!*#REF!</f>
        <v>#REF!</v>
      </c>
      <c r="H85" s="638" t="e">
        <f>#REF!*#REF!</f>
        <v>#REF!</v>
      </c>
      <c r="I85" s="638"/>
      <c r="J85" s="638"/>
      <c r="K85" s="638"/>
      <c r="L85" s="724" t="s">
        <v>1074</v>
      </c>
    </row>
    <row r="86" spans="1:12" s="572" customFormat="1" ht="45">
      <c r="A86" s="573">
        <f>MAX($A$6:$A85)+1</f>
        <v>68</v>
      </c>
      <c r="B86" s="634" t="s">
        <v>1075</v>
      </c>
      <c r="C86" s="740"/>
      <c r="D86" s="636"/>
      <c r="E86" s="635" t="s">
        <v>2</v>
      </c>
      <c r="F86" s="637">
        <v>1</v>
      </c>
      <c r="G86" s="638" t="e">
        <f>#REF!*#REF!</f>
        <v>#REF!</v>
      </c>
      <c r="H86" s="638" t="e">
        <f>#REF!*#REF!</f>
        <v>#REF!</v>
      </c>
      <c r="I86" s="638"/>
      <c r="J86" s="638"/>
      <c r="K86" s="638"/>
      <c r="L86" s="724" t="s">
        <v>1074</v>
      </c>
    </row>
    <row r="87" spans="1:12" s="572" customFormat="1" ht="45">
      <c r="A87" s="573">
        <f>MAX($A$6:$A86)+1</f>
        <v>69</v>
      </c>
      <c r="B87" s="634" t="s">
        <v>1076</v>
      </c>
      <c r="C87" s="740"/>
      <c r="D87" s="636"/>
      <c r="E87" s="635" t="s">
        <v>2</v>
      </c>
      <c r="F87" s="637">
        <v>1</v>
      </c>
      <c r="G87" s="638" t="e">
        <f>#REF!*#REF!</f>
        <v>#REF!</v>
      </c>
      <c r="H87" s="638" t="e">
        <f>#REF!*#REF!</f>
        <v>#REF!</v>
      </c>
      <c r="I87" s="638"/>
      <c r="J87" s="638"/>
      <c r="K87" s="638"/>
      <c r="L87" s="724" t="s">
        <v>1074</v>
      </c>
    </row>
    <row r="88" spans="1:12" s="572" customFormat="1" ht="45">
      <c r="A88" s="573">
        <f>MAX($A$6:$A87)+1</f>
        <v>70</v>
      </c>
      <c r="B88" s="634" t="s">
        <v>1077</v>
      </c>
      <c r="C88" s="740"/>
      <c r="D88" s="636"/>
      <c r="E88" s="635" t="s">
        <v>2</v>
      </c>
      <c r="F88" s="637">
        <v>1</v>
      </c>
      <c r="G88" s="638" t="e">
        <f>#REF!*#REF!</f>
        <v>#REF!</v>
      </c>
      <c r="H88" s="638" t="e">
        <f>#REF!*#REF!</f>
        <v>#REF!</v>
      </c>
      <c r="I88" s="638"/>
      <c r="J88" s="638"/>
      <c r="K88" s="638"/>
      <c r="L88" s="724" t="s">
        <v>1074</v>
      </c>
    </row>
    <row r="89" spans="1:12" s="572" customFormat="1" ht="45">
      <c r="A89" s="573">
        <f>MAX($A$6:$A88)+1</f>
        <v>71</v>
      </c>
      <c r="B89" s="634" t="s">
        <v>1078</v>
      </c>
      <c r="C89" s="740"/>
      <c r="D89" s="636"/>
      <c r="E89" s="635" t="s">
        <v>2</v>
      </c>
      <c r="F89" s="637">
        <v>1</v>
      </c>
      <c r="G89" s="638" t="e">
        <f>#REF!*#REF!</f>
        <v>#REF!</v>
      </c>
      <c r="H89" s="638" t="e">
        <f>#REF!*#REF!</f>
        <v>#REF!</v>
      </c>
      <c r="I89" s="638"/>
      <c r="J89" s="638"/>
      <c r="K89" s="638"/>
      <c r="L89" s="724" t="s">
        <v>1074</v>
      </c>
    </row>
    <row r="90" spans="1:12" s="572" customFormat="1" ht="45">
      <c r="A90" s="573">
        <f>MAX($A$6:$A89)+1</f>
        <v>72</v>
      </c>
      <c r="B90" s="634" t="s">
        <v>1079</v>
      </c>
      <c r="C90" s="740"/>
      <c r="D90" s="636"/>
      <c r="E90" s="635" t="s">
        <v>2</v>
      </c>
      <c r="F90" s="637">
        <v>1</v>
      </c>
      <c r="G90" s="638" t="e">
        <f>#REF!*#REF!</f>
        <v>#REF!</v>
      </c>
      <c r="H90" s="638" t="e">
        <f>#REF!*#REF!</f>
        <v>#REF!</v>
      </c>
      <c r="I90" s="638"/>
      <c r="J90" s="638"/>
      <c r="K90" s="638"/>
      <c r="L90" s="724" t="s">
        <v>1074</v>
      </c>
    </row>
    <row r="91" spans="1:12" s="572" customFormat="1" ht="15">
      <c r="A91" s="417">
        <f>MAX($A$6:$A90)+1</f>
        <v>73</v>
      </c>
      <c r="B91" s="626" t="s">
        <v>1080</v>
      </c>
      <c r="C91" s="739" t="s">
        <v>667</v>
      </c>
      <c r="D91" s="629" t="s">
        <v>667</v>
      </c>
      <c r="E91" s="630" t="s">
        <v>2</v>
      </c>
      <c r="F91" s="631">
        <v>1</v>
      </c>
      <c r="G91" s="605" t="e">
        <f>#REF!*#REF!</f>
        <v>#REF!</v>
      </c>
      <c r="H91" s="605" t="e">
        <f>#REF!*#REF!</f>
        <v>#REF!</v>
      </c>
      <c r="I91" s="605" t="e">
        <f t="shared" ref="I91:I126" si="10">+F91*G91</f>
        <v>#REF!</v>
      </c>
      <c r="J91" s="605" t="e">
        <f t="shared" ref="J91:J126" si="11">+F91*H91</f>
        <v>#REF!</v>
      </c>
      <c r="K91" s="605" t="e">
        <f t="shared" ref="K91:K126" si="12">+I91+J91</f>
        <v>#REF!</v>
      </c>
      <c r="L91" s="723"/>
    </row>
    <row r="92" spans="1:12" s="572" customFormat="1" ht="15">
      <c r="A92" s="592" t="s">
        <v>1081</v>
      </c>
      <c r="B92" s="586" t="s">
        <v>1082</v>
      </c>
      <c r="C92" s="734"/>
      <c r="D92" s="588"/>
      <c r="E92" s="587"/>
      <c r="F92" s="589"/>
      <c r="G92" s="587"/>
      <c r="H92" s="589"/>
      <c r="I92" s="591">
        <f>+SUBTOTAL(9,I93:I113)</f>
        <v>0</v>
      </c>
      <c r="J92" s="591">
        <f>+SUBTOTAL(9,J93:J113)</f>
        <v>0</v>
      </c>
      <c r="K92" s="591">
        <f>+SUBTOTAL(9,K93:K113)</f>
        <v>0</v>
      </c>
      <c r="L92" s="721"/>
    </row>
    <row r="93" spans="1:12" s="572" customFormat="1" ht="15">
      <c r="A93" s="417">
        <f>MAX($A$6:$A91)+1</f>
        <v>74</v>
      </c>
      <c r="B93" s="626" t="s">
        <v>1083</v>
      </c>
      <c r="C93" s="632" t="s">
        <v>997</v>
      </c>
      <c r="D93" s="629" t="s">
        <v>1084</v>
      </c>
      <c r="E93" s="630" t="s">
        <v>231</v>
      </c>
      <c r="F93" s="631">
        <v>355.5</v>
      </c>
      <c r="G93" s="605"/>
      <c r="H93" s="605"/>
      <c r="I93" s="605">
        <f t="shared" si="10"/>
        <v>0</v>
      </c>
      <c r="J93" s="605">
        <f t="shared" si="11"/>
        <v>0</v>
      </c>
      <c r="K93" s="605">
        <f t="shared" si="12"/>
        <v>0</v>
      </c>
      <c r="L93" s="723"/>
    </row>
    <row r="94" spans="1:12" s="572" customFormat="1" ht="15">
      <c r="A94" s="417">
        <f>MAX($A$6:$A93)+1</f>
        <v>75</v>
      </c>
      <c r="B94" s="626" t="s">
        <v>1085</v>
      </c>
      <c r="C94" s="632" t="s">
        <v>997</v>
      </c>
      <c r="D94" s="629" t="s">
        <v>1084</v>
      </c>
      <c r="E94" s="630" t="s">
        <v>231</v>
      </c>
      <c r="F94" s="631">
        <v>310.5</v>
      </c>
      <c r="G94" s="605"/>
      <c r="H94" s="605"/>
      <c r="I94" s="605">
        <f t="shared" si="10"/>
        <v>0</v>
      </c>
      <c r="J94" s="605">
        <f t="shared" si="11"/>
        <v>0</v>
      </c>
      <c r="K94" s="605">
        <f t="shared" si="12"/>
        <v>0</v>
      </c>
      <c r="L94" s="723"/>
    </row>
    <row r="95" spans="1:12" s="572" customFormat="1" ht="15">
      <c r="A95" s="417">
        <f>MAX($A$6:$A94)+1</f>
        <v>76</v>
      </c>
      <c r="B95" s="626" t="s">
        <v>1086</v>
      </c>
      <c r="C95" s="632" t="s">
        <v>997</v>
      </c>
      <c r="D95" s="629" t="s">
        <v>1084</v>
      </c>
      <c r="E95" s="630" t="s">
        <v>231</v>
      </c>
      <c r="F95" s="631">
        <v>162</v>
      </c>
      <c r="G95" s="605"/>
      <c r="H95" s="605"/>
      <c r="I95" s="605">
        <f t="shared" si="10"/>
        <v>0</v>
      </c>
      <c r="J95" s="605">
        <f t="shared" si="11"/>
        <v>0</v>
      </c>
      <c r="K95" s="605">
        <f t="shared" si="12"/>
        <v>0</v>
      </c>
      <c r="L95" s="723"/>
    </row>
    <row r="96" spans="1:12" s="572" customFormat="1" ht="15">
      <c r="A96" s="417">
        <f>MAX($A$6:$A95)+1</f>
        <v>77</v>
      </c>
      <c r="B96" s="626" t="s">
        <v>1087</v>
      </c>
      <c r="C96" s="632" t="s">
        <v>997</v>
      </c>
      <c r="D96" s="629" t="s">
        <v>1084</v>
      </c>
      <c r="E96" s="630" t="s">
        <v>231</v>
      </c>
      <c r="F96" s="631">
        <v>302.40000000000003</v>
      </c>
      <c r="G96" s="605"/>
      <c r="H96" s="605"/>
      <c r="I96" s="605">
        <f t="shared" si="10"/>
        <v>0</v>
      </c>
      <c r="J96" s="605">
        <f t="shared" si="11"/>
        <v>0</v>
      </c>
      <c r="K96" s="605">
        <f t="shared" si="12"/>
        <v>0</v>
      </c>
      <c r="L96" s="723"/>
    </row>
    <row r="97" spans="1:12" s="572" customFormat="1" ht="15">
      <c r="A97" s="417">
        <f>MAX($A$6:$A96)+1</f>
        <v>78</v>
      </c>
      <c r="B97" s="626" t="s">
        <v>1088</v>
      </c>
      <c r="C97" s="632" t="s">
        <v>997</v>
      </c>
      <c r="D97" s="629" t="s">
        <v>1084</v>
      </c>
      <c r="E97" s="630" t="s">
        <v>231</v>
      </c>
      <c r="F97" s="631">
        <v>63.9</v>
      </c>
      <c r="G97" s="605"/>
      <c r="H97" s="605"/>
      <c r="I97" s="605">
        <f t="shared" si="10"/>
        <v>0</v>
      </c>
      <c r="J97" s="605">
        <f t="shared" si="11"/>
        <v>0</v>
      </c>
      <c r="K97" s="605">
        <f t="shared" si="12"/>
        <v>0</v>
      </c>
      <c r="L97" s="723"/>
    </row>
    <row r="98" spans="1:12" s="572" customFormat="1" ht="15">
      <c r="A98" s="417">
        <f>MAX($A$6:$A97)+1</f>
        <v>79</v>
      </c>
      <c r="B98" s="626" t="s">
        <v>1089</v>
      </c>
      <c r="C98" s="632" t="s">
        <v>997</v>
      </c>
      <c r="D98" s="629" t="s">
        <v>1084</v>
      </c>
      <c r="E98" s="630" t="s">
        <v>231</v>
      </c>
      <c r="F98" s="631">
        <v>247.5</v>
      </c>
      <c r="G98" s="605"/>
      <c r="H98" s="605"/>
      <c r="I98" s="605">
        <f t="shared" si="10"/>
        <v>0</v>
      </c>
      <c r="J98" s="605">
        <f t="shared" si="11"/>
        <v>0</v>
      </c>
      <c r="K98" s="605">
        <f t="shared" si="12"/>
        <v>0</v>
      </c>
      <c r="L98" s="723"/>
    </row>
    <row r="99" spans="1:12" s="572" customFormat="1" ht="15">
      <c r="A99" s="417">
        <f>MAX($A$6:$A98)+1</f>
        <v>80</v>
      </c>
      <c r="B99" s="626" t="s">
        <v>1090</v>
      </c>
      <c r="C99" s="632" t="s">
        <v>997</v>
      </c>
      <c r="D99" s="629" t="s">
        <v>1084</v>
      </c>
      <c r="E99" s="630" t="s">
        <v>231</v>
      </c>
      <c r="F99" s="631">
        <v>235.8</v>
      </c>
      <c r="G99" s="605"/>
      <c r="H99" s="605"/>
      <c r="I99" s="605">
        <f t="shared" si="10"/>
        <v>0</v>
      </c>
      <c r="J99" s="605">
        <f t="shared" si="11"/>
        <v>0</v>
      </c>
      <c r="K99" s="605">
        <f t="shared" si="12"/>
        <v>0</v>
      </c>
      <c r="L99" s="723"/>
    </row>
    <row r="100" spans="1:12" s="572" customFormat="1" ht="15">
      <c r="A100" s="417">
        <f>MAX($A$6:$A99)+1</f>
        <v>81</v>
      </c>
      <c r="B100" s="626" t="s">
        <v>1091</v>
      </c>
      <c r="C100" s="632" t="s">
        <v>997</v>
      </c>
      <c r="D100" s="629" t="s">
        <v>1084</v>
      </c>
      <c r="E100" s="630" t="s">
        <v>231</v>
      </c>
      <c r="F100" s="631">
        <v>116.10000000000001</v>
      </c>
      <c r="G100" s="605"/>
      <c r="H100" s="605"/>
      <c r="I100" s="605">
        <f t="shared" si="10"/>
        <v>0</v>
      </c>
      <c r="J100" s="605">
        <f t="shared" si="11"/>
        <v>0</v>
      </c>
      <c r="K100" s="605">
        <f t="shared" si="12"/>
        <v>0</v>
      </c>
      <c r="L100" s="723"/>
    </row>
    <row r="101" spans="1:12" s="572" customFormat="1" ht="15">
      <c r="A101" s="417">
        <f>MAX($A$6:$A100)+1</f>
        <v>82</v>
      </c>
      <c r="B101" s="626" t="s">
        <v>1092</v>
      </c>
      <c r="C101" s="632" t="s">
        <v>997</v>
      </c>
      <c r="D101" s="629" t="s">
        <v>1084</v>
      </c>
      <c r="E101" s="630" t="s">
        <v>231</v>
      </c>
      <c r="F101" s="631">
        <v>1064.7</v>
      </c>
      <c r="G101" s="605"/>
      <c r="H101" s="605"/>
      <c r="I101" s="605">
        <f t="shared" si="10"/>
        <v>0</v>
      </c>
      <c r="J101" s="605">
        <f t="shared" si="11"/>
        <v>0</v>
      </c>
      <c r="K101" s="605">
        <f t="shared" si="12"/>
        <v>0</v>
      </c>
      <c r="L101" s="723"/>
    </row>
    <row r="102" spans="1:12" s="572" customFormat="1" ht="15">
      <c r="A102" s="417">
        <f>MAX($A$6:$A101)+1</f>
        <v>83</v>
      </c>
      <c r="B102" s="626" t="s">
        <v>1093</v>
      </c>
      <c r="C102" s="632" t="s">
        <v>997</v>
      </c>
      <c r="D102" s="629" t="s">
        <v>1084</v>
      </c>
      <c r="E102" s="630" t="s">
        <v>231</v>
      </c>
      <c r="F102" s="631">
        <v>819.9</v>
      </c>
      <c r="G102" s="605"/>
      <c r="H102" s="605"/>
      <c r="I102" s="605">
        <f t="shared" si="10"/>
        <v>0</v>
      </c>
      <c r="J102" s="605">
        <f t="shared" si="11"/>
        <v>0</v>
      </c>
      <c r="K102" s="605">
        <f t="shared" si="12"/>
        <v>0</v>
      </c>
      <c r="L102" s="723"/>
    </row>
    <row r="103" spans="1:12" s="572" customFormat="1" ht="15">
      <c r="A103" s="417">
        <f>MAX($A$6:$A102)+1</f>
        <v>84</v>
      </c>
      <c r="B103" s="626" t="s">
        <v>1094</v>
      </c>
      <c r="C103" s="632" t="s">
        <v>997</v>
      </c>
      <c r="D103" s="629" t="s">
        <v>1084</v>
      </c>
      <c r="E103" s="630" t="s">
        <v>231</v>
      </c>
      <c r="F103" s="631">
        <v>1568.7</v>
      </c>
      <c r="G103" s="605"/>
      <c r="H103" s="605"/>
      <c r="I103" s="605">
        <f t="shared" si="10"/>
        <v>0</v>
      </c>
      <c r="J103" s="605">
        <f t="shared" si="11"/>
        <v>0</v>
      </c>
      <c r="K103" s="605">
        <f t="shared" si="12"/>
        <v>0</v>
      </c>
      <c r="L103" s="723"/>
    </row>
    <row r="104" spans="1:12" s="572" customFormat="1" ht="15">
      <c r="A104" s="417">
        <f>MAX($A$6:$A103)+1</f>
        <v>85</v>
      </c>
      <c r="B104" s="626" t="s">
        <v>1095</v>
      </c>
      <c r="C104" s="632" t="s">
        <v>997</v>
      </c>
      <c r="D104" s="629" t="s">
        <v>1084</v>
      </c>
      <c r="E104" s="630" t="s">
        <v>231</v>
      </c>
      <c r="F104" s="631">
        <v>457.2</v>
      </c>
      <c r="G104" s="605"/>
      <c r="H104" s="605"/>
      <c r="I104" s="605">
        <f t="shared" si="10"/>
        <v>0</v>
      </c>
      <c r="J104" s="605">
        <f t="shared" si="11"/>
        <v>0</v>
      </c>
      <c r="K104" s="605">
        <f t="shared" si="12"/>
        <v>0</v>
      </c>
      <c r="L104" s="723"/>
    </row>
    <row r="105" spans="1:12" s="572" customFormat="1" ht="15">
      <c r="A105" s="417">
        <f>MAX($A$6:$A104)+1</f>
        <v>86</v>
      </c>
      <c r="B105" s="626" t="s">
        <v>1096</v>
      </c>
      <c r="C105" s="632" t="s">
        <v>997</v>
      </c>
      <c r="D105" s="629" t="s">
        <v>1084</v>
      </c>
      <c r="E105" s="630" t="s">
        <v>231</v>
      </c>
      <c r="F105" s="631">
        <v>328.5</v>
      </c>
      <c r="G105" s="605"/>
      <c r="H105" s="605"/>
      <c r="I105" s="605">
        <f t="shared" si="10"/>
        <v>0</v>
      </c>
      <c r="J105" s="605">
        <f t="shared" si="11"/>
        <v>0</v>
      </c>
      <c r="K105" s="605">
        <f t="shared" si="12"/>
        <v>0</v>
      </c>
      <c r="L105" s="723"/>
    </row>
    <row r="106" spans="1:12" s="572" customFormat="1" ht="15">
      <c r="A106" s="417">
        <f>MAX($A$6:$A105)+1</f>
        <v>87</v>
      </c>
      <c r="B106" s="626" t="s">
        <v>1097</v>
      </c>
      <c r="C106" s="632" t="s">
        <v>997</v>
      </c>
      <c r="D106" s="629" t="s">
        <v>1084</v>
      </c>
      <c r="E106" s="630" t="s">
        <v>231</v>
      </c>
      <c r="F106" s="631">
        <v>376.2</v>
      </c>
      <c r="G106" s="605"/>
      <c r="H106" s="605"/>
      <c r="I106" s="605">
        <f t="shared" si="10"/>
        <v>0</v>
      </c>
      <c r="J106" s="605">
        <f t="shared" si="11"/>
        <v>0</v>
      </c>
      <c r="K106" s="605">
        <f t="shared" si="12"/>
        <v>0</v>
      </c>
      <c r="L106" s="723"/>
    </row>
    <row r="107" spans="1:12" s="572" customFormat="1" ht="15">
      <c r="A107" s="417">
        <f>MAX($A$6:$A106)+1</f>
        <v>88</v>
      </c>
      <c r="B107" s="626" t="s">
        <v>1098</v>
      </c>
      <c r="C107" s="632" t="s">
        <v>997</v>
      </c>
      <c r="D107" s="629" t="s">
        <v>1084</v>
      </c>
      <c r="E107" s="630" t="s">
        <v>231</v>
      </c>
      <c r="F107" s="631">
        <v>902.7</v>
      </c>
      <c r="G107" s="605"/>
      <c r="H107" s="605"/>
      <c r="I107" s="605">
        <f t="shared" si="10"/>
        <v>0</v>
      </c>
      <c r="J107" s="605">
        <f t="shared" si="11"/>
        <v>0</v>
      </c>
      <c r="K107" s="605">
        <f t="shared" si="12"/>
        <v>0</v>
      </c>
      <c r="L107" s="723"/>
    </row>
    <row r="108" spans="1:12" s="572" customFormat="1" ht="15">
      <c r="A108" s="417">
        <f>MAX($A$6:$A107)+1</f>
        <v>89</v>
      </c>
      <c r="B108" s="626" t="s">
        <v>1099</v>
      </c>
      <c r="C108" s="632" t="s">
        <v>997</v>
      </c>
      <c r="D108" s="629" t="s">
        <v>1084</v>
      </c>
      <c r="E108" s="630" t="s">
        <v>231</v>
      </c>
      <c r="F108" s="631">
        <v>100.8</v>
      </c>
      <c r="G108" s="605"/>
      <c r="H108" s="605"/>
      <c r="I108" s="605">
        <f t="shared" si="10"/>
        <v>0</v>
      </c>
      <c r="J108" s="605">
        <f t="shared" si="11"/>
        <v>0</v>
      </c>
      <c r="K108" s="605">
        <f t="shared" si="12"/>
        <v>0</v>
      </c>
      <c r="L108" s="723"/>
    </row>
    <row r="109" spans="1:12" s="572" customFormat="1" ht="15">
      <c r="A109" s="417">
        <f>MAX($A$6:$A108)+1</f>
        <v>90</v>
      </c>
      <c r="B109" s="626" t="s">
        <v>1100</v>
      </c>
      <c r="C109" s="632" t="s">
        <v>997</v>
      </c>
      <c r="D109" s="629" t="s">
        <v>1084</v>
      </c>
      <c r="E109" s="630" t="s">
        <v>231</v>
      </c>
      <c r="F109" s="631">
        <v>63.9</v>
      </c>
      <c r="G109" s="605"/>
      <c r="H109" s="605"/>
      <c r="I109" s="605">
        <f t="shared" si="10"/>
        <v>0</v>
      </c>
      <c r="J109" s="605">
        <f t="shared" si="11"/>
        <v>0</v>
      </c>
      <c r="K109" s="605">
        <f t="shared" si="12"/>
        <v>0</v>
      </c>
      <c r="L109" s="723"/>
    </row>
    <row r="110" spans="1:12" s="572" customFormat="1" ht="15">
      <c r="A110" s="417">
        <f>MAX($A$6:$A109)+1</f>
        <v>91</v>
      </c>
      <c r="B110" s="626" t="s">
        <v>1101</v>
      </c>
      <c r="C110" s="632" t="s">
        <v>997</v>
      </c>
      <c r="D110" s="629" t="s">
        <v>1084</v>
      </c>
      <c r="E110" s="630" t="s">
        <v>231</v>
      </c>
      <c r="F110" s="631">
        <v>355.5</v>
      </c>
      <c r="G110" s="605"/>
      <c r="H110" s="605"/>
      <c r="I110" s="605">
        <f t="shared" si="10"/>
        <v>0</v>
      </c>
      <c r="J110" s="605">
        <f t="shared" si="11"/>
        <v>0</v>
      </c>
      <c r="K110" s="605">
        <f t="shared" si="12"/>
        <v>0</v>
      </c>
      <c r="L110" s="723"/>
    </row>
    <row r="111" spans="1:12" s="572" customFormat="1" ht="15">
      <c r="A111" s="417">
        <f>MAX($A$6:$A110)+1</f>
        <v>92</v>
      </c>
      <c r="B111" s="626" t="s">
        <v>1102</v>
      </c>
      <c r="C111" s="632" t="s">
        <v>997</v>
      </c>
      <c r="D111" s="629" t="s">
        <v>1084</v>
      </c>
      <c r="E111" s="630" t="s">
        <v>231</v>
      </c>
      <c r="F111" s="631">
        <v>99.9</v>
      </c>
      <c r="G111" s="605"/>
      <c r="H111" s="605"/>
      <c r="I111" s="605">
        <f t="shared" si="10"/>
        <v>0</v>
      </c>
      <c r="J111" s="605">
        <f t="shared" si="11"/>
        <v>0</v>
      </c>
      <c r="K111" s="605">
        <f t="shared" si="12"/>
        <v>0</v>
      </c>
      <c r="L111" s="723"/>
    </row>
    <row r="112" spans="1:12" s="572" customFormat="1" ht="15">
      <c r="A112" s="417">
        <f>MAX($A$6:$A111)+1</f>
        <v>93</v>
      </c>
      <c r="B112" s="626" t="s">
        <v>1103</v>
      </c>
      <c r="C112" s="632" t="s">
        <v>997</v>
      </c>
      <c r="D112" s="629" t="s">
        <v>1084</v>
      </c>
      <c r="E112" s="630" t="s">
        <v>231</v>
      </c>
      <c r="F112" s="631">
        <v>225</v>
      </c>
      <c r="G112" s="605"/>
      <c r="H112" s="605"/>
      <c r="I112" s="605">
        <f t="shared" si="10"/>
        <v>0</v>
      </c>
      <c r="J112" s="605">
        <f t="shared" si="11"/>
        <v>0</v>
      </c>
      <c r="K112" s="605">
        <f t="shared" si="12"/>
        <v>0</v>
      </c>
      <c r="L112" s="723"/>
    </row>
    <row r="113" spans="1:12" s="572" customFormat="1" ht="45">
      <c r="A113" s="417">
        <f>MAX($A$6:$A112)+1</f>
        <v>94</v>
      </c>
      <c r="B113" s="626" t="s">
        <v>1104</v>
      </c>
      <c r="C113" s="739" t="s">
        <v>667</v>
      </c>
      <c r="D113" s="629" t="s">
        <v>667</v>
      </c>
      <c r="E113" s="630" t="s">
        <v>468</v>
      </c>
      <c r="F113" s="631">
        <v>1</v>
      </c>
      <c r="G113" s="605"/>
      <c r="H113" s="605"/>
      <c r="I113" s="605">
        <f t="shared" si="10"/>
        <v>0</v>
      </c>
      <c r="J113" s="605">
        <f t="shared" si="11"/>
        <v>0</v>
      </c>
      <c r="K113" s="605">
        <f t="shared" si="12"/>
        <v>0</v>
      </c>
      <c r="L113" s="723"/>
    </row>
    <row r="114" spans="1:12" s="572" customFormat="1" ht="15">
      <c r="A114" s="592" t="s">
        <v>1105</v>
      </c>
      <c r="B114" s="586" t="s">
        <v>1106</v>
      </c>
      <c r="C114" s="734"/>
      <c r="D114" s="588"/>
      <c r="E114" s="587"/>
      <c r="F114" s="589"/>
      <c r="G114" s="587"/>
      <c r="H114" s="589"/>
      <c r="I114" s="591">
        <f>+SUBTOTAL(9,I115:I126)</f>
        <v>0</v>
      </c>
      <c r="J114" s="591">
        <f>+SUBTOTAL(9,J115:J126)</f>
        <v>0</v>
      </c>
      <c r="K114" s="591">
        <f>+SUBTOTAL(9,K115:K126)</f>
        <v>0</v>
      </c>
      <c r="L114" s="721"/>
    </row>
    <row r="115" spans="1:12" s="572" customFormat="1" ht="30">
      <c r="A115" s="417">
        <f>MAX($A$6:$A114)+1</f>
        <v>95</v>
      </c>
      <c r="B115" s="626" t="s">
        <v>1107</v>
      </c>
      <c r="C115" s="632" t="s">
        <v>1108</v>
      </c>
      <c r="D115" s="629" t="s">
        <v>667</v>
      </c>
      <c r="E115" s="630" t="s">
        <v>231</v>
      </c>
      <c r="F115" s="631">
        <v>23</v>
      </c>
      <c r="G115" s="605"/>
      <c r="H115" s="605"/>
      <c r="I115" s="605">
        <f t="shared" si="10"/>
        <v>0</v>
      </c>
      <c r="J115" s="605">
        <f t="shared" si="11"/>
        <v>0</v>
      </c>
      <c r="K115" s="605">
        <f t="shared" si="12"/>
        <v>0</v>
      </c>
      <c r="L115" s="723"/>
    </row>
    <row r="116" spans="1:12" s="572" customFormat="1" ht="30">
      <c r="A116" s="417">
        <f>MAX($A$6:$A115)+1</f>
        <v>96</v>
      </c>
      <c r="B116" s="626" t="s">
        <v>1109</v>
      </c>
      <c r="C116" s="632" t="s">
        <v>1108</v>
      </c>
      <c r="D116" s="629" t="s">
        <v>667</v>
      </c>
      <c r="E116" s="630" t="s">
        <v>231</v>
      </c>
      <c r="F116" s="631">
        <v>165</v>
      </c>
      <c r="G116" s="605"/>
      <c r="H116" s="605"/>
      <c r="I116" s="605">
        <f t="shared" si="10"/>
        <v>0</v>
      </c>
      <c r="J116" s="605">
        <f t="shared" si="11"/>
        <v>0</v>
      </c>
      <c r="K116" s="605">
        <f t="shared" si="12"/>
        <v>0</v>
      </c>
      <c r="L116" s="723"/>
    </row>
    <row r="117" spans="1:12" s="572" customFormat="1" ht="30">
      <c r="A117" s="417">
        <f>MAX($A$6:$A116)+1</f>
        <v>97</v>
      </c>
      <c r="B117" s="626" t="s">
        <v>1110</v>
      </c>
      <c r="C117" s="632" t="s">
        <v>1108</v>
      </c>
      <c r="D117" s="629" t="s">
        <v>667</v>
      </c>
      <c r="E117" s="630" t="s">
        <v>231</v>
      </c>
      <c r="F117" s="631">
        <v>319</v>
      </c>
      <c r="G117" s="605"/>
      <c r="H117" s="605"/>
      <c r="I117" s="605">
        <f t="shared" si="10"/>
        <v>0</v>
      </c>
      <c r="J117" s="605">
        <f t="shared" si="11"/>
        <v>0</v>
      </c>
      <c r="K117" s="605">
        <f t="shared" si="12"/>
        <v>0</v>
      </c>
      <c r="L117" s="723"/>
    </row>
    <row r="118" spans="1:12" s="572" customFormat="1" ht="30">
      <c r="A118" s="417">
        <f>MAX($A$6:$A117)+1</f>
        <v>98</v>
      </c>
      <c r="B118" s="626" t="s">
        <v>1111</v>
      </c>
      <c r="C118" s="632" t="s">
        <v>1108</v>
      </c>
      <c r="D118" s="629" t="s">
        <v>667</v>
      </c>
      <c r="E118" s="630" t="s">
        <v>231</v>
      </c>
      <c r="F118" s="631">
        <v>33</v>
      </c>
      <c r="G118" s="605"/>
      <c r="H118" s="605"/>
      <c r="I118" s="605">
        <f t="shared" si="10"/>
        <v>0</v>
      </c>
      <c r="J118" s="605">
        <f t="shared" si="11"/>
        <v>0</v>
      </c>
      <c r="K118" s="605">
        <f t="shared" si="12"/>
        <v>0</v>
      </c>
      <c r="L118" s="723"/>
    </row>
    <row r="119" spans="1:12" s="572" customFormat="1" ht="30">
      <c r="A119" s="417">
        <f>MAX($A$6:$A118)+1</f>
        <v>99</v>
      </c>
      <c r="B119" s="626" t="s">
        <v>1112</v>
      </c>
      <c r="C119" s="632" t="s">
        <v>1108</v>
      </c>
      <c r="D119" s="629" t="s">
        <v>667</v>
      </c>
      <c r="E119" s="630" t="s">
        <v>1113</v>
      </c>
      <c r="F119" s="631">
        <v>1</v>
      </c>
      <c r="G119" s="605"/>
      <c r="H119" s="605"/>
      <c r="I119" s="605">
        <f t="shared" si="10"/>
        <v>0</v>
      </c>
      <c r="J119" s="605">
        <f t="shared" si="11"/>
        <v>0</v>
      </c>
      <c r="K119" s="605">
        <f t="shared" si="12"/>
        <v>0</v>
      </c>
      <c r="L119" s="723"/>
    </row>
    <row r="120" spans="1:12" s="572" customFormat="1" ht="30">
      <c r="A120" s="417">
        <f>MAX($A$6:$A119)+1</f>
        <v>100</v>
      </c>
      <c r="B120" s="626" t="s">
        <v>1114</v>
      </c>
      <c r="C120" s="632" t="s">
        <v>1108</v>
      </c>
      <c r="D120" s="629" t="s">
        <v>667</v>
      </c>
      <c r="E120" s="630" t="s">
        <v>1113</v>
      </c>
      <c r="F120" s="631">
        <v>1</v>
      </c>
      <c r="G120" s="605"/>
      <c r="H120" s="605"/>
      <c r="I120" s="605">
        <f t="shared" si="10"/>
        <v>0</v>
      </c>
      <c r="J120" s="605">
        <f t="shared" si="11"/>
        <v>0</v>
      </c>
      <c r="K120" s="605">
        <f t="shared" si="12"/>
        <v>0</v>
      </c>
      <c r="L120" s="723"/>
    </row>
    <row r="121" spans="1:12" s="572" customFormat="1" ht="30">
      <c r="A121" s="417">
        <f>MAX($A$6:$A120)+1</f>
        <v>101</v>
      </c>
      <c r="B121" s="626" t="s">
        <v>1115</v>
      </c>
      <c r="C121" s="632" t="s">
        <v>1108</v>
      </c>
      <c r="D121" s="629" t="s">
        <v>667</v>
      </c>
      <c r="E121" s="630" t="s">
        <v>231</v>
      </c>
      <c r="F121" s="631">
        <v>362</v>
      </c>
      <c r="G121" s="605"/>
      <c r="H121" s="605"/>
      <c r="I121" s="605">
        <f t="shared" si="10"/>
        <v>0</v>
      </c>
      <c r="J121" s="605">
        <f t="shared" si="11"/>
        <v>0</v>
      </c>
      <c r="K121" s="605">
        <f t="shared" si="12"/>
        <v>0</v>
      </c>
      <c r="L121" s="723"/>
    </row>
    <row r="122" spans="1:12" s="572" customFormat="1" ht="30">
      <c r="A122" s="417">
        <f>MAX($A$6:$A121)+1</f>
        <v>102</v>
      </c>
      <c r="B122" s="626" t="s">
        <v>1116</v>
      </c>
      <c r="C122" s="632" t="s">
        <v>1108</v>
      </c>
      <c r="D122" s="629" t="s">
        <v>667</v>
      </c>
      <c r="E122" s="630" t="s">
        <v>231</v>
      </c>
      <c r="F122" s="631">
        <v>220</v>
      </c>
      <c r="G122" s="605"/>
      <c r="H122" s="605"/>
      <c r="I122" s="605">
        <f t="shared" si="10"/>
        <v>0</v>
      </c>
      <c r="J122" s="605">
        <f t="shared" si="11"/>
        <v>0</v>
      </c>
      <c r="K122" s="605">
        <f t="shared" si="12"/>
        <v>0</v>
      </c>
      <c r="L122" s="723"/>
    </row>
    <row r="123" spans="1:12" s="572" customFormat="1" ht="30">
      <c r="A123" s="417">
        <f>MAX($A$6:$A122)+1</f>
        <v>103</v>
      </c>
      <c r="B123" s="626" t="s">
        <v>1117</v>
      </c>
      <c r="C123" s="632" t="s">
        <v>1108</v>
      </c>
      <c r="D123" s="629" t="s">
        <v>667</v>
      </c>
      <c r="E123" s="630" t="s">
        <v>231</v>
      </c>
      <c r="F123" s="631">
        <v>105</v>
      </c>
      <c r="G123" s="605"/>
      <c r="H123" s="605"/>
      <c r="I123" s="605">
        <f t="shared" si="10"/>
        <v>0</v>
      </c>
      <c r="J123" s="605">
        <f t="shared" si="11"/>
        <v>0</v>
      </c>
      <c r="K123" s="605">
        <f t="shared" si="12"/>
        <v>0</v>
      </c>
      <c r="L123" s="723"/>
    </row>
    <row r="124" spans="1:12" s="572" customFormat="1" ht="30">
      <c r="A124" s="417">
        <f>MAX($A$6:$A123)+1</f>
        <v>104</v>
      </c>
      <c r="B124" s="626" t="s">
        <v>1118</v>
      </c>
      <c r="C124" s="632" t="s">
        <v>1108</v>
      </c>
      <c r="D124" s="629" t="s">
        <v>667</v>
      </c>
      <c r="E124" s="630" t="s">
        <v>231</v>
      </c>
      <c r="F124" s="631">
        <v>3</v>
      </c>
      <c r="G124" s="605"/>
      <c r="H124" s="605"/>
      <c r="I124" s="605">
        <f t="shared" si="10"/>
        <v>0</v>
      </c>
      <c r="J124" s="605">
        <f t="shared" si="11"/>
        <v>0</v>
      </c>
      <c r="K124" s="605">
        <f t="shared" si="12"/>
        <v>0</v>
      </c>
      <c r="L124" s="723"/>
    </row>
    <row r="125" spans="1:12" s="572" customFormat="1" ht="30">
      <c r="A125" s="417">
        <f>MAX($A$6:$A124)+1</f>
        <v>105</v>
      </c>
      <c r="B125" s="626" t="s">
        <v>1112</v>
      </c>
      <c r="C125" s="632" t="s">
        <v>1108</v>
      </c>
      <c r="D125" s="629" t="s">
        <v>667</v>
      </c>
      <c r="E125" s="630" t="s">
        <v>1113</v>
      </c>
      <c r="F125" s="631">
        <v>1</v>
      </c>
      <c r="G125" s="605"/>
      <c r="H125" s="605"/>
      <c r="I125" s="605">
        <f t="shared" si="10"/>
        <v>0</v>
      </c>
      <c r="J125" s="605">
        <f t="shared" si="11"/>
        <v>0</v>
      </c>
      <c r="K125" s="605">
        <f t="shared" si="12"/>
        <v>0</v>
      </c>
      <c r="L125" s="723"/>
    </row>
    <row r="126" spans="1:12" s="572" customFormat="1" ht="30">
      <c r="A126" s="417">
        <f>MAX($A$6:$A125)+1</f>
        <v>106</v>
      </c>
      <c r="B126" s="626" t="s">
        <v>1114</v>
      </c>
      <c r="C126" s="632" t="s">
        <v>1108</v>
      </c>
      <c r="D126" s="629" t="s">
        <v>667</v>
      </c>
      <c r="E126" s="630" t="s">
        <v>1113</v>
      </c>
      <c r="F126" s="631">
        <v>1</v>
      </c>
      <c r="G126" s="605"/>
      <c r="H126" s="605"/>
      <c r="I126" s="605">
        <f t="shared" si="10"/>
        <v>0</v>
      </c>
      <c r="J126" s="605">
        <f t="shared" si="11"/>
        <v>0</v>
      </c>
      <c r="K126" s="605">
        <f t="shared" si="12"/>
        <v>0</v>
      </c>
      <c r="L126" s="723"/>
    </row>
    <row r="127" spans="1:12" s="572" customFormat="1" ht="15">
      <c r="A127" s="592" t="s">
        <v>1119</v>
      </c>
      <c r="B127" s="586" t="s">
        <v>1120</v>
      </c>
      <c r="C127" s="734"/>
      <c r="D127" s="588"/>
      <c r="E127" s="587"/>
      <c r="F127" s="589"/>
      <c r="G127" s="587"/>
      <c r="H127" s="589"/>
      <c r="I127" s="591">
        <f>+SUBTOTAL(9,I128:I136)</f>
        <v>0</v>
      </c>
      <c r="J127" s="591">
        <f>+SUBTOTAL(9,J128:J136)</f>
        <v>0</v>
      </c>
      <c r="K127" s="591">
        <f>+SUBTOTAL(9,K128:K136)</f>
        <v>0</v>
      </c>
      <c r="L127" s="721"/>
    </row>
    <row r="128" spans="1:12" s="572" customFormat="1" ht="15">
      <c r="A128" s="417">
        <f>MAX($A$6:$A127)+1</f>
        <v>107</v>
      </c>
      <c r="B128" s="626" t="s">
        <v>1121</v>
      </c>
      <c r="C128" s="739" t="s">
        <v>1003</v>
      </c>
      <c r="D128" s="629" t="s">
        <v>1122</v>
      </c>
      <c r="E128" s="630" t="s">
        <v>231</v>
      </c>
      <c r="F128" s="625">
        <v>233</v>
      </c>
      <c r="G128" s="605"/>
      <c r="H128" s="605"/>
      <c r="I128" s="605">
        <f t="shared" ref="I128:I130" si="13">+F128*G128</f>
        <v>0</v>
      </c>
      <c r="J128" s="605">
        <f t="shared" ref="J128:J130" si="14">+F128*H128</f>
        <v>0</v>
      </c>
      <c r="K128" s="605">
        <f t="shared" ref="K128:K130" si="15">+I128+J128</f>
        <v>0</v>
      </c>
      <c r="L128" s="723"/>
    </row>
    <row r="129" spans="1:12" s="572" customFormat="1" ht="15">
      <c r="A129" s="417">
        <f>MAX($A$6:$A128)+1</f>
        <v>108</v>
      </c>
      <c r="B129" s="626" t="s">
        <v>1123</v>
      </c>
      <c r="C129" s="739" t="s">
        <v>1003</v>
      </c>
      <c r="D129" s="629" t="s">
        <v>1122</v>
      </c>
      <c r="E129" s="630" t="s">
        <v>231</v>
      </c>
      <c r="F129" s="625">
        <v>53</v>
      </c>
      <c r="G129" s="605"/>
      <c r="H129" s="605"/>
      <c r="I129" s="605">
        <f t="shared" si="13"/>
        <v>0</v>
      </c>
      <c r="J129" s="605">
        <f t="shared" si="14"/>
        <v>0</v>
      </c>
      <c r="K129" s="605">
        <f t="shared" si="15"/>
        <v>0</v>
      </c>
      <c r="L129" s="723"/>
    </row>
    <row r="130" spans="1:12" s="572" customFormat="1" ht="15">
      <c r="A130" s="417">
        <f>MAX($A$6:$A129)+1</f>
        <v>109</v>
      </c>
      <c r="B130" s="626" t="s">
        <v>1124</v>
      </c>
      <c r="C130" s="739" t="s">
        <v>667</v>
      </c>
      <c r="D130" s="629" t="s">
        <v>667</v>
      </c>
      <c r="E130" s="630" t="s">
        <v>468</v>
      </c>
      <c r="F130" s="625">
        <v>1</v>
      </c>
      <c r="G130" s="605"/>
      <c r="H130" s="605"/>
      <c r="I130" s="605">
        <f t="shared" si="13"/>
        <v>0</v>
      </c>
      <c r="J130" s="605">
        <f t="shared" si="14"/>
        <v>0</v>
      </c>
      <c r="K130" s="605">
        <f t="shared" si="15"/>
        <v>0</v>
      </c>
      <c r="L130" s="723"/>
    </row>
    <row r="131" spans="1:12" s="572" customFormat="1" ht="15">
      <c r="A131" s="592" t="s">
        <v>469</v>
      </c>
      <c r="B131" s="586" t="s">
        <v>483</v>
      </c>
      <c r="C131" s="734"/>
      <c r="D131" s="588"/>
      <c r="E131" s="587"/>
      <c r="F131" s="589"/>
      <c r="G131" s="587"/>
      <c r="H131" s="589"/>
      <c r="I131" s="591">
        <f>+SUBTOTAL(9,I132:I265)</f>
        <v>0</v>
      </c>
      <c r="J131" s="591">
        <f>+SUBTOTAL(9,J132:J265)</f>
        <v>0</v>
      </c>
      <c r="K131" s="591">
        <f>+SUBTOTAL(9,K132:K265)</f>
        <v>0</v>
      </c>
      <c r="L131" s="721"/>
    </row>
    <row r="132" spans="1:12" s="572" customFormat="1" ht="15">
      <c r="A132" s="621"/>
      <c r="B132" s="639" t="s">
        <v>484</v>
      </c>
      <c r="C132" s="739"/>
      <c r="D132" s="629"/>
      <c r="E132" s="630"/>
      <c r="F132" s="625"/>
      <c r="G132" s="605"/>
      <c r="H132" s="605"/>
      <c r="I132" s="605"/>
      <c r="J132" s="605"/>
      <c r="K132" s="605"/>
      <c r="L132" s="723"/>
    </row>
    <row r="133" spans="1:12" s="572" customFormat="1" ht="15">
      <c r="A133" s="417">
        <f>MAX($A$6:$A132)+1</f>
        <v>110</v>
      </c>
      <c r="B133" s="640" t="s">
        <v>1125</v>
      </c>
      <c r="C133" s="741" t="s">
        <v>997</v>
      </c>
      <c r="D133" s="629" t="s">
        <v>1126</v>
      </c>
      <c r="E133" s="641" t="s">
        <v>231</v>
      </c>
      <c r="F133" s="642">
        <v>261</v>
      </c>
      <c r="G133" s="605"/>
      <c r="H133" s="605"/>
      <c r="I133" s="605">
        <f t="shared" ref="I133:I200" si="16">+F133*G133</f>
        <v>0</v>
      </c>
      <c r="J133" s="605">
        <f t="shared" ref="J133:J200" si="17">+F133*H133</f>
        <v>0</v>
      </c>
      <c r="K133" s="605">
        <f t="shared" ref="K133:K200" si="18">+I133+J133</f>
        <v>0</v>
      </c>
      <c r="L133" s="723"/>
    </row>
    <row r="134" spans="1:12" s="572" customFormat="1" ht="15">
      <c r="A134" s="417">
        <f>MAX($A$6:$A133)+1</f>
        <v>111</v>
      </c>
      <c r="B134" s="640" t="s">
        <v>1127</v>
      </c>
      <c r="C134" s="741" t="s">
        <v>997</v>
      </c>
      <c r="D134" s="629" t="s">
        <v>1084</v>
      </c>
      <c r="E134" s="641" t="s">
        <v>231</v>
      </c>
      <c r="F134" s="642">
        <v>297</v>
      </c>
      <c r="G134" s="605"/>
      <c r="H134" s="605"/>
      <c r="I134" s="605">
        <f t="shared" si="16"/>
        <v>0</v>
      </c>
      <c r="J134" s="605">
        <f t="shared" si="17"/>
        <v>0</v>
      </c>
      <c r="K134" s="605">
        <f t="shared" si="18"/>
        <v>0</v>
      </c>
      <c r="L134" s="723"/>
    </row>
    <row r="135" spans="1:12" s="572" customFormat="1" ht="45">
      <c r="A135" s="417">
        <f>MAX($A$6:$A134)+1</f>
        <v>112</v>
      </c>
      <c r="B135" s="640" t="s">
        <v>1128</v>
      </c>
      <c r="C135" s="741" t="s">
        <v>1129</v>
      </c>
      <c r="D135" s="629" t="s">
        <v>1130</v>
      </c>
      <c r="E135" s="641" t="s">
        <v>447</v>
      </c>
      <c r="F135" s="642">
        <v>5</v>
      </c>
      <c r="G135" s="605"/>
      <c r="H135" s="605"/>
      <c r="I135" s="605">
        <f t="shared" si="16"/>
        <v>0</v>
      </c>
      <c r="J135" s="605">
        <f t="shared" si="17"/>
        <v>0</v>
      </c>
      <c r="K135" s="605">
        <f t="shared" si="18"/>
        <v>0</v>
      </c>
      <c r="L135" s="723"/>
    </row>
    <row r="136" spans="1:12" s="574" customFormat="1" ht="15">
      <c r="A136" s="417">
        <f>MAX($A$6:$A135)+1</f>
        <v>113</v>
      </c>
      <c r="B136" s="640" t="s">
        <v>1131</v>
      </c>
      <c r="C136" s="741" t="s">
        <v>667</v>
      </c>
      <c r="D136" s="629" t="s">
        <v>667</v>
      </c>
      <c r="E136" s="641" t="s">
        <v>447</v>
      </c>
      <c r="F136" s="642">
        <v>5</v>
      </c>
      <c r="G136" s="605"/>
      <c r="H136" s="605"/>
      <c r="I136" s="643">
        <f t="shared" si="16"/>
        <v>0</v>
      </c>
      <c r="J136" s="643">
        <f t="shared" si="17"/>
        <v>0</v>
      </c>
      <c r="K136" s="643">
        <f t="shared" si="18"/>
        <v>0</v>
      </c>
      <c r="L136" s="725"/>
    </row>
    <row r="137" spans="1:12" s="572" customFormat="1" ht="45">
      <c r="A137" s="417">
        <f>MAX($A$6:$A136)+1</f>
        <v>114</v>
      </c>
      <c r="B137" s="640" t="s">
        <v>1132</v>
      </c>
      <c r="C137" s="741" t="s">
        <v>1129</v>
      </c>
      <c r="D137" s="629" t="s">
        <v>1130</v>
      </c>
      <c r="E137" s="641" t="s">
        <v>447</v>
      </c>
      <c r="F137" s="642">
        <v>16</v>
      </c>
      <c r="G137" s="605"/>
      <c r="H137" s="605"/>
      <c r="I137" s="605">
        <f t="shared" si="16"/>
        <v>0</v>
      </c>
      <c r="J137" s="605">
        <f t="shared" si="17"/>
        <v>0</v>
      </c>
      <c r="K137" s="605">
        <f t="shared" si="18"/>
        <v>0</v>
      </c>
      <c r="L137" s="723"/>
    </row>
    <row r="138" spans="1:12" s="572" customFormat="1" ht="45">
      <c r="A138" s="417">
        <f>MAX($A$6:$A137)+1</f>
        <v>115</v>
      </c>
      <c r="B138" s="640" t="s">
        <v>1133</v>
      </c>
      <c r="C138" s="741" t="s">
        <v>1129</v>
      </c>
      <c r="D138" s="629" t="s">
        <v>1130</v>
      </c>
      <c r="E138" s="641" t="s">
        <v>447</v>
      </c>
      <c r="F138" s="642">
        <v>4</v>
      </c>
      <c r="G138" s="605"/>
      <c r="H138" s="605"/>
      <c r="I138" s="605">
        <f t="shared" si="16"/>
        <v>0</v>
      </c>
      <c r="J138" s="605">
        <f t="shared" si="17"/>
        <v>0</v>
      </c>
      <c r="K138" s="605">
        <f t="shared" si="18"/>
        <v>0</v>
      </c>
      <c r="L138" s="723"/>
    </row>
    <row r="139" spans="1:12" s="572" customFormat="1" ht="45">
      <c r="A139" s="417">
        <f>MAX($A$6:$A138)+1</f>
        <v>116</v>
      </c>
      <c r="B139" s="640" t="s">
        <v>1134</v>
      </c>
      <c r="C139" s="741" t="s">
        <v>1129</v>
      </c>
      <c r="D139" s="629" t="s">
        <v>1130</v>
      </c>
      <c r="E139" s="641" t="s">
        <v>447</v>
      </c>
      <c r="F139" s="642">
        <v>4</v>
      </c>
      <c r="G139" s="605"/>
      <c r="H139" s="605"/>
      <c r="I139" s="605">
        <f t="shared" si="16"/>
        <v>0</v>
      </c>
      <c r="J139" s="605">
        <f t="shared" si="17"/>
        <v>0</v>
      </c>
      <c r="K139" s="605">
        <f t="shared" si="18"/>
        <v>0</v>
      </c>
      <c r="L139" s="723"/>
    </row>
    <row r="140" spans="1:12" s="572" customFormat="1" ht="30">
      <c r="A140" s="417">
        <f>MAX($A$6:$A139)+1</f>
        <v>117</v>
      </c>
      <c r="B140" s="640" t="s">
        <v>1135</v>
      </c>
      <c r="C140" s="741" t="s">
        <v>1136</v>
      </c>
      <c r="D140" s="629" t="s">
        <v>1137</v>
      </c>
      <c r="E140" s="641" t="s">
        <v>447</v>
      </c>
      <c r="F140" s="642">
        <v>4</v>
      </c>
      <c r="G140" s="605"/>
      <c r="H140" s="605"/>
      <c r="I140" s="605">
        <f t="shared" si="16"/>
        <v>0</v>
      </c>
      <c r="J140" s="605">
        <f t="shared" si="17"/>
        <v>0</v>
      </c>
      <c r="K140" s="605">
        <f t="shared" si="18"/>
        <v>0</v>
      </c>
      <c r="L140" s="723"/>
    </row>
    <row r="141" spans="1:12" s="572" customFormat="1" ht="30">
      <c r="A141" s="417">
        <f>MAX($A$6:$A140)+1</f>
        <v>118</v>
      </c>
      <c r="B141" s="640" t="s">
        <v>1138</v>
      </c>
      <c r="C141" s="741" t="s">
        <v>1136</v>
      </c>
      <c r="D141" s="629" t="s">
        <v>1137</v>
      </c>
      <c r="E141" s="641" t="s">
        <v>447</v>
      </c>
      <c r="F141" s="642">
        <v>2</v>
      </c>
      <c r="G141" s="605"/>
      <c r="H141" s="605"/>
      <c r="I141" s="605">
        <f t="shared" si="16"/>
        <v>0</v>
      </c>
      <c r="J141" s="605">
        <f t="shared" si="17"/>
        <v>0</v>
      </c>
      <c r="K141" s="605">
        <f t="shared" si="18"/>
        <v>0</v>
      </c>
      <c r="L141" s="723"/>
    </row>
    <row r="142" spans="1:12" s="572" customFormat="1" ht="15">
      <c r="A142" s="417">
        <f>MAX($A$6:$A141)+1</f>
        <v>119</v>
      </c>
      <c r="B142" s="640" t="s">
        <v>1139</v>
      </c>
      <c r="C142" s="741" t="s">
        <v>1136</v>
      </c>
      <c r="D142" s="629" t="s">
        <v>1137</v>
      </c>
      <c r="E142" s="641" t="s">
        <v>447</v>
      </c>
      <c r="F142" s="642">
        <v>6</v>
      </c>
      <c r="G142" s="605"/>
      <c r="H142" s="605"/>
      <c r="I142" s="605">
        <f t="shared" si="16"/>
        <v>0</v>
      </c>
      <c r="J142" s="605">
        <f t="shared" si="17"/>
        <v>0</v>
      </c>
      <c r="K142" s="605">
        <f t="shared" si="18"/>
        <v>0</v>
      </c>
      <c r="L142" s="723"/>
    </row>
    <row r="143" spans="1:12" s="574" customFormat="1" ht="15">
      <c r="A143" s="417">
        <f>MAX($A$6:$A142)+1</f>
        <v>120</v>
      </c>
      <c r="B143" s="640" t="s">
        <v>1140</v>
      </c>
      <c r="C143" s="741" t="s">
        <v>1141</v>
      </c>
      <c r="D143" s="629" t="s">
        <v>1141</v>
      </c>
      <c r="E143" s="641" t="s">
        <v>231</v>
      </c>
      <c r="F143" s="631">
        <v>40</v>
      </c>
      <c r="G143" s="605"/>
      <c r="H143" s="605"/>
      <c r="I143" s="643">
        <f t="shared" si="16"/>
        <v>0</v>
      </c>
      <c r="J143" s="643">
        <f t="shared" si="17"/>
        <v>0</v>
      </c>
      <c r="K143" s="643">
        <f t="shared" si="18"/>
        <v>0</v>
      </c>
      <c r="L143" s="725"/>
    </row>
    <row r="144" spans="1:12" s="572" customFormat="1" ht="15">
      <c r="A144" s="417">
        <f>MAX($A$6:$A143)+1</f>
        <v>121</v>
      </c>
      <c r="B144" s="640" t="s">
        <v>1142</v>
      </c>
      <c r="C144" s="741" t="s">
        <v>1003</v>
      </c>
      <c r="D144" s="629" t="s">
        <v>1122</v>
      </c>
      <c r="E144" s="641" t="s">
        <v>231</v>
      </c>
      <c r="F144" s="631">
        <v>100</v>
      </c>
      <c r="G144" s="605"/>
      <c r="H144" s="605"/>
      <c r="I144" s="605">
        <f t="shared" si="16"/>
        <v>0</v>
      </c>
      <c r="J144" s="605">
        <f t="shared" si="17"/>
        <v>0</v>
      </c>
      <c r="K144" s="605">
        <f t="shared" si="18"/>
        <v>0</v>
      </c>
      <c r="L144" s="723"/>
    </row>
    <row r="145" spans="1:12" s="572" customFormat="1" ht="15">
      <c r="A145" s="417">
        <f>MAX($A$6:$A144)+1</f>
        <v>122</v>
      </c>
      <c r="B145" s="640" t="s">
        <v>1143</v>
      </c>
      <c r="C145" s="741" t="s">
        <v>1141</v>
      </c>
      <c r="D145" s="629" t="s">
        <v>1141</v>
      </c>
      <c r="E145" s="641" t="s">
        <v>231</v>
      </c>
      <c r="F145" s="631">
        <v>10</v>
      </c>
      <c r="G145" s="605"/>
      <c r="H145" s="605"/>
      <c r="I145" s="605">
        <f t="shared" si="16"/>
        <v>0</v>
      </c>
      <c r="J145" s="605">
        <f t="shared" si="17"/>
        <v>0</v>
      </c>
      <c r="K145" s="605">
        <f t="shared" si="18"/>
        <v>0</v>
      </c>
      <c r="L145" s="723"/>
    </row>
    <row r="146" spans="1:12" s="572" customFormat="1" ht="15">
      <c r="A146" s="417">
        <f>MAX($A$6:$A145)+1</f>
        <v>123</v>
      </c>
      <c r="B146" s="640" t="s">
        <v>1144</v>
      </c>
      <c r="C146" s="741" t="s">
        <v>667</v>
      </c>
      <c r="D146" s="629" t="s">
        <v>667</v>
      </c>
      <c r="E146" s="641" t="s">
        <v>74</v>
      </c>
      <c r="F146" s="631">
        <v>1</v>
      </c>
      <c r="G146" s="605"/>
      <c r="H146" s="605"/>
      <c r="I146" s="605">
        <f t="shared" si="16"/>
        <v>0</v>
      </c>
      <c r="J146" s="605">
        <f t="shared" si="17"/>
        <v>0</v>
      </c>
      <c r="K146" s="605">
        <f t="shared" si="18"/>
        <v>0</v>
      </c>
      <c r="L146" s="723"/>
    </row>
    <row r="147" spans="1:12" s="572" customFormat="1" ht="15">
      <c r="A147" s="644"/>
      <c r="B147" s="639" t="s">
        <v>485</v>
      </c>
      <c r="C147" s="739"/>
      <c r="D147" s="629"/>
      <c r="E147" s="630"/>
      <c r="F147" s="631"/>
      <c r="G147" s="605"/>
      <c r="H147" s="605"/>
      <c r="I147" s="605"/>
      <c r="J147" s="605"/>
      <c r="K147" s="605"/>
      <c r="L147" s="723"/>
    </row>
    <row r="148" spans="1:12" s="572" customFormat="1" ht="15">
      <c r="A148" s="644"/>
      <c r="B148" s="645" t="s">
        <v>1145</v>
      </c>
      <c r="C148" s="742"/>
      <c r="D148" s="647"/>
      <c r="E148" s="646"/>
      <c r="F148" s="631"/>
      <c r="G148" s="605"/>
      <c r="H148" s="605"/>
      <c r="I148" s="605"/>
      <c r="J148" s="605"/>
      <c r="K148" s="605"/>
      <c r="L148" s="723"/>
    </row>
    <row r="149" spans="1:12" s="572" customFormat="1" ht="15">
      <c r="A149" s="417">
        <f>MAX($A$6:$A147)+1</f>
        <v>124</v>
      </c>
      <c r="B149" s="640" t="s">
        <v>1127</v>
      </c>
      <c r="C149" s="741" t="s">
        <v>997</v>
      </c>
      <c r="D149" s="629" t="s">
        <v>1084</v>
      </c>
      <c r="E149" s="641" t="s">
        <v>231</v>
      </c>
      <c r="F149" s="631">
        <v>2626</v>
      </c>
      <c r="G149" s="605"/>
      <c r="H149" s="605"/>
      <c r="I149" s="605">
        <f t="shared" si="16"/>
        <v>0</v>
      </c>
      <c r="J149" s="605">
        <f t="shared" si="17"/>
        <v>0</v>
      </c>
      <c r="K149" s="605">
        <f t="shared" si="18"/>
        <v>0</v>
      </c>
      <c r="L149" s="723"/>
    </row>
    <row r="150" spans="1:12" s="572" customFormat="1" ht="45">
      <c r="A150" s="417">
        <f>MAX($A$6:$A149)+1</f>
        <v>125</v>
      </c>
      <c r="B150" s="640" t="s">
        <v>1133</v>
      </c>
      <c r="C150" s="741" t="s">
        <v>997</v>
      </c>
      <c r="D150" s="629" t="s">
        <v>1084</v>
      </c>
      <c r="E150" s="641" t="s">
        <v>447</v>
      </c>
      <c r="F150" s="631">
        <v>170</v>
      </c>
      <c r="G150" s="605"/>
      <c r="H150" s="605"/>
      <c r="I150" s="605">
        <f t="shared" si="16"/>
        <v>0</v>
      </c>
      <c r="J150" s="605">
        <f t="shared" si="17"/>
        <v>0</v>
      </c>
      <c r="K150" s="605">
        <f t="shared" si="18"/>
        <v>0</v>
      </c>
      <c r="L150" s="723"/>
    </row>
    <row r="151" spans="1:12" s="572" customFormat="1" ht="45">
      <c r="A151" s="417">
        <f>MAX($A$6:$A150)+1</f>
        <v>126</v>
      </c>
      <c r="B151" s="640" t="s">
        <v>1146</v>
      </c>
      <c r="C151" s="741" t="s">
        <v>1129</v>
      </c>
      <c r="D151" s="629" t="s">
        <v>1130</v>
      </c>
      <c r="E151" s="641" t="s">
        <v>447</v>
      </c>
      <c r="F151" s="631">
        <v>68</v>
      </c>
      <c r="G151" s="605"/>
      <c r="H151" s="605"/>
      <c r="I151" s="605">
        <f t="shared" si="16"/>
        <v>0</v>
      </c>
      <c r="J151" s="605">
        <f t="shared" si="17"/>
        <v>0</v>
      </c>
      <c r="K151" s="605">
        <f t="shared" si="18"/>
        <v>0</v>
      </c>
      <c r="L151" s="723"/>
    </row>
    <row r="152" spans="1:12" s="572" customFormat="1" ht="45">
      <c r="A152" s="417">
        <f>MAX($A$6:$A151)+1</f>
        <v>127</v>
      </c>
      <c r="B152" s="640" t="s">
        <v>1132</v>
      </c>
      <c r="C152" s="741" t="s">
        <v>1129</v>
      </c>
      <c r="D152" s="629" t="s">
        <v>1130</v>
      </c>
      <c r="E152" s="641" t="s">
        <v>447</v>
      </c>
      <c r="F152" s="631">
        <v>9</v>
      </c>
      <c r="G152" s="605"/>
      <c r="H152" s="605"/>
      <c r="I152" s="605">
        <f t="shared" si="16"/>
        <v>0</v>
      </c>
      <c r="J152" s="605">
        <f t="shared" si="17"/>
        <v>0</v>
      </c>
      <c r="K152" s="605">
        <f t="shared" si="18"/>
        <v>0</v>
      </c>
      <c r="L152" s="723"/>
    </row>
    <row r="153" spans="1:12" s="572" customFormat="1" ht="30">
      <c r="A153" s="417">
        <f>MAX($A$6:$A152)+1</f>
        <v>128</v>
      </c>
      <c r="B153" s="640" t="s">
        <v>1135</v>
      </c>
      <c r="C153" s="741" t="s">
        <v>1136</v>
      </c>
      <c r="D153" s="629" t="s">
        <v>1137</v>
      </c>
      <c r="E153" s="641" t="s">
        <v>447</v>
      </c>
      <c r="F153" s="631">
        <v>13</v>
      </c>
      <c r="G153" s="605"/>
      <c r="H153" s="605"/>
      <c r="I153" s="605">
        <f t="shared" si="16"/>
        <v>0</v>
      </c>
      <c r="J153" s="605">
        <f t="shared" si="17"/>
        <v>0</v>
      </c>
      <c r="K153" s="605">
        <f t="shared" si="18"/>
        <v>0</v>
      </c>
      <c r="L153" s="723"/>
    </row>
    <row r="154" spans="1:12" s="572" customFormat="1" ht="30">
      <c r="A154" s="417">
        <f>MAX($A$6:$A152)+1</f>
        <v>128</v>
      </c>
      <c r="B154" s="640" t="s">
        <v>1147</v>
      </c>
      <c r="C154" s="741" t="s">
        <v>1136</v>
      </c>
      <c r="D154" s="629" t="s">
        <v>1137</v>
      </c>
      <c r="E154" s="641" t="s">
        <v>447</v>
      </c>
      <c r="F154" s="631">
        <v>3</v>
      </c>
      <c r="G154" s="605"/>
      <c r="H154" s="605"/>
      <c r="I154" s="605">
        <f t="shared" si="16"/>
        <v>0</v>
      </c>
      <c r="J154" s="605">
        <f t="shared" si="17"/>
        <v>0</v>
      </c>
      <c r="K154" s="605">
        <f t="shared" si="18"/>
        <v>0</v>
      </c>
      <c r="L154" s="723"/>
    </row>
    <row r="155" spans="1:12" s="572" customFormat="1" ht="15">
      <c r="A155" s="417">
        <f>MAX($A$6:$A154)+1</f>
        <v>129</v>
      </c>
      <c r="B155" s="640" t="s">
        <v>1139</v>
      </c>
      <c r="C155" s="741" t="s">
        <v>1136</v>
      </c>
      <c r="D155" s="629" t="s">
        <v>1137</v>
      </c>
      <c r="E155" s="641" t="s">
        <v>447</v>
      </c>
      <c r="F155" s="631">
        <v>16</v>
      </c>
      <c r="G155" s="605"/>
      <c r="H155" s="605"/>
      <c r="I155" s="605">
        <f t="shared" si="16"/>
        <v>0</v>
      </c>
      <c r="J155" s="605">
        <f t="shared" si="17"/>
        <v>0</v>
      </c>
      <c r="K155" s="605">
        <f t="shared" si="18"/>
        <v>0</v>
      </c>
      <c r="L155" s="723"/>
    </row>
    <row r="156" spans="1:12" s="572" customFormat="1" ht="15">
      <c r="A156" s="417">
        <f>MAX($A$6:$A155)+1</f>
        <v>130</v>
      </c>
      <c r="B156" s="640" t="s">
        <v>1140</v>
      </c>
      <c r="C156" s="741" t="s">
        <v>1141</v>
      </c>
      <c r="D156" s="629" t="s">
        <v>1141</v>
      </c>
      <c r="E156" s="641" t="s">
        <v>231</v>
      </c>
      <c r="F156" s="631">
        <v>1835</v>
      </c>
      <c r="G156" s="605"/>
      <c r="H156" s="605"/>
      <c r="I156" s="605">
        <f t="shared" si="16"/>
        <v>0</v>
      </c>
      <c r="J156" s="605">
        <f t="shared" si="17"/>
        <v>0</v>
      </c>
      <c r="K156" s="605">
        <f t="shared" si="18"/>
        <v>0</v>
      </c>
      <c r="L156" s="723"/>
    </row>
    <row r="157" spans="1:12" s="572" customFormat="1" ht="15">
      <c r="A157" s="417">
        <f>MAX($A$6:$A156)+1</f>
        <v>131</v>
      </c>
      <c r="B157" s="640" t="s">
        <v>1143</v>
      </c>
      <c r="C157" s="741" t="s">
        <v>667</v>
      </c>
      <c r="D157" s="629" t="s">
        <v>667</v>
      </c>
      <c r="E157" s="641" t="s">
        <v>231</v>
      </c>
      <c r="F157" s="631">
        <v>537</v>
      </c>
      <c r="G157" s="605"/>
      <c r="H157" s="605"/>
      <c r="I157" s="605">
        <f t="shared" si="16"/>
        <v>0</v>
      </c>
      <c r="J157" s="605">
        <f t="shared" si="17"/>
        <v>0</v>
      </c>
      <c r="K157" s="605">
        <f t="shared" si="18"/>
        <v>0</v>
      </c>
      <c r="L157" s="723"/>
    </row>
    <row r="158" spans="1:12" s="572" customFormat="1" ht="15">
      <c r="A158" s="417">
        <f>MAX($A$6:$A157)+1</f>
        <v>132</v>
      </c>
      <c r="B158" s="640" t="s">
        <v>1148</v>
      </c>
      <c r="C158" s="741" t="s">
        <v>667</v>
      </c>
      <c r="D158" s="629" t="s">
        <v>667</v>
      </c>
      <c r="E158" s="641" t="s">
        <v>74</v>
      </c>
      <c r="F158" s="631">
        <v>1</v>
      </c>
      <c r="G158" s="605"/>
      <c r="H158" s="605"/>
      <c r="I158" s="605">
        <f t="shared" si="16"/>
        <v>0</v>
      </c>
      <c r="J158" s="605">
        <f t="shared" si="17"/>
        <v>0</v>
      </c>
      <c r="K158" s="605">
        <f t="shared" si="18"/>
        <v>0</v>
      </c>
      <c r="L158" s="723"/>
    </row>
    <row r="159" spans="1:12" s="572" customFormat="1" ht="15">
      <c r="A159" s="644"/>
      <c r="B159" s="645" t="s">
        <v>1149</v>
      </c>
      <c r="C159" s="742"/>
      <c r="D159" s="647"/>
      <c r="E159" s="646"/>
      <c r="F159" s="631"/>
      <c r="G159" s="605"/>
      <c r="H159" s="605"/>
      <c r="I159" s="605"/>
      <c r="J159" s="605"/>
      <c r="K159" s="605"/>
      <c r="L159" s="723"/>
    </row>
    <row r="160" spans="1:12" s="572" customFormat="1" ht="15">
      <c r="A160" s="417">
        <f>MAX($A$6:$A158)+1</f>
        <v>133</v>
      </c>
      <c r="B160" s="640" t="s">
        <v>1127</v>
      </c>
      <c r="C160" s="741" t="s">
        <v>997</v>
      </c>
      <c r="D160" s="629" t="s">
        <v>1084</v>
      </c>
      <c r="E160" s="648" t="s">
        <v>231</v>
      </c>
      <c r="F160" s="631">
        <v>2080</v>
      </c>
      <c r="G160" s="605"/>
      <c r="H160" s="605"/>
      <c r="I160" s="605">
        <f t="shared" si="16"/>
        <v>0</v>
      </c>
      <c r="J160" s="605">
        <f t="shared" si="17"/>
        <v>0</v>
      </c>
      <c r="K160" s="605">
        <f t="shared" si="18"/>
        <v>0</v>
      </c>
      <c r="L160" s="723"/>
    </row>
    <row r="161" spans="1:12" s="572" customFormat="1" ht="45">
      <c r="A161" s="417">
        <f>MAX($A$6:$A160)+1</f>
        <v>134</v>
      </c>
      <c r="B161" s="649" t="s">
        <v>1133</v>
      </c>
      <c r="C161" s="741" t="s">
        <v>997</v>
      </c>
      <c r="D161" s="629" t="s">
        <v>1084</v>
      </c>
      <c r="E161" s="648" t="s">
        <v>447</v>
      </c>
      <c r="F161" s="631">
        <v>12</v>
      </c>
      <c r="G161" s="605"/>
      <c r="H161" s="605"/>
      <c r="I161" s="605">
        <f t="shared" si="16"/>
        <v>0</v>
      </c>
      <c r="J161" s="605">
        <f t="shared" si="17"/>
        <v>0</v>
      </c>
      <c r="K161" s="605">
        <f t="shared" si="18"/>
        <v>0</v>
      </c>
      <c r="L161" s="723"/>
    </row>
    <row r="162" spans="1:12" s="572" customFormat="1" ht="45">
      <c r="A162" s="417">
        <f>MAX($A$6:$A161)+1</f>
        <v>135</v>
      </c>
      <c r="B162" s="649" t="s">
        <v>1146</v>
      </c>
      <c r="C162" s="741" t="s">
        <v>1129</v>
      </c>
      <c r="D162" s="629" t="s">
        <v>1130</v>
      </c>
      <c r="E162" s="648" t="s">
        <v>447</v>
      </c>
      <c r="F162" s="631">
        <v>117</v>
      </c>
      <c r="G162" s="605"/>
      <c r="H162" s="605"/>
      <c r="I162" s="605">
        <f t="shared" si="16"/>
        <v>0</v>
      </c>
      <c r="J162" s="605">
        <f t="shared" si="17"/>
        <v>0</v>
      </c>
      <c r="K162" s="605">
        <f t="shared" si="18"/>
        <v>0</v>
      </c>
      <c r="L162" s="723"/>
    </row>
    <row r="163" spans="1:12" s="572" customFormat="1" ht="30">
      <c r="A163" s="417">
        <f>MAX($A$6:$A162)+1</f>
        <v>136</v>
      </c>
      <c r="B163" s="649" t="s">
        <v>1135</v>
      </c>
      <c r="C163" s="741" t="s">
        <v>1136</v>
      </c>
      <c r="D163" s="629" t="s">
        <v>1137</v>
      </c>
      <c r="E163" s="648" t="s">
        <v>447</v>
      </c>
      <c r="F163" s="631">
        <v>4</v>
      </c>
      <c r="G163" s="605"/>
      <c r="H163" s="605"/>
      <c r="I163" s="605">
        <f t="shared" si="16"/>
        <v>0</v>
      </c>
      <c r="J163" s="605">
        <f t="shared" si="17"/>
        <v>0</v>
      </c>
      <c r="K163" s="605">
        <f t="shared" si="18"/>
        <v>0</v>
      </c>
      <c r="L163" s="723"/>
    </row>
    <row r="164" spans="1:12" s="572" customFormat="1" ht="30">
      <c r="A164" s="417">
        <f>MAX($A$6:$A163)+1</f>
        <v>137</v>
      </c>
      <c r="B164" s="649" t="s">
        <v>1138</v>
      </c>
      <c r="C164" s="741" t="s">
        <v>1136</v>
      </c>
      <c r="D164" s="629" t="s">
        <v>1137</v>
      </c>
      <c r="E164" s="648" t="s">
        <v>447</v>
      </c>
      <c r="F164" s="631">
        <v>1</v>
      </c>
      <c r="G164" s="605"/>
      <c r="H164" s="605"/>
      <c r="I164" s="605">
        <f t="shared" si="16"/>
        <v>0</v>
      </c>
      <c r="J164" s="605">
        <f t="shared" si="17"/>
        <v>0</v>
      </c>
      <c r="K164" s="605">
        <f t="shared" si="18"/>
        <v>0</v>
      </c>
      <c r="L164" s="723"/>
    </row>
    <row r="165" spans="1:12" s="572" customFormat="1" ht="30">
      <c r="A165" s="417">
        <f>MAX($A$6:$A163)+1</f>
        <v>137</v>
      </c>
      <c r="B165" s="649" t="s">
        <v>1147</v>
      </c>
      <c r="C165" s="741" t="s">
        <v>1136</v>
      </c>
      <c r="D165" s="629" t="s">
        <v>1137</v>
      </c>
      <c r="E165" s="648" t="s">
        <v>447</v>
      </c>
      <c r="F165" s="631">
        <v>2</v>
      </c>
      <c r="G165" s="605"/>
      <c r="H165" s="605"/>
      <c r="I165" s="605">
        <f t="shared" si="16"/>
        <v>0</v>
      </c>
      <c r="J165" s="605">
        <f t="shared" si="17"/>
        <v>0</v>
      </c>
      <c r="K165" s="605">
        <f t="shared" si="18"/>
        <v>0</v>
      </c>
      <c r="L165" s="723"/>
    </row>
    <row r="166" spans="1:12" s="572" customFormat="1" ht="15">
      <c r="A166" s="417">
        <f>MAX($A$6:$A165)+1</f>
        <v>138</v>
      </c>
      <c r="B166" s="649" t="s">
        <v>1139</v>
      </c>
      <c r="C166" s="741" t="s">
        <v>1136</v>
      </c>
      <c r="D166" s="629" t="s">
        <v>1137</v>
      </c>
      <c r="E166" s="648" t="s">
        <v>447</v>
      </c>
      <c r="F166" s="631">
        <v>7</v>
      </c>
      <c r="G166" s="605"/>
      <c r="H166" s="605"/>
      <c r="I166" s="605">
        <f t="shared" si="16"/>
        <v>0</v>
      </c>
      <c r="J166" s="605">
        <f t="shared" si="17"/>
        <v>0</v>
      </c>
      <c r="K166" s="605">
        <f t="shared" si="18"/>
        <v>0</v>
      </c>
      <c r="L166" s="723"/>
    </row>
    <row r="167" spans="1:12" s="572" customFormat="1" ht="15">
      <c r="A167" s="417">
        <f>MAX($A$6:$A166)+1</f>
        <v>139</v>
      </c>
      <c r="B167" s="649" t="s">
        <v>1140</v>
      </c>
      <c r="C167" s="741" t="s">
        <v>1141</v>
      </c>
      <c r="D167" s="629" t="s">
        <v>1141</v>
      </c>
      <c r="E167" s="648" t="s">
        <v>231</v>
      </c>
      <c r="F167" s="631">
        <v>1030</v>
      </c>
      <c r="G167" s="605"/>
      <c r="H167" s="605"/>
      <c r="I167" s="605">
        <f t="shared" si="16"/>
        <v>0</v>
      </c>
      <c r="J167" s="605">
        <f t="shared" si="17"/>
        <v>0</v>
      </c>
      <c r="K167" s="605">
        <f t="shared" si="18"/>
        <v>0</v>
      </c>
      <c r="L167" s="723"/>
    </row>
    <row r="168" spans="1:12" s="572" customFormat="1" ht="15">
      <c r="A168" s="417">
        <f>MAX($A$6:$A166)+1</f>
        <v>139</v>
      </c>
      <c r="B168" s="649" t="s">
        <v>1143</v>
      </c>
      <c r="C168" s="741" t="s">
        <v>667</v>
      </c>
      <c r="D168" s="629" t="s">
        <v>667</v>
      </c>
      <c r="E168" s="648" t="s">
        <v>231</v>
      </c>
      <c r="F168" s="631">
        <v>265</v>
      </c>
      <c r="G168" s="605"/>
      <c r="H168" s="605"/>
      <c r="I168" s="605">
        <f t="shared" si="16"/>
        <v>0</v>
      </c>
      <c r="J168" s="605">
        <f t="shared" si="17"/>
        <v>0</v>
      </c>
      <c r="K168" s="605">
        <f t="shared" si="18"/>
        <v>0</v>
      </c>
      <c r="L168" s="723"/>
    </row>
    <row r="169" spans="1:12" s="572" customFormat="1" ht="15">
      <c r="A169" s="417">
        <f>MAX($A$6:$A168)+1</f>
        <v>140</v>
      </c>
      <c r="B169" s="649" t="s">
        <v>1148</v>
      </c>
      <c r="C169" s="741" t="s">
        <v>667</v>
      </c>
      <c r="D169" s="629" t="s">
        <v>667</v>
      </c>
      <c r="E169" s="648" t="s">
        <v>74</v>
      </c>
      <c r="F169" s="631">
        <v>1</v>
      </c>
      <c r="G169" s="605"/>
      <c r="H169" s="605"/>
      <c r="I169" s="605">
        <f t="shared" si="16"/>
        <v>0</v>
      </c>
      <c r="J169" s="605">
        <f t="shared" si="17"/>
        <v>0</v>
      </c>
      <c r="K169" s="605">
        <f t="shared" si="18"/>
        <v>0</v>
      </c>
      <c r="L169" s="723"/>
    </row>
    <row r="170" spans="1:12" s="572" customFormat="1" ht="15">
      <c r="A170" s="417"/>
      <c r="B170" s="650" t="s">
        <v>1150</v>
      </c>
      <c r="C170" s="743"/>
      <c r="D170" s="647"/>
      <c r="E170" s="651"/>
      <c r="F170" s="631"/>
      <c r="G170" s="605"/>
      <c r="H170" s="605"/>
      <c r="I170" s="605"/>
      <c r="J170" s="605"/>
      <c r="K170" s="605"/>
      <c r="L170" s="723"/>
    </row>
    <row r="171" spans="1:12" s="572" customFormat="1" ht="15">
      <c r="A171" s="417">
        <v>127</v>
      </c>
      <c r="B171" s="640" t="s">
        <v>1127</v>
      </c>
      <c r="C171" s="741" t="s">
        <v>997</v>
      </c>
      <c r="D171" s="629" t="s">
        <v>1084</v>
      </c>
      <c r="E171" s="641" t="s">
        <v>231</v>
      </c>
      <c r="F171" s="631">
        <v>534</v>
      </c>
      <c r="G171" s="605"/>
      <c r="H171" s="605"/>
      <c r="I171" s="605">
        <f t="shared" si="16"/>
        <v>0</v>
      </c>
      <c r="J171" s="605">
        <f t="shared" si="17"/>
        <v>0</v>
      </c>
      <c r="K171" s="605">
        <f t="shared" si="18"/>
        <v>0</v>
      </c>
      <c r="L171" s="723"/>
    </row>
    <row r="172" spans="1:12" s="572" customFormat="1" ht="15">
      <c r="A172" s="417">
        <f>MAX($A$6:$A171)+1</f>
        <v>141</v>
      </c>
      <c r="B172" s="640" t="s">
        <v>1151</v>
      </c>
      <c r="C172" s="741" t="s">
        <v>997</v>
      </c>
      <c r="D172" s="629" t="s">
        <v>1084</v>
      </c>
      <c r="E172" s="641" t="s">
        <v>231</v>
      </c>
      <c r="F172" s="631">
        <v>227</v>
      </c>
      <c r="G172" s="605"/>
      <c r="H172" s="605"/>
      <c r="I172" s="605">
        <f t="shared" si="16"/>
        <v>0</v>
      </c>
      <c r="J172" s="605">
        <f t="shared" si="17"/>
        <v>0</v>
      </c>
      <c r="K172" s="605">
        <f t="shared" si="18"/>
        <v>0</v>
      </c>
      <c r="L172" s="723"/>
    </row>
    <row r="173" spans="1:12" s="572" customFormat="1" ht="45">
      <c r="A173" s="417">
        <f>MAX($A$6:$A171)+1</f>
        <v>141</v>
      </c>
      <c r="B173" s="640" t="s">
        <v>1133</v>
      </c>
      <c r="C173" s="741" t="s">
        <v>1129</v>
      </c>
      <c r="D173" s="629" t="s">
        <v>1130</v>
      </c>
      <c r="E173" s="641" t="s">
        <v>447</v>
      </c>
      <c r="F173" s="631">
        <v>76</v>
      </c>
      <c r="G173" s="605"/>
      <c r="H173" s="605"/>
      <c r="I173" s="605">
        <f t="shared" si="16"/>
        <v>0</v>
      </c>
      <c r="J173" s="605">
        <f t="shared" si="17"/>
        <v>0</v>
      </c>
      <c r="K173" s="605">
        <f t="shared" si="18"/>
        <v>0</v>
      </c>
      <c r="L173" s="723"/>
    </row>
    <row r="174" spans="1:12" s="572" customFormat="1" ht="45">
      <c r="A174" s="417">
        <f>MAX($A$6:$A173)+1</f>
        <v>142</v>
      </c>
      <c r="B174" s="640" t="s">
        <v>1146</v>
      </c>
      <c r="C174" s="741" t="s">
        <v>1129</v>
      </c>
      <c r="D174" s="629" t="s">
        <v>1130</v>
      </c>
      <c r="E174" s="641" t="s">
        <v>447</v>
      </c>
      <c r="F174" s="631">
        <v>12</v>
      </c>
      <c r="G174" s="605"/>
      <c r="H174" s="605"/>
      <c r="I174" s="605">
        <f t="shared" si="16"/>
        <v>0</v>
      </c>
      <c r="J174" s="605">
        <f t="shared" si="17"/>
        <v>0</v>
      </c>
      <c r="K174" s="605">
        <f t="shared" si="18"/>
        <v>0</v>
      </c>
      <c r="L174" s="723"/>
    </row>
    <row r="175" spans="1:12" s="574" customFormat="1" ht="75">
      <c r="A175" s="417">
        <f>MAX($A$6:$A174)+1</f>
        <v>143</v>
      </c>
      <c r="B175" s="640" t="s">
        <v>1152</v>
      </c>
      <c r="C175" s="741" t="s">
        <v>1129</v>
      </c>
      <c r="D175" s="629" t="s">
        <v>1130</v>
      </c>
      <c r="E175" s="641" t="s">
        <v>447</v>
      </c>
      <c r="F175" s="631">
        <v>30</v>
      </c>
      <c r="G175" s="605"/>
      <c r="H175" s="605"/>
      <c r="I175" s="643">
        <f t="shared" si="16"/>
        <v>0</v>
      </c>
      <c r="J175" s="643">
        <f t="shared" si="17"/>
        <v>0</v>
      </c>
      <c r="K175" s="643">
        <f t="shared" si="18"/>
        <v>0</v>
      </c>
      <c r="L175" s="725"/>
    </row>
    <row r="176" spans="1:12" s="572" customFormat="1" ht="30">
      <c r="A176" s="417">
        <f>MAX($A$6:$A174)+1</f>
        <v>143</v>
      </c>
      <c r="B176" s="640" t="s">
        <v>1135</v>
      </c>
      <c r="C176" s="741" t="s">
        <v>1136</v>
      </c>
      <c r="D176" s="629" t="s">
        <v>1137</v>
      </c>
      <c r="E176" s="641" t="s">
        <v>447</v>
      </c>
      <c r="F176" s="642">
        <v>5</v>
      </c>
      <c r="G176" s="605"/>
      <c r="H176" s="605"/>
      <c r="I176" s="605">
        <f t="shared" si="16"/>
        <v>0</v>
      </c>
      <c r="J176" s="605">
        <f t="shared" si="17"/>
        <v>0</v>
      </c>
      <c r="K176" s="605">
        <f t="shared" si="18"/>
        <v>0</v>
      </c>
      <c r="L176" s="723"/>
    </row>
    <row r="177" spans="1:12" s="572" customFormat="1" ht="30">
      <c r="A177" s="417">
        <f>MAX($A$6:$A176)+1</f>
        <v>144</v>
      </c>
      <c r="B177" s="640" t="s">
        <v>1138</v>
      </c>
      <c r="C177" s="741" t="s">
        <v>1136</v>
      </c>
      <c r="D177" s="629" t="s">
        <v>1137</v>
      </c>
      <c r="E177" s="641" t="s">
        <v>447</v>
      </c>
      <c r="F177" s="642">
        <v>5</v>
      </c>
      <c r="G177" s="605"/>
      <c r="H177" s="605"/>
      <c r="I177" s="605">
        <f t="shared" si="16"/>
        <v>0</v>
      </c>
      <c r="J177" s="605">
        <f t="shared" si="17"/>
        <v>0</v>
      </c>
      <c r="K177" s="605">
        <f t="shared" si="18"/>
        <v>0</v>
      </c>
      <c r="L177" s="723"/>
    </row>
    <row r="178" spans="1:12" s="572" customFormat="1" ht="30">
      <c r="A178" s="417">
        <f>MAX($A$6:$A177)+1</f>
        <v>145</v>
      </c>
      <c r="B178" s="640" t="s">
        <v>1153</v>
      </c>
      <c r="C178" s="741" t="s">
        <v>1136</v>
      </c>
      <c r="D178" s="629" t="s">
        <v>1137</v>
      </c>
      <c r="E178" s="641" t="s">
        <v>447</v>
      </c>
      <c r="F178" s="642">
        <v>5</v>
      </c>
      <c r="G178" s="605"/>
      <c r="H178" s="605"/>
      <c r="I178" s="605">
        <f t="shared" si="16"/>
        <v>0</v>
      </c>
      <c r="J178" s="605">
        <f t="shared" si="17"/>
        <v>0</v>
      </c>
      <c r="K178" s="605">
        <f t="shared" si="18"/>
        <v>0</v>
      </c>
      <c r="L178" s="723"/>
    </row>
    <row r="179" spans="1:12" s="572" customFormat="1" ht="30">
      <c r="A179" s="417">
        <f>MAX($A$6:$A178)+1</f>
        <v>146</v>
      </c>
      <c r="B179" s="640" t="s">
        <v>1147</v>
      </c>
      <c r="C179" s="741" t="s">
        <v>1136</v>
      </c>
      <c r="D179" s="629" t="s">
        <v>1137</v>
      </c>
      <c r="E179" s="641" t="s">
        <v>447</v>
      </c>
      <c r="F179" s="642">
        <v>1</v>
      </c>
      <c r="G179" s="605"/>
      <c r="H179" s="605"/>
      <c r="I179" s="605">
        <f t="shared" si="16"/>
        <v>0</v>
      </c>
      <c r="J179" s="605">
        <f t="shared" si="17"/>
        <v>0</v>
      </c>
      <c r="K179" s="605">
        <f t="shared" si="18"/>
        <v>0</v>
      </c>
      <c r="L179" s="723"/>
    </row>
    <row r="180" spans="1:12" s="572" customFormat="1" ht="30">
      <c r="A180" s="417">
        <f>MAX($A$6:$A179)+1</f>
        <v>147</v>
      </c>
      <c r="B180" s="640" t="s">
        <v>1154</v>
      </c>
      <c r="C180" s="741" t="s">
        <v>1136</v>
      </c>
      <c r="D180" s="629" t="s">
        <v>1137</v>
      </c>
      <c r="E180" s="641" t="s">
        <v>447</v>
      </c>
      <c r="F180" s="642">
        <v>15</v>
      </c>
      <c r="G180" s="605"/>
      <c r="H180" s="605"/>
      <c r="I180" s="605">
        <f t="shared" si="16"/>
        <v>0</v>
      </c>
      <c r="J180" s="605">
        <f t="shared" si="17"/>
        <v>0</v>
      </c>
      <c r="K180" s="605">
        <f t="shared" si="18"/>
        <v>0</v>
      </c>
      <c r="L180" s="723"/>
    </row>
    <row r="181" spans="1:12" s="572" customFormat="1" ht="30">
      <c r="A181" s="417">
        <f>MAX($A$6:$A179)+1</f>
        <v>147</v>
      </c>
      <c r="B181" s="640" t="s">
        <v>1155</v>
      </c>
      <c r="C181" s="741" t="s">
        <v>1136</v>
      </c>
      <c r="D181" s="629" t="s">
        <v>1137</v>
      </c>
      <c r="E181" s="641" t="s">
        <v>447</v>
      </c>
      <c r="F181" s="642">
        <v>1</v>
      </c>
      <c r="G181" s="605"/>
      <c r="H181" s="605"/>
      <c r="I181" s="605">
        <f t="shared" si="16"/>
        <v>0</v>
      </c>
      <c r="J181" s="605">
        <f t="shared" si="17"/>
        <v>0</v>
      </c>
      <c r="K181" s="605">
        <f t="shared" si="18"/>
        <v>0</v>
      </c>
      <c r="L181" s="723"/>
    </row>
    <row r="182" spans="1:12" s="574" customFormat="1" ht="30">
      <c r="A182" s="417">
        <f>MAX($A$6:$A181)+1</f>
        <v>148</v>
      </c>
      <c r="B182" s="640" t="s">
        <v>1156</v>
      </c>
      <c r="C182" s="741" t="s">
        <v>1136</v>
      </c>
      <c r="D182" s="629" t="s">
        <v>1137</v>
      </c>
      <c r="E182" s="641" t="s">
        <v>447</v>
      </c>
      <c r="F182" s="642">
        <v>18</v>
      </c>
      <c r="G182" s="605"/>
      <c r="H182" s="605"/>
      <c r="I182" s="643">
        <f t="shared" si="16"/>
        <v>0</v>
      </c>
      <c r="J182" s="643">
        <f t="shared" si="17"/>
        <v>0</v>
      </c>
      <c r="K182" s="643">
        <f t="shared" si="18"/>
        <v>0</v>
      </c>
      <c r="L182" s="725"/>
    </row>
    <row r="183" spans="1:12" s="572" customFormat="1" ht="15">
      <c r="A183" s="417">
        <f>MAX($A$6:$A182)+1</f>
        <v>149</v>
      </c>
      <c r="B183" s="640" t="s">
        <v>1139</v>
      </c>
      <c r="C183" s="741" t="s">
        <v>1136</v>
      </c>
      <c r="D183" s="629" t="s">
        <v>1137</v>
      </c>
      <c r="E183" s="641" t="s">
        <v>447</v>
      </c>
      <c r="F183" s="642">
        <v>32</v>
      </c>
      <c r="G183" s="605"/>
      <c r="H183" s="605"/>
      <c r="I183" s="605">
        <f t="shared" si="16"/>
        <v>0</v>
      </c>
      <c r="J183" s="605">
        <f t="shared" si="17"/>
        <v>0</v>
      </c>
      <c r="K183" s="605">
        <f t="shared" si="18"/>
        <v>0</v>
      </c>
      <c r="L183" s="723"/>
    </row>
    <row r="184" spans="1:12" s="572" customFormat="1" ht="15">
      <c r="A184" s="417">
        <f>MAX($A$6:$A182)+1</f>
        <v>149</v>
      </c>
      <c r="B184" s="640" t="s">
        <v>1157</v>
      </c>
      <c r="C184" s="741" t="s">
        <v>1136</v>
      </c>
      <c r="D184" s="629" t="s">
        <v>1137</v>
      </c>
      <c r="E184" s="641" t="s">
        <v>447</v>
      </c>
      <c r="F184" s="642">
        <v>18</v>
      </c>
      <c r="G184" s="605"/>
      <c r="H184" s="605"/>
      <c r="I184" s="605">
        <f t="shared" si="16"/>
        <v>0</v>
      </c>
      <c r="J184" s="605">
        <f t="shared" si="17"/>
        <v>0</v>
      </c>
      <c r="K184" s="605">
        <f t="shared" si="18"/>
        <v>0</v>
      </c>
      <c r="L184" s="723"/>
    </row>
    <row r="185" spans="1:12" s="572" customFormat="1" ht="15">
      <c r="A185" s="417">
        <f>MAX($A$6:$A184)+1</f>
        <v>150</v>
      </c>
      <c r="B185" s="640" t="s">
        <v>1158</v>
      </c>
      <c r="C185" s="741" t="s">
        <v>1159</v>
      </c>
      <c r="D185" s="629" t="s">
        <v>1122</v>
      </c>
      <c r="E185" s="641" t="s">
        <v>231</v>
      </c>
      <c r="F185" s="642">
        <v>455</v>
      </c>
      <c r="G185" s="605"/>
      <c r="H185" s="605"/>
      <c r="I185" s="605">
        <f t="shared" si="16"/>
        <v>0</v>
      </c>
      <c r="J185" s="605">
        <f t="shared" si="17"/>
        <v>0</v>
      </c>
      <c r="K185" s="605">
        <f t="shared" si="18"/>
        <v>0</v>
      </c>
      <c r="L185" s="723"/>
    </row>
    <row r="186" spans="1:12" s="572" customFormat="1" ht="15">
      <c r="A186" s="417">
        <f>MAX($A$6:$A185)+1</f>
        <v>151</v>
      </c>
      <c r="B186" s="640" t="s">
        <v>1160</v>
      </c>
      <c r="C186" s="741" t="s">
        <v>1159</v>
      </c>
      <c r="D186" s="629" t="s">
        <v>1122</v>
      </c>
      <c r="E186" s="641" t="s">
        <v>231</v>
      </c>
      <c r="F186" s="642">
        <v>115</v>
      </c>
      <c r="G186" s="605"/>
      <c r="H186" s="605"/>
      <c r="I186" s="605">
        <f t="shared" si="16"/>
        <v>0</v>
      </c>
      <c r="J186" s="605">
        <f t="shared" si="17"/>
        <v>0</v>
      </c>
      <c r="K186" s="605">
        <f t="shared" si="18"/>
        <v>0</v>
      </c>
      <c r="L186" s="723"/>
    </row>
    <row r="187" spans="1:12" s="572" customFormat="1" ht="15">
      <c r="A187" s="417">
        <f>MAX($A$6:$A186)+1</f>
        <v>152</v>
      </c>
      <c r="B187" s="640" t="s">
        <v>1148</v>
      </c>
      <c r="C187" s="741" t="s">
        <v>667</v>
      </c>
      <c r="D187" s="629" t="s">
        <v>667</v>
      </c>
      <c r="E187" s="641" t="s">
        <v>74</v>
      </c>
      <c r="F187" s="642">
        <v>1</v>
      </c>
      <c r="G187" s="605"/>
      <c r="H187" s="605"/>
      <c r="I187" s="605">
        <f t="shared" si="16"/>
        <v>0</v>
      </c>
      <c r="J187" s="605">
        <f t="shared" si="17"/>
        <v>0</v>
      </c>
      <c r="K187" s="605">
        <f t="shared" si="18"/>
        <v>0</v>
      </c>
      <c r="L187" s="723"/>
    </row>
    <row r="188" spans="1:12" s="572" customFormat="1" ht="15">
      <c r="A188" s="644"/>
      <c r="B188" s="652" t="s">
        <v>486</v>
      </c>
      <c r="C188" s="741"/>
      <c r="D188" s="629"/>
      <c r="E188" s="641"/>
      <c r="F188" s="642"/>
      <c r="G188" s="605"/>
      <c r="H188" s="605"/>
      <c r="I188" s="605"/>
      <c r="J188" s="605"/>
      <c r="K188" s="605"/>
      <c r="L188" s="723"/>
    </row>
    <row r="189" spans="1:12" s="572" customFormat="1" ht="15">
      <c r="A189" s="417"/>
      <c r="B189" s="653" t="s">
        <v>1161</v>
      </c>
      <c r="C189" s="744"/>
      <c r="D189" s="654"/>
      <c r="E189" s="655"/>
      <c r="F189" s="656"/>
      <c r="G189" s="605"/>
      <c r="H189" s="605"/>
      <c r="I189" s="657"/>
      <c r="J189" s="657"/>
      <c r="K189" s="657"/>
      <c r="L189" s="726"/>
    </row>
    <row r="190" spans="1:12" s="572" customFormat="1" ht="15">
      <c r="A190" s="417">
        <f>MAX($A$6:$A189)+1</f>
        <v>153</v>
      </c>
      <c r="B190" s="640" t="s">
        <v>1127</v>
      </c>
      <c r="C190" s="741" t="s">
        <v>997</v>
      </c>
      <c r="D190" s="629" t="s">
        <v>1084</v>
      </c>
      <c r="E190" s="648" t="s">
        <v>231</v>
      </c>
      <c r="F190" s="642">
        <v>475</v>
      </c>
      <c r="G190" s="605"/>
      <c r="H190" s="605"/>
      <c r="I190" s="605">
        <f t="shared" si="16"/>
        <v>0</v>
      </c>
      <c r="J190" s="605">
        <f t="shared" si="17"/>
        <v>0</v>
      </c>
      <c r="K190" s="605">
        <f t="shared" si="18"/>
        <v>0</v>
      </c>
      <c r="L190" s="723"/>
    </row>
    <row r="191" spans="1:12" s="572" customFormat="1" ht="15">
      <c r="A191" s="417">
        <f>MAX($A$6:$A190)+1</f>
        <v>154</v>
      </c>
      <c r="B191" s="640" t="s">
        <v>1151</v>
      </c>
      <c r="C191" s="741" t="s">
        <v>997</v>
      </c>
      <c r="D191" s="629" t="s">
        <v>1084</v>
      </c>
      <c r="E191" s="648" t="s">
        <v>231</v>
      </c>
      <c r="F191" s="642">
        <v>365</v>
      </c>
      <c r="G191" s="605"/>
      <c r="H191" s="605"/>
      <c r="I191" s="605">
        <f t="shared" si="16"/>
        <v>0</v>
      </c>
      <c r="J191" s="605">
        <f t="shared" si="17"/>
        <v>0</v>
      </c>
      <c r="K191" s="605">
        <f t="shared" si="18"/>
        <v>0</v>
      </c>
      <c r="L191" s="723"/>
    </row>
    <row r="192" spans="1:12" s="572" customFormat="1" ht="45">
      <c r="A192" s="417">
        <f>MAX($A$6:$A191)+1</f>
        <v>155</v>
      </c>
      <c r="B192" s="640" t="s">
        <v>1133</v>
      </c>
      <c r="C192" s="741" t="s">
        <v>1129</v>
      </c>
      <c r="D192" s="629" t="s">
        <v>1130</v>
      </c>
      <c r="E192" s="648" t="s">
        <v>447</v>
      </c>
      <c r="F192" s="658">
        <v>19</v>
      </c>
      <c r="G192" s="605"/>
      <c r="H192" s="605"/>
      <c r="I192" s="605">
        <f t="shared" si="16"/>
        <v>0</v>
      </c>
      <c r="J192" s="605">
        <f t="shared" si="17"/>
        <v>0</v>
      </c>
      <c r="K192" s="605">
        <f t="shared" si="18"/>
        <v>0</v>
      </c>
      <c r="L192" s="723"/>
    </row>
    <row r="193" spans="1:12" s="572" customFormat="1" ht="45">
      <c r="A193" s="417">
        <f>MAX($A$6:$A192)+1</f>
        <v>156</v>
      </c>
      <c r="B193" s="640" t="s">
        <v>1134</v>
      </c>
      <c r="C193" s="741" t="s">
        <v>1129</v>
      </c>
      <c r="D193" s="629" t="s">
        <v>1130</v>
      </c>
      <c r="E193" s="648" t="s">
        <v>447</v>
      </c>
      <c r="F193" s="658">
        <v>19</v>
      </c>
      <c r="G193" s="605"/>
      <c r="H193" s="605"/>
      <c r="I193" s="605">
        <f t="shared" si="16"/>
        <v>0</v>
      </c>
      <c r="J193" s="605">
        <f t="shared" si="17"/>
        <v>0</v>
      </c>
      <c r="K193" s="605">
        <f t="shared" si="18"/>
        <v>0</v>
      </c>
      <c r="L193" s="723"/>
    </row>
    <row r="194" spans="1:12" s="572" customFormat="1" ht="60">
      <c r="A194" s="417">
        <f>MAX($A$6:$A193)+1</f>
        <v>157</v>
      </c>
      <c r="B194" s="640" t="s">
        <v>1162</v>
      </c>
      <c r="C194" s="741" t="s">
        <v>1129</v>
      </c>
      <c r="D194" s="629" t="s">
        <v>1130</v>
      </c>
      <c r="E194" s="648" t="s">
        <v>447</v>
      </c>
      <c r="F194" s="658">
        <v>2</v>
      </c>
      <c r="G194" s="605"/>
      <c r="H194" s="605"/>
      <c r="I194" s="605">
        <f t="shared" si="16"/>
        <v>0</v>
      </c>
      <c r="J194" s="605">
        <f t="shared" si="17"/>
        <v>0</v>
      </c>
      <c r="K194" s="605">
        <f t="shared" si="18"/>
        <v>0</v>
      </c>
      <c r="L194" s="723"/>
    </row>
    <row r="195" spans="1:12" s="572" customFormat="1" ht="15">
      <c r="A195" s="417">
        <f>MAX($A$6:$A194)+1</f>
        <v>158</v>
      </c>
      <c r="B195" s="640" t="s">
        <v>1163</v>
      </c>
      <c r="C195" s="741" t="s">
        <v>667</v>
      </c>
      <c r="D195" s="629" t="s">
        <v>667</v>
      </c>
      <c r="E195" s="648" t="s">
        <v>447</v>
      </c>
      <c r="F195" s="658">
        <v>1</v>
      </c>
      <c r="G195" s="605"/>
      <c r="H195" s="605"/>
      <c r="I195" s="605"/>
      <c r="J195" s="605"/>
      <c r="K195" s="605"/>
      <c r="L195" s="723"/>
    </row>
    <row r="196" spans="1:12" s="572" customFormat="1" ht="45">
      <c r="A196" s="417">
        <f>MAX($A$6:$A195)+1</f>
        <v>159</v>
      </c>
      <c r="B196" s="640" t="s">
        <v>1164</v>
      </c>
      <c r="C196" s="741" t="s">
        <v>1129</v>
      </c>
      <c r="D196" s="629" t="s">
        <v>1130</v>
      </c>
      <c r="E196" s="648" t="s">
        <v>447</v>
      </c>
      <c r="F196" s="658">
        <v>6</v>
      </c>
      <c r="G196" s="605"/>
      <c r="H196" s="605"/>
      <c r="I196" s="605">
        <f t="shared" si="16"/>
        <v>0</v>
      </c>
      <c r="J196" s="605">
        <f t="shared" si="17"/>
        <v>0</v>
      </c>
      <c r="K196" s="605">
        <f t="shared" si="18"/>
        <v>0</v>
      </c>
      <c r="L196" s="723"/>
    </row>
    <row r="197" spans="1:12" s="572" customFormat="1" ht="60">
      <c r="A197" s="417">
        <f>MAX($A$6:$A196)+1</f>
        <v>160</v>
      </c>
      <c r="B197" s="640" t="s">
        <v>1165</v>
      </c>
      <c r="C197" s="741" t="s">
        <v>1129</v>
      </c>
      <c r="D197" s="629" t="s">
        <v>1130</v>
      </c>
      <c r="E197" s="648" t="s">
        <v>447</v>
      </c>
      <c r="F197" s="658">
        <v>9</v>
      </c>
      <c r="G197" s="605"/>
      <c r="H197" s="605"/>
      <c r="I197" s="605">
        <f t="shared" si="16"/>
        <v>0</v>
      </c>
      <c r="J197" s="605">
        <f t="shared" si="17"/>
        <v>0</v>
      </c>
      <c r="K197" s="605">
        <f t="shared" si="18"/>
        <v>0</v>
      </c>
      <c r="L197" s="723"/>
    </row>
    <row r="198" spans="1:12" s="572" customFormat="1" ht="30">
      <c r="A198" s="417">
        <f>MAX($A$6:$A197)+1</f>
        <v>161</v>
      </c>
      <c r="B198" s="640" t="s">
        <v>1135</v>
      </c>
      <c r="C198" s="741" t="s">
        <v>1136</v>
      </c>
      <c r="D198" s="629" t="s">
        <v>1137</v>
      </c>
      <c r="E198" s="648" t="s">
        <v>447</v>
      </c>
      <c r="F198" s="658">
        <v>4</v>
      </c>
      <c r="G198" s="605"/>
      <c r="H198" s="605"/>
      <c r="I198" s="605">
        <f t="shared" si="16"/>
        <v>0</v>
      </c>
      <c r="J198" s="605">
        <f t="shared" si="17"/>
        <v>0</v>
      </c>
      <c r="K198" s="605">
        <f t="shared" si="18"/>
        <v>0</v>
      </c>
      <c r="L198" s="723"/>
    </row>
    <row r="199" spans="1:12" s="572" customFormat="1" ht="30">
      <c r="A199" s="417">
        <f>MAX($A$6:$A198)+1</f>
        <v>162</v>
      </c>
      <c r="B199" s="640" t="s">
        <v>1138</v>
      </c>
      <c r="C199" s="741" t="s">
        <v>1136</v>
      </c>
      <c r="D199" s="629" t="s">
        <v>1137</v>
      </c>
      <c r="E199" s="648" t="s">
        <v>447</v>
      </c>
      <c r="F199" s="658">
        <v>3</v>
      </c>
      <c r="G199" s="605"/>
      <c r="H199" s="605"/>
      <c r="I199" s="605">
        <f t="shared" si="16"/>
        <v>0</v>
      </c>
      <c r="J199" s="605">
        <f t="shared" si="17"/>
        <v>0</v>
      </c>
      <c r="K199" s="605">
        <f t="shared" si="18"/>
        <v>0</v>
      </c>
      <c r="L199" s="723"/>
    </row>
    <row r="200" spans="1:12" s="572" customFormat="1" ht="30">
      <c r="A200" s="417">
        <f>MAX($A$6:$A199)+1</f>
        <v>163</v>
      </c>
      <c r="B200" s="640" t="s">
        <v>1153</v>
      </c>
      <c r="C200" s="741" t="s">
        <v>1136</v>
      </c>
      <c r="D200" s="629" t="s">
        <v>1137</v>
      </c>
      <c r="E200" s="648" t="s">
        <v>447</v>
      </c>
      <c r="F200" s="658">
        <v>3</v>
      </c>
      <c r="G200" s="605"/>
      <c r="H200" s="605"/>
      <c r="I200" s="605">
        <f t="shared" si="16"/>
        <v>0</v>
      </c>
      <c r="J200" s="605">
        <f t="shared" si="17"/>
        <v>0</v>
      </c>
      <c r="K200" s="605">
        <f t="shared" si="18"/>
        <v>0</v>
      </c>
      <c r="L200" s="723"/>
    </row>
    <row r="201" spans="1:12" s="572" customFormat="1" ht="30">
      <c r="A201" s="417">
        <f>MAX($A$6:$A200)+1</f>
        <v>164</v>
      </c>
      <c r="B201" s="640" t="s">
        <v>1147</v>
      </c>
      <c r="C201" s="741" t="s">
        <v>1136</v>
      </c>
      <c r="D201" s="629" t="s">
        <v>1137</v>
      </c>
      <c r="E201" s="648" t="s">
        <v>447</v>
      </c>
      <c r="F201" s="658">
        <v>1</v>
      </c>
      <c r="G201" s="605"/>
      <c r="H201" s="605"/>
      <c r="I201" s="605">
        <f t="shared" ref="I201:I264" si="19">+F201*G201</f>
        <v>0</v>
      </c>
      <c r="J201" s="605">
        <f t="shared" ref="J201:J264" si="20">+F201*H201</f>
        <v>0</v>
      </c>
      <c r="K201" s="605">
        <f t="shared" ref="K201:K264" si="21">+I201+J201</f>
        <v>0</v>
      </c>
      <c r="L201" s="723"/>
    </row>
    <row r="202" spans="1:12" s="572" customFormat="1" ht="30">
      <c r="A202" s="417">
        <f>MAX($A$6:$A201)+1</f>
        <v>165</v>
      </c>
      <c r="B202" s="640" t="s">
        <v>1166</v>
      </c>
      <c r="C202" s="741" t="s">
        <v>1136</v>
      </c>
      <c r="D202" s="629" t="s">
        <v>1137</v>
      </c>
      <c r="E202" s="648" t="s">
        <v>447</v>
      </c>
      <c r="F202" s="658">
        <v>16</v>
      </c>
      <c r="G202" s="605"/>
      <c r="H202" s="605"/>
      <c r="I202" s="605">
        <f t="shared" si="19"/>
        <v>0</v>
      </c>
      <c r="J202" s="605">
        <f t="shared" si="20"/>
        <v>0</v>
      </c>
      <c r="K202" s="605">
        <f t="shared" si="21"/>
        <v>0</v>
      </c>
      <c r="L202" s="723"/>
    </row>
    <row r="203" spans="1:12" s="572" customFormat="1" ht="30">
      <c r="A203" s="417">
        <f>MAX($A$6:$A202)+1</f>
        <v>166</v>
      </c>
      <c r="B203" s="640" t="s">
        <v>1155</v>
      </c>
      <c r="C203" s="741" t="s">
        <v>1136</v>
      </c>
      <c r="D203" s="629" t="s">
        <v>1137</v>
      </c>
      <c r="E203" s="648" t="s">
        <v>447</v>
      </c>
      <c r="F203" s="658">
        <v>3</v>
      </c>
      <c r="G203" s="605"/>
      <c r="H203" s="605"/>
      <c r="I203" s="605">
        <f t="shared" si="19"/>
        <v>0</v>
      </c>
      <c r="J203" s="605">
        <f t="shared" si="20"/>
        <v>0</v>
      </c>
      <c r="K203" s="605">
        <f t="shared" si="21"/>
        <v>0</v>
      </c>
      <c r="L203" s="723"/>
    </row>
    <row r="204" spans="1:12" s="572" customFormat="1" ht="30">
      <c r="A204" s="417">
        <f>MAX($A$6:$A203)+1</f>
        <v>167</v>
      </c>
      <c r="B204" s="640" t="s">
        <v>1167</v>
      </c>
      <c r="C204" s="741" t="s">
        <v>1136</v>
      </c>
      <c r="D204" s="629" t="s">
        <v>1137</v>
      </c>
      <c r="E204" s="648" t="s">
        <v>447</v>
      </c>
      <c r="F204" s="658">
        <v>2</v>
      </c>
      <c r="G204" s="605"/>
      <c r="H204" s="605"/>
      <c r="I204" s="605">
        <f t="shared" si="19"/>
        <v>0</v>
      </c>
      <c r="J204" s="605">
        <f t="shared" si="20"/>
        <v>0</v>
      </c>
      <c r="K204" s="605">
        <f t="shared" si="21"/>
        <v>0</v>
      </c>
      <c r="L204" s="723"/>
    </row>
    <row r="205" spans="1:12" s="572" customFormat="1" ht="45">
      <c r="A205" s="417">
        <f>MAX($A$6:$A204)+1</f>
        <v>168</v>
      </c>
      <c r="B205" s="640" t="s">
        <v>1168</v>
      </c>
      <c r="C205" s="741" t="s">
        <v>1136</v>
      </c>
      <c r="D205" s="629" t="s">
        <v>1137</v>
      </c>
      <c r="E205" s="648" t="s">
        <v>447</v>
      </c>
      <c r="F205" s="658">
        <v>1</v>
      </c>
      <c r="G205" s="605"/>
      <c r="H205" s="605"/>
      <c r="I205" s="605">
        <f t="shared" si="19"/>
        <v>0</v>
      </c>
      <c r="J205" s="605">
        <f t="shared" si="20"/>
        <v>0</v>
      </c>
      <c r="K205" s="605">
        <f t="shared" si="21"/>
        <v>0</v>
      </c>
      <c r="L205" s="723"/>
    </row>
    <row r="206" spans="1:12" s="572" customFormat="1" ht="15">
      <c r="A206" s="417">
        <f>MAX($A$6:$A205)+1</f>
        <v>169</v>
      </c>
      <c r="B206" s="640" t="s">
        <v>1158</v>
      </c>
      <c r="C206" s="741" t="s">
        <v>1159</v>
      </c>
      <c r="D206" s="629" t="s">
        <v>1122</v>
      </c>
      <c r="E206" s="648" t="s">
        <v>231</v>
      </c>
      <c r="F206" s="658">
        <v>450</v>
      </c>
      <c r="G206" s="605"/>
      <c r="H206" s="605"/>
      <c r="I206" s="605">
        <f t="shared" si="19"/>
        <v>0</v>
      </c>
      <c r="J206" s="605">
        <f t="shared" si="20"/>
        <v>0</v>
      </c>
      <c r="K206" s="605">
        <f t="shared" si="21"/>
        <v>0</v>
      </c>
      <c r="L206" s="723"/>
    </row>
    <row r="207" spans="1:12" s="572" customFormat="1" ht="15">
      <c r="A207" s="417">
        <f>MAX($A$6:$A206)+1</f>
        <v>170</v>
      </c>
      <c r="B207" s="640" t="s">
        <v>1160</v>
      </c>
      <c r="C207" s="741" t="s">
        <v>1159</v>
      </c>
      <c r="D207" s="629" t="s">
        <v>1122</v>
      </c>
      <c r="E207" s="648" t="s">
        <v>231</v>
      </c>
      <c r="F207" s="658">
        <v>300</v>
      </c>
      <c r="G207" s="605"/>
      <c r="H207" s="605"/>
      <c r="I207" s="605">
        <f t="shared" si="19"/>
        <v>0</v>
      </c>
      <c r="J207" s="605">
        <f t="shared" si="20"/>
        <v>0</v>
      </c>
      <c r="K207" s="605">
        <f t="shared" si="21"/>
        <v>0</v>
      </c>
      <c r="L207" s="723"/>
    </row>
    <row r="208" spans="1:12" s="572" customFormat="1" ht="15">
      <c r="A208" s="417">
        <f>MAX($A$6:$A207)+1</f>
        <v>171</v>
      </c>
      <c r="B208" s="640" t="s">
        <v>1169</v>
      </c>
      <c r="C208" s="741"/>
      <c r="D208" s="629"/>
      <c r="E208" s="648" t="s">
        <v>447</v>
      </c>
      <c r="F208" s="658">
        <v>1</v>
      </c>
      <c r="G208" s="605"/>
      <c r="H208" s="605"/>
      <c r="I208" s="605"/>
      <c r="J208" s="605"/>
      <c r="K208" s="605"/>
      <c r="L208" s="723"/>
    </row>
    <row r="209" spans="1:12" s="572" customFormat="1" ht="15">
      <c r="A209" s="417">
        <f>MAX($A$6:$A208)+1</f>
        <v>172</v>
      </c>
      <c r="B209" s="640" t="s">
        <v>1139</v>
      </c>
      <c r="C209" s="741" t="s">
        <v>1136</v>
      </c>
      <c r="D209" s="629" t="s">
        <v>1137</v>
      </c>
      <c r="E209" s="648" t="s">
        <v>447</v>
      </c>
      <c r="F209" s="658">
        <v>33</v>
      </c>
      <c r="G209" s="605"/>
      <c r="H209" s="605"/>
      <c r="I209" s="605">
        <f t="shared" si="19"/>
        <v>0</v>
      </c>
      <c r="J209" s="605">
        <f t="shared" si="20"/>
        <v>0</v>
      </c>
      <c r="K209" s="605">
        <f t="shared" si="21"/>
        <v>0</v>
      </c>
      <c r="L209" s="723"/>
    </row>
    <row r="210" spans="1:12" s="572" customFormat="1" ht="15">
      <c r="A210" s="417">
        <f>MAX($A$6:$A209)+1</f>
        <v>173</v>
      </c>
      <c r="B210" s="640" t="s">
        <v>1170</v>
      </c>
      <c r="C210" s="741" t="s">
        <v>1129</v>
      </c>
      <c r="D210" s="629" t="s">
        <v>1130</v>
      </c>
      <c r="E210" s="648" t="s">
        <v>447</v>
      </c>
      <c r="F210" s="658">
        <v>9</v>
      </c>
      <c r="G210" s="605"/>
      <c r="H210" s="605"/>
      <c r="I210" s="605">
        <f t="shared" si="19"/>
        <v>0</v>
      </c>
      <c r="J210" s="605">
        <f t="shared" si="20"/>
        <v>0</v>
      </c>
      <c r="K210" s="605">
        <f t="shared" si="21"/>
        <v>0</v>
      </c>
      <c r="L210" s="723"/>
    </row>
    <row r="211" spans="1:12" s="572" customFormat="1" ht="15">
      <c r="A211" s="417">
        <f>MAX($A$6:$A210)+1</f>
        <v>174</v>
      </c>
      <c r="B211" s="640" t="s">
        <v>1171</v>
      </c>
      <c r="C211" s="741" t="s">
        <v>667</v>
      </c>
      <c r="D211" s="629" t="s">
        <v>667</v>
      </c>
      <c r="E211" s="648" t="s">
        <v>1172</v>
      </c>
      <c r="F211" s="658">
        <v>1</v>
      </c>
      <c r="G211" s="605"/>
      <c r="H211" s="605"/>
      <c r="I211" s="605">
        <f t="shared" si="19"/>
        <v>0</v>
      </c>
      <c r="J211" s="605">
        <f t="shared" si="20"/>
        <v>0</v>
      </c>
      <c r="K211" s="605">
        <f t="shared" si="21"/>
        <v>0</v>
      </c>
      <c r="L211" s="723"/>
    </row>
    <row r="212" spans="1:12" s="572" customFormat="1" ht="15">
      <c r="A212" s="417"/>
      <c r="B212" s="653" t="s">
        <v>1173</v>
      </c>
      <c r="C212" s="744"/>
      <c r="D212" s="654"/>
      <c r="E212" s="655"/>
      <c r="F212" s="656"/>
      <c r="G212" s="605"/>
      <c r="H212" s="605"/>
      <c r="I212" s="657"/>
      <c r="J212" s="657"/>
      <c r="K212" s="657"/>
      <c r="L212" s="726"/>
    </row>
    <row r="213" spans="1:12" s="572" customFormat="1" ht="15">
      <c r="A213" s="417">
        <f>MAX($A$6:$A212)+1</f>
        <v>175</v>
      </c>
      <c r="B213" s="640" t="s">
        <v>1127</v>
      </c>
      <c r="C213" s="741" t="s">
        <v>997</v>
      </c>
      <c r="D213" s="629" t="s">
        <v>1084</v>
      </c>
      <c r="E213" s="648" t="s">
        <v>231</v>
      </c>
      <c r="F213" s="642">
        <v>605</v>
      </c>
      <c r="G213" s="605"/>
      <c r="H213" s="605"/>
      <c r="I213" s="605">
        <f t="shared" si="19"/>
        <v>0</v>
      </c>
      <c r="J213" s="605">
        <f t="shared" si="20"/>
        <v>0</v>
      </c>
      <c r="K213" s="605">
        <f t="shared" si="21"/>
        <v>0</v>
      </c>
      <c r="L213" s="723"/>
    </row>
    <row r="214" spans="1:12" s="572" customFormat="1" ht="15">
      <c r="A214" s="417">
        <f>MAX($A$6:$A213)+1</f>
        <v>176</v>
      </c>
      <c r="B214" s="640" t="s">
        <v>1151</v>
      </c>
      <c r="C214" s="741" t="s">
        <v>997</v>
      </c>
      <c r="D214" s="629" t="s">
        <v>1084</v>
      </c>
      <c r="E214" s="648" t="s">
        <v>231</v>
      </c>
      <c r="F214" s="642">
        <v>327</v>
      </c>
      <c r="G214" s="605"/>
      <c r="H214" s="605"/>
      <c r="I214" s="605">
        <f t="shared" si="19"/>
        <v>0</v>
      </c>
      <c r="J214" s="605">
        <f t="shared" si="20"/>
        <v>0</v>
      </c>
      <c r="K214" s="605">
        <f t="shared" si="21"/>
        <v>0</v>
      </c>
      <c r="L214" s="723"/>
    </row>
    <row r="215" spans="1:12" s="572" customFormat="1" ht="45">
      <c r="A215" s="417">
        <f>MAX($A$6:$A214)+1</f>
        <v>177</v>
      </c>
      <c r="B215" s="640" t="s">
        <v>1133</v>
      </c>
      <c r="C215" s="741" t="s">
        <v>1129</v>
      </c>
      <c r="D215" s="629" t="s">
        <v>1130</v>
      </c>
      <c r="E215" s="648" t="s">
        <v>447</v>
      </c>
      <c r="F215" s="658">
        <v>1</v>
      </c>
      <c r="G215" s="605"/>
      <c r="H215" s="605"/>
      <c r="I215" s="605">
        <f t="shared" si="19"/>
        <v>0</v>
      </c>
      <c r="J215" s="605">
        <f t="shared" si="20"/>
        <v>0</v>
      </c>
      <c r="K215" s="605">
        <f t="shared" si="21"/>
        <v>0</v>
      </c>
      <c r="L215" s="723"/>
    </row>
    <row r="216" spans="1:12" s="572" customFormat="1" ht="45">
      <c r="A216" s="417">
        <f>MAX($A$6:$A215)+1</f>
        <v>178</v>
      </c>
      <c r="B216" s="640" t="s">
        <v>1134</v>
      </c>
      <c r="C216" s="741" t="s">
        <v>1129</v>
      </c>
      <c r="D216" s="629" t="s">
        <v>1130</v>
      </c>
      <c r="E216" s="648" t="s">
        <v>447</v>
      </c>
      <c r="F216" s="658">
        <v>10</v>
      </c>
      <c r="G216" s="605"/>
      <c r="H216" s="605"/>
      <c r="I216" s="605">
        <f t="shared" si="19"/>
        <v>0</v>
      </c>
      <c r="J216" s="605">
        <f t="shared" si="20"/>
        <v>0</v>
      </c>
      <c r="K216" s="605">
        <f t="shared" si="21"/>
        <v>0</v>
      </c>
      <c r="L216" s="723"/>
    </row>
    <row r="217" spans="1:12" s="572" customFormat="1" ht="60">
      <c r="A217" s="417">
        <f>MAX($A$6:$A216)+1</f>
        <v>179</v>
      </c>
      <c r="B217" s="640" t="s">
        <v>1162</v>
      </c>
      <c r="C217" s="741" t="s">
        <v>1129</v>
      </c>
      <c r="D217" s="629" t="s">
        <v>1130</v>
      </c>
      <c r="E217" s="648" t="s">
        <v>447</v>
      </c>
      <c r="F217" s="658">
        <v>2</v>
      </c>
      <c r="G217" s="605"/>
      <c r="H217" s="605"/>
      <c r="I217" s="605">
        <f t="shared" si="19"/>
        <v>0</v>
      </c>
      <c r="J217" s="605">
        <f t="shared" si="20"/>
        <v>0</v>
      </c>
      <c r="K217" s="605">
        <f t="shared" si="21"/>
        <v>0</v>
      </c>
      <c r="L217" s="723"/>
    </row>
    <row r="218" spans="1:12" s="572" customFormat="1" ht="60">
      <c r="A218" s="417">
        <f>MAX($A$6:$A217)+1</f>
        <v>180</v>
      </c>
      <c r="B218" s="640" t="s">
        <v>1165</v>
      </c>
      <c r="C218" s="741" t="s">
        <v>1129</v>
      </c>
      <c r="D218" s="629" t="s">
        <v>1130</v>
      </c>
      <c r="E218" s="648" t="s">
        <v>447</v>
      </c>
      <c r="F218" s="658">
        <v>36</v>
      </c>
      <c r="G218" s="605"/>
      <c r="H218" s="605"/>
      <c r="I218" s="605">
        <f t="shared" si="19"/>
        <v>0</v>
      </c>
      <c r="J218" s="605">
        <f t="shared" si="20"/>
        <v>0</v>
      </c>
      <c r="K218" s="605">
        <f t="shared" si="21"/>
        <v>0</v>
      </c>
      <c r="L218" s="723"/>
    </row>
    <row r="219" spans="1:12" s="572" customFormat="1" ht="60">
      <c r="A219" s="417">
        <f>MAX($A$6:$A218)+1</f>
        <v>181</v>
      </c>
      <c r="B219" s="640" t="s">
        <v>1174</v>
      </c>
      <c r="C219" s="741" t="s">
        <v>1129</v>
      </c>
      <c r="D219" s="629" t="s">
        <v>1130</v>
      </c>
      <c r="E219" s="648" t="s">
        <v>447</v>
      </c>
      <c r="F219" s="658">
        <v>8</v>
      </c>
      <c r="G219" s="605"/>
      <c r="H219" s="605"/>
      <c r="I219" s="605">
        <f t="shared" si="19"/>
        <v>0</v>
      </c>
      <c r="J219" s="605">
        <f t="shared" si="20"/>
        <v>0</v>
      </c>
      <c r="K219" s="605">
        <f t="shared" si="21"/>
        <v>0</v>
      </c>
      <c r="L219" s="723"/>
    </row>
    <row r="220" spans="1:12" s="572" customFormat="1" ht="30">
      <c r="A220" s="417">
        <f>MAX($A$6:$A219)+1</f>
        <v>182</v>
      </c>
      <c r="B220" s="640" t="s">
        <v>1135</v>
      </c>
      <c r="C220" s="741" t="s">
        <v>1136</v>
      </c>
      <c r="D220" s="629" t="s">
        <v>1137</v>
      </c>
      <c r="E220" s="648" t="s">
        <v>447</v>
      </c>
      <c r="F220" s="658">
        <v>7</v>
      </c>
      <c r="G220" s="605"/>
      <c r="H220" s="605"/>
      <c r="I220" s="605">
        <f t="shared" si="19"/>
        <v>0</v>
      </c>
      <c r="J220" s="605">
        <f t="shared" si="20"/>
        <v>0</v>
      </c>
      <c r="K220" s="605">
        <f t="shared" si="21"/>
        <v>0</v>
      </c>
      <c r="L220" s="723"/>
    </row>
    <row r="221" spans="1:12" s="572" customFormat="1" ht="30">
      <c r="A221" s="417">
        <f>MAX($A$6:$A220)+1</f>
        <v>183</v>
      </c>
      <c r="B221" s="640" t="s">
        <v>1138</v>
      </c>
      <c r="C221" s="741" t="s">
        <v>1136</v>
      </c>
      <c r="D221" s="629" t="s">
        <v>1137</v>
      </c>
      <c r="E221" s="648" t="s">
        <v>447</v>
      </c>
      <c r="F221" s="658">
        <v>3</v>
      </c>
      <c r="G221" s="605"/>
      <c r="H221" s="605"/>
      <c r="I221" s="605">
        <f t="shared" si="19"/>
        <v>0</v>
      </c>
      <c r="J221" s="605">
        <f t="shared" si="20"/>
        <v>0</v>
      </c>
      <c r="K221" s="605">
        <f t="shared" si="21"/>
        <v>0</v>
      </c>
      <c r="L221" s="723"/>
    </row>
    <row r="222" spans="1:12" s="572" customFormat="1" ht="30">
      <c r="A222" s="417">
        <f>MAX($A$6:$A221)+1</f>
        <v>184</v>
      </c>
      <c r="B222" s="640" t="s">
        <v>1153</v>
      </c>
      <c r="C222" s="741" t="s">
        <v>1136</v>
      </c>
      <c r="D222" s="629" t="s">
        <v>1137</v>
      </c>
      <c r="E222" s="648" t="s">
        <v>447</v>
      </c>
      <c r="F222" s="658">
        <v>1</v>
      </c>
      <c r="G222" s="605"/>
      <c r="H222" s="605"/>
      <c r="I222" s="605">
        <f t="shared" si="19"/>
        <v>0</v>
      </c>
      <c r="J222" s="605">
        <f t="shared" si="20"/>
        <v>0</v>
      </c>
      <c r="K222" s="605">
        <f t="shared" si="21"/>
        <v>0</v>
      </c>
      <c r="L222" s="723"/>
    </row>
    <row r="223" spans="1:12" s="572" customFormat="1" ht="30">
      <c r="A223" s="417">
        <f>MAX($A$6:$A222)+1</f>
        <v>185</v>
      </c>
      <c r="B223" s="640" t="s">
        <v>1175</v>
      </c>
      <c r="C223" s="741" t="s">
        <v>1136</v>
      </c>
      <c r="D223" s="629" t="s">
        <v>1137</v>
      </c>
      <c r="E223" s="648" t="s">
        <v>447</v>
      </c>
      <c r="F223" s="658">
        <v>1</v>
      </c>
      <c r="G223" s="605"/>
      <c r="H223" s="605"/>
      <c r="I223" s="605">
        <f t="shared" si="19"/>
        <v>0</v>
      </c>
      <c r="J223" s="605">
        <f t="shared" si="20"/>
        <v>0</v>
      </c>
      <c r="K223" s="605">
        <f t="shared" si="21"/>
        <v>0</v>
      </c>
      <c r="L223" s="723"/>
    </row>
    <row r="224" spans="1:12" s="572" customFormat="1" ht="30">
      <c r="A224" s="417">
        <f>MAX($A$6:$A223)+1</f>
        <v>186</v>
      </c>
      <c r="B224" s="640" t="s">
        <v>1154</v>
      </c>
      <c r="C224" s="741" t="s">
        <v>1136</v>
      </c>
      <c r="D224" s="629" t="s">
        <v>1137</v>
      </c>
      <c r="E224" s="648" t="s">
        <v>447</v>
      </c>
      <c r="F224" s="658">
        <v>22</v>
      </c>
      <c r="G224" s="605"/>
      <c r="H224" s="605"/>
      <c r="I224" s="605">
        <f t="shared" si="19"/>
        <v>0</v>
      </c>
      <c r="J224" s="605">
        <f t="shared" si="20"/>
        <v>0</v>
      </c>
      <c r="K224" s="605">
        <f t="shared" si="21"/>
        <v>0</v>
      </c>
      <c r="L224" s="723"/>
    </row>
    <row r="225" spans="1:12" s="572" customFormat="1" ht="45">
      <c r="A225" s="417">
        <f>MAX($A$6:$A224)+1</f>
        <v>187</v>
      </c>
      <c r="B225" s="640" t="s">
        <v>1168</v>
      </c>
      <c r="C225" s="741" t="s">
        <v>1136</v>
      </c>
      <c r="D225" s="629" t="s">
        <v>1137</v>
      </c>
      <c r="E225" s="648" t="s">
        <v>447</v>
      </c>
      <c r="F225" s="658">
        <v>16</v>
      </c>
      <c r="G225" s="605"/>
      <c r="H225" s="605"/>
      <c r="I225" s="605">
        <f t="shared" si="19"/>
        <v>0</v>
      </c>
      <c r="J225" s="605">
        <f t="shared" si="20"/>
        <v>0</v>
      </c>
      <c r="K225" s="605">
        <f t="shared" si="21"/>
        <v>0</v>
      </c>
      <c r="L225" s="723"/>
    </row>
    <row r="226" spans="1:12" s="572" customFormat="1" ht="15">
      <c r="A226" s="417">
        <f>MAX($A$6:$A225)+1</f>
        <v>188</v>
      </c>
      <c r="B226" s="640" t="s">
        <v>1158</v>
      </c>
      <c r="C226" s="741" t="s">
        <v>1159</v>
      </c>
      <c r="D226" s="629" t="s">
        <v>1122</v>
      </c>
      <c r="E226" s="648" t="s">
        <v>231</v>
      </c>
      <c r="F226" s="658">
        <v>310</v>
      </c>
      <c r="G226" s="605"/>
      <c r="H226" s="605"/>
      <c r="I226" s="605">
        <f t="shared" si="19"/>
        <v>0</v>
      </c>
      <c r="J226" s="605">
        <f t="shared" si="20"/>
        <v>0</v>
      </c>
      <c r="K226" s="605">
        <f t="shared" si="21"/>
        <v>0</v>
      </c>
      <c r="L226" s="723"/>
    </row>
    <row r="227" spans="1:12" s="572" customFormat="1" ht="15">
      <c r="A227" s="417">
        <f>MAX($A$6:$A226)+1</f>
        <v>189</v>
      </c>
      <c r="B227" s="640" t="s">
        <v>1160</v>
      </c>
      <c r="C227" s="741" t="s">
        <v>1159</v>
      </c>
      <c r="D227" s="629" t="s">
        <v>1122</v>
      </c>
      <c r="E227" s="648" t="s">
        <v>231</v>
      </c>
      <c r="F227" s="658">
        <v>195</v>
      </c>
      <c r="G227" s="605"/>
      <c r="H227" s="605"/>
      <c r="I227" s="605">
        <f t="shared" si="19"/>
        <v>0</v>
      </c>
      <c r="J227" s="605">
        <f t="shared" si="20"/>
        <v>0</v>
      </c>
      <c r="K227" s="605">
        <f t="shared" si="21"/>
        <v>0</v>
      </c>
      <c r="L227" s="723"/>
    </row>
    <row r="228" spans="1:12" s="572" customFormat="1" ht="15">
      <c r="A228" s="417">
        <f>MAX($A$6:$A227)+1</f>
        <v>190</v>
      </c>
      <c r="B228" s="640" t="s">
        <v>1139</v>
      </c>
      <c r="C228" s="741" t="s">
        <v>1136</v>
      </c>
      <c r="D228" s="629" t="s">
        <v>1137</v>
      </c>
      <c r="E228" s="648" t="s">
        <v>447</v>
      </c>
      <c r="F228" s="658">
        <v>50</v>
      </c>
      <c r="G228" s="605"/>
      <c r="H228" s="605"/>
      <c r="I228" s="605">
        <f t="shared" si="19"/>
        <v>0</v>
      </c>
      <c r="J228" s="605">
        <f t="shared" si="20"/>
        <v>0</v>
      </c>
      <c r="K228" s="605">
        <f t="shared" si="21"/>
        <v>0</v>
      </c>
      <c r="L228" s="723"/>
    </row>
    <row r="229" spans="1:12" s="572" customFormat="1" ht="15">
      <c r="A229" s="417">
        <f>MAX($A$6:$A228)+1</f>
        <v>191</v>
      </c>
      <c r="B229" s="640" t="s">
        <v>1170</v>
      </c>
      <c r="C229" s="741" t="s">
        <v>1129</v>
      </c>
      <c r="D229" s="629" t="s">
        <v>1130</v>
      </c>
      <c r="E229" s="648" t="s">
        <v>447</v>
      </c>
      <c r="F229" s="658">
        <v>36</v>
      </c>
      <c r="G229" s="605"/>
      <c r="H229" s="605"/>
      <c r="I229" s="605">
        <f t="shared" si="19"/>
        <v>0</v>
      </c>
      <c r="J229" s="605">
        <f t="shared" si="20"/>
        <v>0</v>
      </c>
      <c r="K229" s="605">
        <f t="shared" si="21"/>
        <v>0</v>
      </c>
      <c r="L229" s="723"/>
    </row>
    <row r="230" spans="1:12" s="572" customFormat="1" ht="15">
      <c r="A230" s="417">
        <f>MAX($A$6:$A229)+1</f>
        <v>192</v>
      </c>
      <c r="B230" s="640" t="s">
        <v>1171</v>
      </c>
      <c r="C230" s="741" t="s">
        <v>667</v>
      </c>
      <c r="D230" s="629" t="s">
        <v>667</v>
      </c>
      <c r="E230" s="648" t="s">
        <v>1172</v>
      </c>
      <c r="F230" s="658">
        <v>1</v>
      </c>
      <c r="G230" s="605"/>
      <c r="H230" s="605"/>
      <c r="I230" s="605">
        <f t="shared" si="19"/>
        <v>0</v>
      </c>
      <c r="J230" s="605">
        <f t="shared" si="20"/>
        <v>0</v>
      </c>
      <c r="K230" s="605">
        <f t="shared" si="21"/>
        <v>0</v>
      </c>
      <c r="L230" s="723"/>
    </row>
    <row r="231" spans="1:12" s="572" customFormat="1" ht="15">
      <c r="A231" s="417"/>
      <c r="B231" s="653" t="s">
        <v>1176</v>
      </c>
      <c r="C231" s="744"/>
      <c r="D231" s="654"/>
      <c r="E231" s="655"/>
      <c r="F231" s="656"/>
      <c r="G231" s="605"/>
      <c r="H231" s="605"/>
      <c r="I231" s="657"/>
      <c r="J231" s="657"/>
      <c r="K231" s="657"/>
      <c r="L231" s="726"/>
    </row>
    <row r="232" spans="1:12" s="572" customFormat="1" ht="15">
      <c r="A232" s="417">
        <f>MAX($A$6:$A231)+1</f>
        <v>193</v>
      </c>
      <c r="B232" s="640" t="s">
        <v>1127</v>
      </c>
      <c r="C232" s="741" t="s">
        <v>997</v>
      </c>
      <c r="D232" s="629" t="s">
        <v>1084</v>
      </c>
      <c r="E232" s="648" t="s">
        <v>231</v>
      </c>
      <c r="F232" s="642">
        <v>546</v>
      </c>
      <c r="G232" s="605"/>
      <c r="H232" s="605"/>
      <c r="I232" s="605">
        <f t="shared" si="19"/>
        <v>0</v>
      </c>
      <c r="J232" s="605">
        <f t="shared" si="20"/>
        <v>0</v>
      </c>
      <c r="K232" s="605">
        <f t="shared" si="21"/>
        <v>0</v>
      </c>
      <c r="L232" s="723"/>
    </row>
    <row r="233" spans="1:12" s="572" customFormat="1" ht="15">
      <c r="A233" s="417">
        <f>MAX($A$6:$A232)+1</f>
        <v>194</v>
      </c>
      <c r="B233" s="640" t="s">
        <v>1151</v>
      </c>
      <c r="C233" s="741" t="s">
        <v>997</v>
      </c>
      <c r="D233" s="629" t="s">
        <v>1084</v>
      </c>
      <c r="E233" s="648" t="s">
        <v>231</v>
      </c>
      <c r="F233" s="642">
        <v>627</v>
      </c>
      <c r="G233" s="605"/>
      <c r="H233" s="605"/>
      <c r="I233" s="605">
        <f t="shared" si="19"/>
        <v>0</v>
      </c>
      <c r="J233" s="605">
        <f t="shared" si="20"/>
        <v>0</v>
      </c>
      <c r="K233" s="605">
        <f t="shared" si="21"/>
        <v>0</v>
      </c>
      <c r="L233" s="723"/>
    </row>
    <row r="234" spans="1:12" s="572" customFormat="1" ht="45">
      <c r="A234" s="417">
        <f>MAX($A$6:$A233)+1</f>
        <v>195</v>
      </c>
      <c r="B234" s="640" t="s">
        <v>1134</v>
      </c>
      <c r="C234" s="741" t="s">
        <v>1129</v>
      </c>
      <c r="D234" s="629" t="s">
        <v>1130</v>
      </c>
      <c r="E234" s="648" t="s">
        <v>447</v>
      </c>
      <c r="F234" s="658">
        <v>8</v>
      </c>
      <c r="G234" s="605"/>
      <c r="H234" s="605"/>
      <c r="I234" s="605">
        <f t="shared" si="19"/>
        <v>0</v>
      </c>
      <c r="J234" s="605">
        <f t="shared" si="20"/>
        <v>0</v>
      </c>
      <c r="K234" s="605">
        <f t="shared" si="21"/>
        <v>0</v>
      </c>
      <c r="L234" s="723"/>
    </row>
    <row r="235" spans="1:12" s="572" customFormat="1" ht="60">
      <c r="A235" s="417">
        <f>MAX($A$6:$A234)+1</f>
        <v>196</v>
      </c>
      <c r="B235" s="640" t="s">
        <v>1162</v>
      </c>
      <c r="C235" s="741" t="s">
        <v>1129</v>
      </c>
      <c r="D235" s="629" t="s">
        <v>1130</v>
      </c>
      <c r="E235" s="648" t="s">
        <v>447</v>
      </c>
      <c r="F235" s="658">
        <v>2</v>
      </c>
      <c r="G235" s="605"/>
      <c r="H235" s="605"/>
      <c r="I235" s="605">
        <f t="shared" si="19"/>
        <v>0</v>
      </c>
      <c r="J235" s="605">
        <f t="shared" si="20"/>
        <v>0</v>
      </c>
      <c r="K235" s="605">
        <f t="shared" si="21"/>
        <v>0</v>
      </c>
      <c r="L235" s="723"/>
    </row>
    <row r="236" spans="1:12" s="572" customFormat="1" ht="60">
      <c r="A236" s="417">
        <f>MAX($A$6:$A235)+1</f>
        <v>197</v>
      </c>
      <c r="B236" s="640" t="s">
        <v>1165</v>
      </c>
      <c r="C236" s="741" t="s">
        <v>1129</v>
      </c>
      <c r="D236" s="629" t="s">
        <v>1130</v>
      </c>
      <c r="E236" s="648" t="s">
        <v>447</v>
      </c>
      <c r="F236" s="658">
        <v>39</v>
      </c>
      <c r="G236" s="605"/>
      <c r="H236" s="605"/>
      <c r="I236" s="605">
        <f t="shared" si="19"/>
        <v>0</v>
      </c>
      <c r="J236" s="605">
        <f t="shared" si="20"/>
        <v>0</v>
      </c>
      <c r="K236" s="605">
        <f t="shared" si="21"/>
        <v>0</v>
      </c>
      <c r="L236" s="723"/>
    </row>
    <row r="237" spans="1:12" s="572" customFormat="1" ht="30">
      <c r="A237" s="417">
        <f>MAX($A$6:$A236)+1</f>
        <v>198</v>
      </c>
      <c r="B237" s="640" t="s">
        <v>1135</v>
      </c>
      <c r="C237" s="741" t="s">
        <v>1136</v>
      </c>
      <c r="D237" s="629" t="s">
        <v>1137</v>
      </c>
      <c r="E237" s="648" t="s">
        <v>447</v>
      </c>
      <c r="F237" s="658">
        <v>7</v>
      </c>
      <c r="G237" s="605"/>
      <c r="H237" s="605"/>
      <c r="I237" s="605">
        <f t="shared" si="19"/>
        <v>0</v>
      </c>
      <c r="J237" s="605">
        <f t="shared" si="20"/>
        <v>0</v>
      </c>
      <c r="K237" s="605">
        <f t="shared" si="21"/>
        <v>0</v>
      </c>
      <c r="L237" s="723"/>
    </row>
    <row r="238" spans="1:12" s="572" customFormat="1" ht="30">
      <c r="A238" s="417">
        <f>MAX($A$6:$A237)+1</f>
        <v>199</v>
      </c>
      <c r="B238" s="640" t="s">
        <v>1138</v>
      </c>
      <c r="C238" s="741" t="s">
        <v>1136</v>
      </c>
      <c r="D238" s="629" t="s">
        <v>1137</v>
      </c>
      <c r="E238" s="648" t="s">
        <v>447</v>
      </c>
      <c r="F238" s="658">
        <v>2</v>
      </c>
      <c r="G238" s="605"/>
      <c r="H238" s="605"/>
      <c r="I238" s="605">
        <f t="shared" si="19"/>
        <v>0</v>
      </c>
      <c r="J238" s="605">
        <f t="shared" si="20"/>
        <v>0</v>
      </c>
      <c r="K238" s="605">
        <f t="shared" si="21"/>
        <v>0</v>
      </c>
      <c r="L238" s="723"/>
    </row>
    <row r="239" spans="1:12" s="572" customFormat="1" ht="30">
      <c r="A239" s="417">
        <f>MAX($A$6:$A238)+1</f>
        <v>200</v>
      </c>
      <c r="B239" s="640" t="s">
        <v>1153</v>
      </c>
      <c r="C239" s="741" t="s">
        <v>1136</v>
      </c>
      <c r="D239" s="629" t="s">
        <v>1137</v>
      </c>
      <c r="E239" s="648" t="s">
        <v>447</v>
      </c>
      <c r="F239" s="658">
        <v>1</v>
      </c>
      <c r="G239" s="605"/>
      <c r="H239" s="605"/>
      <c r="I239" s="605">
        <f t="shared" si="19"/>
        <v>0</v>
      </c>
      <c r="J239" s="605">
        <f t="shared" si="20"/>
        <v>0</v>
      </c>
      <c r="K239" s="605">
        <f t="shared" si="21"/>
        <v>0</v>
      </c>
      <c r="L239" s="723"/>
    </row>
    <row r="240" spans="1:12" s="572" customFormat="1" ht="30">
      <c r="A240" s="417">
        <f>MAX($A$6:$A239)+1</f>
        <v>201</v>
      </c>
      <c r="B240" s="640" t="s">
        <v>1175</v>
      </c>
      <c r="C240" s="741" t="s">
        <v>1136</v>
      </c>
      <c r="D240" s="629" t="s">
        <v>1137</v>
      </c>
      <c r="E240" s="648" t="s">
        <v>447</v>
      </c>
      <c r="F240" s="658">
        <v>1</v>
      </c>
      <c r="G240" s="605"/>
      <c r="H240" s="605"/>
      <c r="I240" s="605">
        <f t="shared" si="19"/>
        <v>0</v>
      </c>
      <c r="J240" s="605">
        <f t="shared" si="20"/>
        <v>0</v>
      </c>
      <c r="K240" s="605">
        <f t="shared" si="21"/>
        <v>0</v>
      </c>
      <c r="L240" s="723"/>
    </row>
    <row r="241" spans="1:12" s="572" customFormat="1" ht="30">
      <c r="A241" s="417">
        <f>MAX($A$6:$A240)+1</f>
        <v>202</v>
      </c>
      <c r="B241" s="640" t="s">
        <v>1166</v>
      </c>
      <c r="C241" s="741" t="s">
        <v>1136</v>
      </c>
      <c r="D241" s="629" t="s">
        <v>1137</v>
      </c>
      <c r="E241" s="648" t="s">
        <v>447</v>
      </c>
      <c r="F241" s="658">
        <v>21</v>
      </c>
      <c r="G241" s="605"/>
      <c r="H241" s="605"/>
      <c r="I241" s="605">
        <f t="shared" si="19"/>
        <v>0</v>
      </c>
      <c r="J241" s="605">
        <f t="shared" si="20"/>
        <v>0</v>
      </c>
      <c r="K241" s="605">
        <f t="shared" si="21"/>
        <v>0</v>
      </c>
      <c r="L241" s="723"/>
    </row>
    <row r="242" spans="1:12" s="572" customFormat="1" ht="45">
      <c r="A242" s="417">
        <f>MAX($A$6:$A241)+1</f>
        <v>203</v>
      </c>
      <c r="B242" s="640" t="s">
        <v>1168</v>
      </c>
      <c r="C242" s="741" t="s">
        <v>1136</v>
      </c>
      <c r="D242" s="629" t="s">
        <v>1137</v>
      </c>
      <c r="E242" s="648" t="s">
        <v>447</v>
      </c>
      <c r="F242" s="658">
        <v>115</v>
      </c>
      <c r="G242" s="605"/>
      <c r="H242" s="605"/>
      <c r="I242" s="605">
        <f t="shared" si="19"/>
        <v>0</v>
      </c>
      <c r="J242" s="605">
        <f t="shared" si="20"/>
        <v>0</v>
      </c>
      <c r="K242" s="605">
        <f t="shared" si="21"/>
        <v>0</v>
      </c>
      <c r="L242" s="723"/>
    </row>
    <row r="243" spans="1:12" s="572" customFormat="1" ht="15">
      <c r="A243" s="417">
        <f>MAX($A$6:$A242)+1</f>
        <v>204</v>
      </c>
      <c r="B243" s="640" t="s">
        <v>1158</v>
      </c>
      <c r="C243" s="741" t="s">
        <v>1159</v>
      </c>
      <c r="D243" s="629" t="s">
        <v>1122</v>
      </c>
      <c r="E243" s="648" t="s">
        <v>231</v>
      </c>
      <c r="F243" s="658">
        <v>220</v>
      </c>
      <c r="G243" s="605"/>
      <c r="H243" s="605"/>
      <c r="I243" s="605">
        <f t="shared" si="19"/>
        <v>0</v>
      </c>
      <c r="J243" s="605">
        <f t="shared" si="20"/>
        <v>0</v>
      </c>
      <c r="K243" s="605">
        <f t="shared" si="21"/>
        <v>0</v>
      </c>
      <c r="L243" s="723"/>
    </row>
    <row r="244" spans="1:12" s="572" customFormat="1" ht="15">
      <c r="A244" s="417">
        <f>MAX($A$6:$A243)+1</f>
        <v>205</v>
      </c>
      <c r="B244" s="640" t="s">
        <v>1160</v>
      </c>
      <c r="C244" s="741" t="s">
        <v>1159</v>
      </c>
      <c r="D244" s="629" t="s">
        <v>1122</v>
      </c>
      <c r="E244" s="648" t="s">
        <v>231</v>
      </c>
      <c r="F244" s="658">
        <v>410</v>
      </c>
      <c r="G244" s="605"/>
      <c r="H244" s="605"/>
      <c r="I244" s="605">
        <f t="shared" si="19"/>
        <v>0</v>
      </c>
      <c r="J244" s="605">
        <f t="shared" si="20"/>
        <v>0</v>
      </c>
      <c r="K244" s="605">
        <f t="shared" si="21"/>
        <v>0</v>
      </c>
      <c r="L244" s="723"/>
    </row>
    <row r="245" spans="1:12" s="572" customFormat="1" ht="15">
      <c r="A245" s="417">
        <f>MAX($A$6:$A244)+1</f>
        <v>206</v>
      </c>
      <c r="B245" s="640" t="s">
        <v>1139</v>
      </c>
      <c r="C245" s="741" t="s">
        <v>1136</v>
      </c>
      <c r="D245" s="629" t="s">
        <v>1137</v>
      </c>
      <c r="E245" s="648" t="s">
        <v>447</v>
      </c>
      <c r="F245" s="658">
        <v>147</v>
      </c>
      <c r="G245" s="605"/>
      <c r="H245" s="605"/>
      <c r="I245" s="605">
        <f t="shared" si="19"/>
        <v>0</v>
      </c>
      <c r="J245" s="605">
        <f t="shared" si="20"/>
        <v>0</v>
      </c>
      <c r="K245" s="605">
        <f t="shared" si="21"/>
        <v>0</v>
      </c>
      <c r="L245" s="723"/>
    </row>
    <row r="246" spans="1:12" s="572" customFormat="1" ht="15">
      <c r="A246" s="417">
        <f>MAX($A$6:$A245)+1</f>
        <v>207</v>
      </c>
      <c r="B246" s="640" t="s">
        <v>1170</v>
      </c>
      <c r="C246" s="741" t="s">
        <v>1129</v>
      </c>
      <c r="D246" s="629" t="s">
        <v>1130</v>
      </c>
      <c r="E246" s="648" t="s">
        <v>447</v>
      </c>
      <c r="F246" s="658">
        <v>39</v>
      </c>
      <c r="G246" s="605"/>
      <c r="H246" s="605"/>
      <c r="I246" s="605">
        <f t="shared" si="19"/>
        <v>0</v>
      </c>
      <c r="J246" s="605">
        <f t="shared" si="20"/>
        <v>0</v>
      </c>
      <c r="K246" s="605">
        <f t="shared" si="21"/>
        <v>0</v>
      </c>
      <c r="L246" s="723"/>
    </row>
    <row r="247" spans="1:12" s="572" customFormat="1" ht="15">
      <c r="A247" s="417">
        <f>MAX($A$6:$A246)+1</f>
        <v>208</v>
      </c>
      <c r="B247" s="640" t="s">
        <v>1171</v>
      </c>
      <c r="C247" s="741" t="s">
        <v>667</v>
      </c>
      <c r="D247" s="629" t="s">
        <v>667</v>
      </c>
      <c r="E247" s="648" t="s">
        <v>1172</v>
      </c>
      <c r="F247" s="658">
        <v>1</v>
      </c>
      <c r="G247" s="605"/>
      <c r="H247" s="605"/>
      <c r="I247" s="605">
        <f t="shared" si="19"/>
        <v>0</v>
      </c>
      <c r="J247" s="605">
        <f t="shared" si="20"/>
        <v>0</v>
      </c>
      <c r="K247" s="605">
        <f t="shared" si="21"/>
        <v>0</v>
      </c>
      <c r="L247" s="723"/>
    </row>
    <row r="248" spans="1:12" s="572" customFormat="1" ht="15">
      <c r="A248" s="417"/>
      <c r="B248" s="653" t="s">
        <v>1177</v>
      </c>
      <c r="C248" s="744"/>
      <c r="D248" s="654"/>
      <c r="E248" s="655"/>
      <c r="F248" s="656"/>
      <c r="G248" s="605"/>
      <c r="H248" s="605"/>
      <c r="I248" s="657"/>
      <c r="J248" s="657"/>
      <c r="K248" s="657"/>
      <c r="L248" s="726"/>
    </row>
    <row r="249" spans="1:12" s="572" customFormat="1" ht="15">
      <c r="A249" s="417">
        <f>MAX($A$6:$A248)+1</f>
        <v>209</v>
      </c>
      <c r="B249" s="640" t="s">
        <v>1127</v>
      </c>
      <c r="C249" s="741" t="s">
        <v>997</v>
      </c>
      <c r="D249" s="629" t="s">
        <v>1084</v>
      </c>
      <c r="E249" s="648" t="s">
        <v>231</v>
      </c>
      <c r="F249" s="642">
        <v>546</v>
      </c>
      <c r="G249" s="605"/>
      <c r="H249" s="605"/>
      <c r="I249" s="605">
        <f t="shared" si="19"/>
        <v>0</v>
      </c>
      <c r="J249" s="605">
        <f t="shared" si="20"/>
        <v>0</v>
      </c>
      <c r="K249" s="605">
        <f t="shared" si="21"/>
        <v>0</v>
      </c>
      <c r="L249" s="723"/>
    </row>
    <row r="250" spans="1:12" s="572" customFormat="1" ht="15">
      <c r="A250" s="417">
        <f>MAX($A$6:$A249)+1</f>
        <v>210</v>
      </c>
      <c r="B250" s="640" t="s">
        <v>1151</v>
      </c>
      <c r="C250" s="741" t="s">
        <v>997</v>
      </c>
      <c r="D250" s="629" t="s">
        <v>1084</v>
      </c>
      <c r="E250" s="648" t="s">
        <v>231</v>
      </c>
      <c r="F250" s="642">
        <v>627</v>
      </c>
      <c r="G250" s="605"/>
      <c r="H250" s="605"/>
      <c r="I250" s="605">
        <f t="shared" si="19"/>
        <v>0</v>
      </c>
      <c r="J250" s="605">
        <f t="shared" si="20"/>
        <v>0</v>
      </c>
      <c r="K250" s="605">
        <f t="shared" si="21"/>
        <v>0</v>
      </c>
      <c r="L250" s="723"/>
    </row>
    <row r="251" spans="1:12" s="572" customFormat="1" ht="45">
      <c r="A251" s="417">
        <f>MAX($A$6:$A250)+1</f>
        <v>211</v>
      </c>
      <c r="B251" s="640" t="s">
        <v>1134</v>
      </c>
      <c r="C251" s="741" t="s">
        <v>1129</v>
      </c>
      <c r="D251" s="629" t="s">
        <v>1130</v>
      </c>
      <c r="E251" s="648" t="s">
        <v>447</v>
      </c>
      <c r="F251" s="658">
        <v>8</v>
      </c>
      <c r="G251" s="605"/>
      <c r="H251" s="605"/>
      <c r="I251" s="605">
        <f t="shared" si="19"/>
        <v>0</v>
      </c>
      <c r="J251" s="605">
        <f t="shared" si="20"/>
        <v>0</v>
      </c>
      <c r="K251" s="605">
        <f t="shared" si="21"/>
        <v>0</v>
      </c>
      <c r="L251" s="723"/>
    </row>
    <row r="252" spans="1:12" s="572" customFormat="1" ht="60">
      <c r="A252" s="417">
        <f>MAX($A$6:$A251)+1</f>
        <v>212</v>
      </c>
      <c r="B252" s="640" t="s">
        <v>1162</v>
      </c>
      <c r="C252" s="741" t="s">
        <v>1129</v>
      </c>
      <c r="D252" s="629" t="s">
        <v>1130</v>
      </c>
      <c r="E252" s="648" t="s">
        <v>447</v>
      </c>
      <c r="F252" s="658">
        <v>2</v>
      </c>
      <c r="G252" s="605"/>
      <c r="H252" s="605"/>
      <c r="I252" s="605">
        <f t="shared" si="19"/>
        <v>0</v>
      </c>
      <c r="J252" s="605">
        <f t="shared" si="20"/>
        <v>0</v>
      </c>
      <c r="K252" s="605">
        <f t="shared" si="21"/>
        <v>0</v>
      </c>
      <c r="L252" s="723"/>
    </row>
    <row r="253" spans="1:12" s="572" customFormat="1" ht="60">
      <c r="A253" s="417">
        <f>MAX($A$6:$A252)+1</f>
        <v>213</v>
      </c>
      <c r="B253" s="640" t="s">
        <v>1165</v>
      </c>
      <c r="C253" s="741" t="s">
        <v>1129</v>
      </c>
      <c r="D253" s="629" t="s">
        <v>1130</v>
      </c>
      <c r="E253" s="648" t="s">
        <v>447</v>
      </c>
      <c r="F253" s="658">
        <v>39</v>
      </c>
      <c r="G253" s="605"/>
      <c r="H253" s="605"/>
      <c r="I253" s="605">
        <f t="shared" si="19"/>
        <v>0</v>
      </c>
      <c r="J253" s="605">
        <f t="shared" si="20"/>
        <v>0</v>
      </c>
      <c r="K253" s="605">
        <f t="shared" si="21"/>
        <v>0</v>
      </c>
      <c r="L253" s="723"/>
    </row>
    <row r="254" spans="1:12" s="572" customFormat="1" ht="30">
      <c r="A254" s="417">
        <f>MAX($A$6:$A253)+1</f>
        <v>214</v>
      </c>
      <c r="B254" s="640" t="s">
        <v>1135</v>
      </c>
      <c r="C254" s="741" t="s">
        <v>1136</v>
      </c>
      <c r="D254" s="629" t="s">
        <v>1137</v>
      </c>
      <c r="E254" s="648" t="s">
        <v>447</v>
      </c>
      <c r="F254" s="658">
        <v>7</v>
      </c>
      <c r="G254" s="605"/>
      <c r="H254" s="605"/>
      <c r="I254" s="605">
        <f t="shared" si="19"/>
        <v>0</v>
      </c>
      <c r="J254" s="605">
        <f t="shared" si="20"/>
        <v>0</v>
      </c>
      <c r="K254" s="605">
        <f t="shared" si="21"/>
        <v>0</v>
      </c>
      <c r="L254" s="723"/>
    </row>
    <row r="255" spans="1:12" s="572" customFormat="1" ht="30">
      <c r="A255" s="417">
        <f>MAX($A$6:$A254)+1</f>
        <v>215</v>
      </c>
      <c r="B255" s="640" t="s">
        <v>1138</v>
      </c>
      <c r="C255" s="741" t="s">
        <v>1136</v>
      </c>
      <c r="D255" s="629" t="s">
        <v>1137</v>
      </c>
      <c r="E255" s="648" t="s">
        <v>447</v>
      </c>
      <c r="F255" s="658">
        <v>2</v>
      </c>
      <c r="G255" s="605"/>
      <c r="H255" s="605"/>
      <c r="I255" s="605">
        <f t="shared" si="19"/>
        <v>0</v>
      </c>
      <c r="J255" s="605">
        <f t="shared" si="20"/>
        <v>0</v>
      </c>
      <c r="K255" s="605">
        <f t="shared" si="21"/>
        <v>0</v>
      </c>
      <c r="L255" s="723"/>
    </row>
    <row r="256" spans="1:12" s="572" customFormat="1" ht="30">
      <c r="A256" s="417">
        <f>MAX($A$6:$A255)+1</f>
        <v>216</v>
      </c>
      <c r="B256" s="640" t="s">
        <v>1153</v>
      </c>
      <c r="C256" s="741" t="s">
        <v>1136</v>
      </c>
      <c r="D256" s="629" t="s">
        <v>1137</v>
      </c>
      <c r="E256" s="648" t="s">
        <v>447</v>
      </c>
      <c r="F256" s="658">
        <v>1</v>
      </c>
      <c r="G256" s="605"/>
      <c r="H256" s="605"/>
      <c r="I256" s="605">
        <f t="shared" si="19"/>
        <v>0</v>
      </c>
      <c r="J256" s="605">
        <f t="shared" si="20"/>
        <v>0</v>
      </c>
      <c r="K256" s="605">
        <f t="shared" si="21"/>
        <v>0</v>
      </c>
      <c r="L256" s="723"/>
    </row>
    <row r="257" spans="1:12" s="572" customFormat="1" ht="30">
      <c r="A257" s="417">
        <f>MAX($A$6:$A256)+1</f>
        <v>217</v>
      </c>
      <c r="B257" s="640" t="s">
        <v>1175</v>
      </c>
      <c r="C257" s="741" t="s">
        <v>1136</v>
      </c>
      <c r="D257" s="629" t="s">
        <v>1137</v>
      </c>
      <c r="E257" s="648" t="s">
        <v>447</v>
      </c>
      <c r="F257" s="658">
        <v>1</v>
      </c>
      <c r="G257" s="605"/>
      <c r="H257" s="605"/>
      <c r="I257" s="605">
        <f t="shared" si="19"/>
        <v>0</v>
      </c>
      <c r="J257" s="605">
        <f t="shared" si="20"/>
        <v>0</v>
      </c>
      <c r="K257" s="605">
        <f t="shared" si="21"/>
        <v>0</v>
      </c>
      <c r="L257" s="723"/>
    </row>
    <row r="258" spans="1:12" s="572" customFormat="1" ht="30">
      <c r="A258" s="417">
        <f>MAX($A$6:$A257)+1</f>
        <v>218</v>
      </c>
      <c r="B258" s="640" t="s">
        <v>1166</v>
      </c>
      <c r="C258" s="741" t="s">
        <v>1136</v>
      </c>
      <c r="D258" s="629" t="s">
        <v>1137</v>
      </c>
      <c r="E258" s="648" t="s">
        <v>447</v>
      </c>
      <c r="F258" s="658">
        <v>21</v>
      </c>
      <c r="G258" s="605"/>
      <c r="H258" s="605"/>
      <c r="I258" s="605">
        <f t="shared" si="19"/>
        <v>0</v>
      </c>
      <c r="J258" s="605">
        <f t="shared" si="20"/>
        <v>0</v>
      </c>
      <c r="K258" s="605">
        <f t="shared" si="21"/>
        <v>0</v>
      </c>
      <c r="L258" s="723"/>
    </row>
    <row r="259" spans="1:12" s="572" customFormat="1" ht="45">
      <c r="A259" s="417">
        <f>MAX($A$6:$A258)+1</f>
        <v>219</v>
      </c>
      <c r="B259" s="640" t="s">
        <v>1168</v>
      </c>
      <c r="C259" s="741" t="s">
        <v>1136</v>
      </c>
      <c r="D259" s="629" t="s">
        <v>1137</v>
      </c>
      <c r="E259" s="648" t="s">
        <v>447</v>
      </c>
      <c r="F259" s="658">
        <v>115</v>
      </c>
      <c r="G259" s="605"/>
      <c r="H259" s="605"/>
      <c r="I259" s="605">
        <f t="shared" si="19"/>
        <v>0</v>
      </c>
      <c r="J259" s="605">
        <f t="shared" si="20"/>
        <v>0</v>
      </c>
      <c r="K259" s="605">
        <f t="shared" si="21"/>
        <v>0</v>
      </c>
      <c r="L259" s="723"/>
    </row>
    <row r="260" spans="1:12" s="572" customFormat="1" ht="15">
      <c r="A260" s="417">
        <f>MAX($A$6:$A259)+1</f>
        <v>220</v>
      </c>
      <c r="B260" s="640" t="s">
        <v>1158</v>
      </c>
      <c r="C260" s="741" t="s">
        <v>1159</v>
      </c>
      <c r="D260" s="629" t="s">
        <v>1122</v>
      </c>
      <c r="E260" s="648" t="s">
        <v>231</v>
      </c>
      <c r="F260" s="658">
        <v>220</v>
      </c>
      <c r="G260" s="605"/>
      <c r="H260" s="605"/>
      <c r="I260" s="605">
        <f t="shared" si="19"/>
        <v>0</v>
      </c>
      <c r="J260" s="605">
        <f t="shared" si="20"/>
        <v>0</v>
      </c>
      <c r="K260" s="605">
        <f t="shared" si="21"/>
        <v>0</v>
      </c>
      <c r="L260" s="723"/>
    </row>
    <row r="261" spans="1:12" s="572" customFormat="1" ht="15">
      <c r="A261" s="417">
        <f>MAX($A$6:$A260)+1</f>
        <v>221</v>
      </c>
      <c r="B261" s="640" t="s">
        <v>1160</v>
      </c>
      <c r="C261" s="741" t="s">
        <v>1159</v>
      </c>
      <c r="D261" s="629" t="s">
        <v>1122</v>
      </c>
      <c r="E261" s="648" t="s">
        <v>231</v>
      </c>
      <c r="F261" s="658">
        <v>410</v>
      </c>
      <c r="G261" s="605"/>
      <c r="H261" s="605"/>
      <c r="I261" s="605">
        <f t="shared" si="19"/>
        <v>0</v>
      </c>
      <c r="J261" s="605">
        <f t="shared" si="20"/>
        <v>0</v>
      </c>
      <c r="K261" s="605">
        <f t="shared" si="21"/>
        <v>0</v>
      </c>
      <c r="L261" s="723"/>
    </row>
    <row r="262" spans="1:12" s="572" customFormat="1" ht="15">
      <c r="A262" s="417">
        <f>MAX($A$6:$A261)+1</f>
        <v>222</v>
      </c>
      <c r="B262" s="640" t="s">
        <v>1139</v>
      </c>
      <c r="C262" s="741" t="s">
        <v>1136</v>
      </c>
      <c r="D262" s="629" t="s">
        <v>1137</v>
      </c>
      <c r="E262" s="648" t="s">
        <v>447</v>
      </c>
      <c r="F262" s="658">
        <v>147</v>
      </c>
      <c r="G262" s="605"/>
      <c r="H262" s="605"/>
      <c r="I262" s="605">
        <f t="shared" si="19"/>
        <v>0</v>
      </c>
      <c r="J262" s="605">
        <f t="shared" si="20"/>
        <v>0</v>
      </c>
      <c r="K262" s="605">
        <f t="shared" si="21"/>
        <v>0</v>
      </c>
      <c r="L262" s="723"/>
    </row>
    <row r="263" spans="1:12" s="572" customFormat="1" ht="15">
      <c r="A263" s="417">
        <f>MAX($A$6:$A262)+1</f>
        <v>223</v>
      </c>
      <c r="B263" s="640" t="s">
        <v>1170</v>
      </c>
      <c r="C263" s="741" t="s">
        <v>1129</v>
      </c>
      <c r="D263" s="629" t="s">
        <v>1130</v>
      </c>
      <c r="E263" s="648" t="s">
        <v>447</v>
      </c>
      <c r="F263" s="658">
        <v>39</v>
      </c>
      <c r="G263" s="605"/>
      <c r="H263" s="605"/>
      <c r="I263" s="605">
        <f t="shared" si="19"/>
        <v>0</v>
      </c>
      <c r="J263" s="605">
        <f t="shared" si="20"/>
        <v>0</v>
      </c>
      <c r="K263" s="605">
        <f t="shared" si="21"/>
        <v>0</v>
      </c>
      <c r="L263" s="723"/>
    </row>
    <row r="264" spans="1:12" s="572" customFormat="1" ht="15">
      <c r="A264" s="417">
        <f>MAX($A$6:$A263)+1</f>
        <v>224</v>
      </c>
      <c r="B264" s="640" t="s">
        <v>1171</v>
      </c>
      <c r="C264" s="741" t="s">
        <v>667</v>
      </c>
      <c r="D264" s="629" t="s">
        <v>667</v>
      </c>
      <c r="E264" s="641" t="s">
        <v>1172</v>
      </c>
      <c r="F264" s="642">
        <v>1</v>
      </c>
      <c r="G264" s="605"/>
      <c r="H264" s="605"/>
      <c r="I264" s="605">
        <f t="shared" si="19"/>
        <v>0</v>
      </c>
      <c r="J264" s="605">
        <f t="shared" si="20"/>
        <v>0</v>
      </c>
      <c r="K264" s="605">
        <f t="shared" si="21"/>
        <v>0</v>
      </c>
      <c r="L264" s="723"/>
    </row>
    <row r="265" spans="1:12" s="572" customFormat="1" ht="15">
      <c r="A265" s="417"/>
      <c r="B265" s="640"/>
      <c r="C265" s="741"/>
      <c r="D265" s="629"/>
      <c r="E265" s="641"/>
      <c r="F265" s="642"/>
      <c r="G265" s="605"/>
      <c r="H265" s="605"/>
      <c r="I265" s="605"/>
      <c r="J265" s="605"/>
      <c r="K265" s="605"/>
      <c r="L265" s="723"/>
    </row>
    <row r="266" spans="1:12" s="572" customFormat="1" ht="15">
      <c r="A266" s="592" t="s">
        <v>470</v>
      </c>
      <c r="B266" s="586" t="s">
        <v>487</v>
      </c>
      <c r="C266" s="734"/>
      <c r="D266" s="588"/>
      <c r="E266" s="587"/>
      <c r="F266" s="659"/>
      <c r="G266" s="587"/>
      <c r="H266" s="659"/>
      <c r="I266" s="591"/>
      <c r="J266" s="591"/>
      <c r="K266" s="591"/>
      <c r="L266" s="727" t="s">
        <v>1178</v>
      </c>
    </row>
    <row r="267" spans="1:12" s="572" customFormat="1" ht="15">
      <c r="A267" s="660"/>
      <c r="B267" s="607" t="s">
        <v>488</v>
      </c>
      <c r="C267" s="736"/>
      <c r="D267" s="609"/>
      <c r="E267" s="608"/>
      <c r="F267" s="661"/>
      <c r="G267" s="605"/>
      <c r="H267" s="605"/>
      <c r="I267" s="605"/>
      <c r="J267" s="605"/>
      <c r="K267" s="605"/>
      <c r="L267" s="723"/>
    </row>
    <row r="268" spans="1:12" s="572" customFormat="1" ht="15">
      <c r="A268" s="644"/>
      <c r="B268" s="607" t="s">
        <v>489</v>
      </c>
      <c r="C268" s="736"/>
      <c r="D268" s="609"/>
      <c r="E268" s="608"/>
      <c r="F268" s="661"/>
      <c r="G268" s="605"/>
      <c r="H268" s="605"/>
      <c r="I268" s="605"/>
      <c r="J268" s="605"/>
      <c r="K268" s="605"/>
      <c r="L268" s="723"/>
    </row>
    <row r="269" spans="1:12" s="572" customFormat="1" ht="15">
      <c r="A269" s="662"/>
      <c r="B269" s="586" t="s">
        <v>471</v>
      </c>
      <c r="C269" s="745"/>
      <c r="D269" s="664"/>
      <c r="E269" s="663"/>
      <c r="F269" s="659"/>
      <c r="G269" s="587"/>
      <c r="H269" s="659"/>
      <c r="I269" s="591" t="e">
        <f>+SUBTOTAL(9,I9:I268)</f>
        <v>#REF!</v>
      </c>
      <c r="J269" s="591" t="e">
        <f>+SUBTOTAL(9,J9:J268)</f>
        <v>#REF!</v>
      </c>
      <c r="K269" s="591" t="e">
        <f>+SUBTOTAL(9,K9:K268)</f>
        <v>#REF!</v>
      </c>
      <c r="L269" s="721"/>
    </row>
    <row r="270" spans="1:12" s="572" customFormat="1" ht="15">
      <c r="A270" s="666"/>
      <c r="B270" s="667"/>
      <c r="C270" s="746"/>
      <c r="D270" s="669"/>
      <c r="E270" s="668"/>
      <c r="F270" s="658"/>
      <c r="G270" s="605"/>
      <c r="H270" s="605"/>
      <c r="I270" s="600"/>
      <c r="J270" s="600"/>
      <c r="K270" s="600"/>
      <c r="L270" s="728"/>
    </row>
    <row r="271" spans="1:12" s="572" customFormat="1" ht="15">
      <c r="A271" s="592" t="s">
        <v>348</v>
      </c>
      <c r="B271" s="586" t="s">
        <v>491</v>
      </c>
      <c r="C271" s="734"/>
      <c r="D271" s="588"/>
      <c r="E271" s="587"/>
      <c r="F271" s="659"/>
      <c r="G271" s="587"/>
      <c r="H271" s="659"/>
      <c r="I271" s="591">
        <f>+SUBTOTAL(9,I272:I334)</f>
        <v>0</v>
      </c>
      <c r="J271" s="591">
        <f>+SUBTOTAL(9,J272:J334)</f>
        <v>0</v>
      </c>
      <c r="K271" s="591">
        <f>+SUBTOTAL(9,K272:K334)</f>
        <v>0</v>
      </c>
      <c r="L271" s="721"/>
    </row>
    <row r="272" spans="1:12" s="572" customFormat="1" ht="15">
      <c r="A272" s="592" t="s">
        <v>388</v>
      </c>
      <c r="B272" s="586" t="s">
        <v>492</v>
      </c>
      <c r="C272" s="734"/>
      <c r="D272" s="588"/>
      <c r="E272" s="587"/>
      <c r="F272" s="659"/>
      <c r="G272" s="587"/>
      <c r="H272" s="659"/>
      <c r="I272" s="591">
        <f>+SUBTOTAL(9,I273:I330)</f>
        <v>0</v>
      </c>
      <c r="J272" s="591">
        <f>+SUBTOTAL(9,J273:J330)</f>
        <v>0</v>
      </c>
      <c r="K272" s="591">
        <f>+SUBTOTAL(9,K273:K330)</f>
        <v>0</v>
      </c>
      <c r="L272" s="721"/>
    </row>
    <row r="273" spans="1:12" s="572" customFormat="1" ht="15">
      <c r="A273" s="759"/>
      <c r="B273" s="671" t="s">
        <v>1179</v>
      </c>
      <c r="C273" s="747"/>
      <c r="D273" s="672"/>
      <c r="E273" s="673"/>
      <c r="F273" s="674"/>
      <c r="G273" s="673"/>
      <c r="H273" s="674"/>
      <c r="I273" s="747"/>
      <c r="J273" s="747"/>
      <c r="K273" s="747"/>
      <c r="L273" s="757"/>
    </row>
    <row r="274" spans="1:12" s="572" customFormat="1" ht="60">
      <c r="A274" s="575">
        <f>MAX($A$6:$A273)+1</f>
        <v>225</v>
      </c>
      <c r="B274" s="675" t="s">
        <v>1180</v>
      </c>
      <c r="C274" s="748" t="s">
        <v>1181</v>
      </c>
      <c r="D274" s="624" t="s">
        <v>1181</v>
      </c>
      <c r="E274" s="676" t="s">
        <v>447</v>
      </c>
      <c r="F274" s="677">
        <v>2</v>
      </c>
      <c r="G274" s="605"/>
      <c r="H274" s="605"/>
      <c r="I274" s="605">
        <f t="shared" ref="I274:I329" si="22">+F274*G274</f>
        <v>0</v>
      </c>
      <c r="J274" s="605">
        <f t="shared" ref="J274:J329" si="23">+F274*H274</f>
        <v>0</v>
      </c>
      <c r="K274" s="605">
        <f t="shared" ref="K274:K329" si="24">+I274+J274</f>
        <v>0</v>
      </c>
      <c r="L274" s="723"/>
    </row>
    <row r="275" spans="1:12" s="572" customFormat="1" ht="15">
      <c r="A275" s="575">
        <f>MAX($A$6:$A274)+1</f>
        <v>226</v>
      </c>
      <c r="B275" s="675" t="s">
        <v>1182</v>
      </c>
      <c r="C275" s="748" t="s">
        <v>667</v>
      </c>
      <c r="D275" s="624" t="s">
        <v>667</v>
      </c>
      <c r="E275" s="676" t="s">
        <v>231</v>
      </c>
      <c r="F275" s="677">
        <v>10</v>
      </c>
      <c r="G275" s="605"/>
      <c r="H275" s="605"/>
      <c r="I275" s="605">
        <f t="shared" si="22"/>
        <v>0</v>
      </c>
      <c r="J275" s="605">
        <f t="shared" si="23"/>
        <v>0</v>
      </c>
      <c r="K275" s="605">
        <f t="shared" si="24"/>
        <v>0</v>
      </c>
      <c r="L275" s="723"/>
    </row>
    <row r="276" spans="1:12" s="572" customFormat="1" ht="15">
      <c r="A276" s="759"/>
      <c r="B276" s="671" t="s">
        <v>1183</v>
      </c>
      <c r="C276" s="747"/>
      <c r="D276" s="672"/>
      <c r="E276" s="673"/>
      <c r="F276" s="674"/>
      <c r="G276" s="673"/>
      <c r="H276" s="674"/>
      <c r="I276" s="747"/>
      <c r="J276" s="747"/>
      <c r="K276" s="747"/>
      <c r="L276" s="757"/>
    </row>
    <row r="277" spans="1:12" s="572" customFormat="1" ht="15">
      <c r="A277" s="575">
        <f>MAX($A$6:$A275)+1</f>
        <v>227</v>
      </c>
      <c r="B277" s="678" t="s">
        <v>1184</v>
      </c>
      <c r="C277" s="744"/>
      <c r="D277" s="654"/>
      <c r="E277" s="655"/>
      <c r="F277" s="656"/>
      <c r="G277" s="655"/>
      <c r="H277" s="656"/>
      <c r="I277" s="605"/>
      <c r="J277" s="605"/>
      <c r="K277" s="605"/>
      <c r="L277" s="723"/>
    </row>
    <row r="278" spans="1:12" s="572" customFormat="1" ht="60">
      <c r="A278" s="575">
        <f>MAX($A$6:$A277)+1</f>
        <v>228</v>
      </c>
      <c r="B278" s="682" t="s">
        <v>1180</v>
      </c>
      <c r="C278" s="748" t="s">
        <v>1181</v>
      </c>
      <c r="D278" s="624" t="s">
        <v>1181</v>
      </c>
      <c r="E278" s="679" t="s">
        <v>447</v>
      </c>
      <c r="F278" s="658">
        <v>4</v>
      </c>
      <c r="G278" s="605"/>
      <c r="H278" s="605"/>
      <c r="I278" s="605">
        <f t="shared" si="22"/>
        <v>0</v>
      </c>
      <c r="J278" s="605">
        <f t="shared" si="23"/>
        <v>0</v>
      </c>
      <c r="K278" s="605">
        <f t="shared" si="24"/>
        <v>0</v>
      </c>
      <c r="L278" s="723"/>
    </row>
    <row r="279" spans="1:12" s="572" customFormat="1" ht="15">
      <c r="A279" s="575">
        <f>MAX($A$6:$A278)+1</f>
        <v>229</v>
      </c>
      <c r="B279" s="680" t="s">
        <v>1182</v>
      </c>
      <c r="C279" s="748" t="s">
        <v>667</v>
      </c>
      <c r="D279" s="624" t="s">
        <v>667</v>
      </c>
      <c r="E279" s="681" t="s">
        <v>231</v>
      </c>
      <c r="F279" s="658">
        <v>50</v>
      </c>
      <c r="G279" s="605"/>
      <c r="H279" s="605"/>
      <c r="I279" s="605">
        <f t="shared" si="22"/>
        <v>0</v>
      </c>
      <c r="J279" s="605">
        <f t="shared" si="23"/>
        <v>0</v>
      </c>
      <c r="K279" s="605">
        <f t="shared" si="24"/>
        <v>0</v>
      </c>
      <c r="L279" s="723"/>
    </row>
    <row r="280" spans="1:12" s="572" customFormat="1" ht="15">
      <c r="A280" s="575">
        <f>MAX($A$6:$A279)+1</f>
        <v>230</v>
      </c>
      <c r="B280" s="653" t="s">
        <v>1185</v>
      </c>
      <c r="C280" s="744"/>
      <c r="D280" s="654"/>
      <c r="E280" s="655"/>
      <c r="F280" s="656"/>
      <c r="G280" s="655"/>
      <c r="H280" s="656"/>
      <c r="I280" s="605"/>
      <c r="J280" s="605"/>
      <c r="K280" s="605"/>
      <c r="L280" s="723"/>
    </row>
    <row r="281" spans="1:12" s="572" customFormat="1" ht="60">
      <c r="A281" s="575">
        <f>MAX($A$6:$A280)+1</f>
        <v>231</v>
      </c>
      <c r="B281" s="682" t="s">
        <v>1180</v>
      </c>
      <c r="C281" s="748" t="s">
        <v>1181</v>
      </c>
      <c r="D281" s="624" t="s">
        <v>1181</v>
      </c>
      <c r="E281" s="679" t="s">
        <v>447</v>
      </c>
      <c r="F281" s="658">
        <v>4</v>
      </c>
      <c r="G281" s="605"/>
      <c r="H281" s="605"/>
      <c r="I281" s="605">
        <f t="shared" si="22"/>
        <v>0</v>
      </c>
      <c r="J281" s="605">
        <f t="shared" si="23"/>
        <v>0</v>
      </c>
      <c r="K281" s="605">
        <f t="shared" si="24"/>
        <v>0</v>
      </c>
      <c r="L281" s="723"/>
    </row>
    <row r="282" spans="1:12" s="572" customFormat="1" ht="15">
      <c r="A282" s="575">
        <f>MAX($A$6:$A281)+1</f>
        <v>232</v>
      </c>
      <c r="B282" s="680" t="s">
        <v>1182</v>
      </c>
      <c r="C282" s="748" t="s">
        <v>667</v>
      </c>
      <c r="D282" s="624" t="s">
        <v>667</v>
      </c>
      <c r="E282" s="681" t="s">
        <v>231</v>
      </c>
      <c r="F282" s="658">
        <v>50</v>
      </c>
      <c r="G282" s="605"/>
      <c r="H282" s="605"/>
      <c r="I282" s="605">
        <f t="shared" si="22"/>
        <v>0</v>
      </c>
      <c r="J282" s="605">
        <f t="shared" si="23"/>
        <v>0</v>
      </c>
      <c r="K282" s="605">
        <f t="shared" si="24"/>
        <v>0</v>
      </c>
      <c r="L282" s="723"/>
    </row>
    <row r="283" spans="1:12" s="572" customFormat="1" ht="15">
      <c r="A283" s="575">
        <f>MAX($A$6:$A282)+1</f>
        <v>233</v>
      </c>
      <c r="B283" s="653" t="s">
        <v>1185</v>
      </c>
      <c r="C283" s="744"/>
      <c r="D283" s="654"/>
      <c r="E283" s="655"/>
      <c r="F283" s="656"/>
      <c r="G283" s="655"/>
      <c r="H283" s="656"/>
      <c r="I283" s="605"/>
      <c r="J283" s="605"/>
      <c r="K283" s="605"/>
      <c r="L283" s="723"/>
    </row>
    <row r="284" spans="1:12" s="572" customFormat="1" ht="60">
      <c r="A284" s="575">
        <f>MAX($A$6:$A283)+1</f>
        <v>234</v>
      </c>
      <c r="B284" s="682" t="s">
        <v>1180</v>
      </c>
      <c r="C284" s="748" t="s">
        <v>1181</v>
      </c>
      <c r="D284" s="624" t="s">
        <v>1181</v>
      </c>
      <c r="E284" s="679" t="s">
        <v>447</v>
      </c>
      <c r="F284" s="658">
        <v>2</v>
      </c>
      <c r="G284" s="605"/>
      <c r="H284" s="605"/>
      <c r="I284" s="605">
        <f t="shared" si="22"/>
        <v>0</v>
      </c>
      <c r="J284" s="605">
        <f t="shared" si="23"/>
        <v>0</v>
      </c>
      <c r="K284" s="605">
        <f t="shared" si="24"/>
        <v>0</v>
      </c>
      <c r="L284" s="723"/>
    </row>
    <row r="285" spans="1:12" s="572" customFormat="1" ht="15">
      <c r="A285" s="575">
        <f>MAX($A$6:$A284)+1</f>
        <v>235</v>
      </c>
      <c r="B285" s="680" t="s">
        <v>1182</v>
      </c>
      <c r="C285" s="748" t="s">
        <v>667</v>
      </c>
      <c r="D285" s="624" t="s">
        <v>667</v>
      </c>
      <c r="E285" s="681" t="s">
        <v>231</v>
      </c>
      <c r="F285" s="658">
        <v>10</v>
      </c>
      <c r="G285" s="605"/>
      <c r="H285" s="605"/>
      <c r="I285" s="605">
        <f t="shared" si="22"/>
        <v>0</v>
      </c>
      <c r="J285" s="605">
        <f t="shared" si="23"/>
        <v>0</v>
      </c>
      <c r="K285" s="605">
        <f t="shared" si="24"/>
        <v>0</v>
      </c>
      <c r="L285" s="723"/>
    </row>
    <row r="286" spans="1:12" s="572" customFormat="1" ht="15">
      <c r="A286" s="759"/>
      <c r="B286" s="671" t="s">
        <v>1186</v>
      </c>
      <c r="C286" s="747"/>
      <c r="D286" s="672"/>
      <c r="E286" s="673"/>
      <c r="F286" s="674"/>
      <c r="G286" s="673"/>
      <c r="H286" s="674"/>
      <c r="I286" s="747"/>
      <c r="J286" s="747"/>
      <c r="K286" s="747"/>
      <c r="L286" s="757"/>
    </row>
    <row r="287" spans="1:12" s="572" customFormat="1" ht="15">
      <c r="A287" s="575"/>
      <c r="B287" s="653" t="s">
        <v>1161</v>
      </c>
      <c r="C287" s="744"/>
      <c r="D287" s="654"/>
      <c r="E287" s="655"/>
      <c r="F287" s="656"/>
      <c r="G287" s="655"/>
      <c r="H287" s="656"/>
      <c r="I287" s="605"/>
      <c r="J287" s="605"/>
      <c r="K287" s="605"/>
      <c r="L287" s="723"/>
    </row>
    <row r="288" spans="1:12" s="572" customFormat="1" ht="60">
      <c r="A288" s="575">
        <f>MAX($A$6:$A287)+1</f>
        <v>236</v>
      </c>
      <c r="B288" s="682" t="s">
        <v>1180</v>
      </c>
      <c r="C288" s="748" t="s">
        <v>1181</v>
      </c>
      <c r="D288" s="624" t="s">
        <v>1181</v>
      </c>
      <c r="E288" s="683" t="s">
        <v>447</v>
      </c>
      <c r="F288" s="658">
        <v>1</v>
      </c>
      <c r="G288" s="605"/>
      <c r="H288" s="605"/>
      <c r="I288" s="605">
        <f t="shared" si="22"/>
        <v>0</v>
      </c>
      <c r="J288" s="605">
        <f t="shared" si="23"/>
        <v>0</v>
      </c>
      <c r="K288" s="605">
        <f t="shared" si="24"/>
        <v>0</v>
      </c>
      <c r="L288" s="723"/>
    </row>
    <row r="289" spans="1:12" s="572" customFormat="1" ht="45">
      <c r="A289" s="575">
        <f>MAX($A$6:$A288)+1</f>
        <v>237</v>
      </c>
      <c r="B289" s="682" t="s">
        <v>1187</v>
      </c>
      <c r="C289" s="748" t="s">
        <v>1188</v>
      </c>
      <c r="D289" s="624" t="s">
        <v>1188</v>
      </c>
      <c r="E289" s="683" t="s">
        <v>447</v>
      </c>
      <c r="F289" s="658">
        <v>12</v>
      </c>
      <c r="G289" s="605"/>
      <c r="H289" s="605"/>
      <c r="I289" s="605">
        <f t="shared" si="22"/>
        <v>0</v>
      </c>
      <c r="J289" s="605">
        <f t="shared" si="23"/>
        <v>0</v>
      </c>
      <c r="K289" s="605">
        <f t="shared" si="24"/>
        <v>0</v>
      </c>
      <c r="L289" s="723"/>
    </row>
    <row r="290" spans="1:12" s="572" customFormat="1" ht="30">
      <c r="A290" s="575">
        <f>MAX($A$6:$A289)+1</f>
        <v>238</v>
      </c>
      <c r="B290" s="682" t="s">
        <v>1189</v>
      </c>
      <c r="C290" s="748" t="s">
        <v>1188</v>
      </c>
      <c r="D290" s="624" t="s">
        <v>1188</v>
      </c>
      <c r="E290" s="683" t="s">
        <v>447</v>
      </c>
      <c r="F290" s="658">
        <v>1</v>
      </c>
      <c r="G290" s="605"/>
      <c r="H290" s="605"/>
      <c r="I290" s="605">
        <f t="shared" si="22"/>
        <v>0</v>
      </c>
      <c r="J290" s="605">
        <f t="shared" si="23"/>
        <v>0</v>
      </c>
      <c r="K290" s="605">
        <f t="shared" si="24"/>
        <v>0</v>
      </c>
      <c r="L290" s="723"/>
    </row>
    <row r="291" spans="1:12" s="572" customFormat="1" ht="45">
      <c r="A291" s="575">
        <f>MAX($A$6:$A290)+1</f>
        <v>239</v>
      </c>
      <c r="B291" s="682" t="s">
        <v>1190</v>
      </c>
      <c r="C291" s="748" t="s">
        <v>1191</v>
      </c>
      <c r="D291" s="624" t="s">
        <v>1192</v>
      </c>
      <c r="E291" s="683" t="s">
        <v>447</v>
      </c>
      <c r="F291" s="658">
        <v>2</v>
      </c>
      <c r="G291" s="605"/>
      <c r="H291" s="605"/>
      <c r="I291" s="605">
        <f t="shared" si="22"/>
        <v>0</v>
      </c>
      <c r="J291" s="605">
        <f t="shared" si="23"/>
        <v>0</v>
      </c>
      <c r="K291" s="605">
        <f t="shared" si="24"/>
        <v>0</v>
      </c>
      <c r="L291" s="723"/>
    </row>
    <row r="292" spans="1:12" s="572" customFormat="1" ht="45">
      <c r="A292" s="575">
        <f>MAX($A$6:$A291)+1</f>
        <v>240</v>
      </c>
      <c r="B292" s="682" t="s">
        <v>1193</v>
      </c>
      <c r="C292" s="748" t="s">
        <v>1191</v>
      </c>
      <c r="D292" s="624" t="s">
        <v>1192</v>
      </c>
      <c r="E292" s="683" t="s">
        <v>447</v>
      </c>
      <c r="F292" s="658">
        <v>1</v>
      </c>
      <c r="G292" s="605"/>
      <c r="H292" s="605"/>
      <c r="I292" s="605">
        <f t="shared" si="22"/>
        <v>0</v>
      </c>
      <c r="J292" s="605">
        <f t="shared" si="23"/>
        <v>0</v>
      </c>
      <c r="K292" s="605">
        <f t="shared" si="24"/>
        <v>0</v>
      </c>
      <c r="L292" s="723"/>
    </row>
    <row r="293" spans="1:12" s="572" customFormat="1" ht="15">
      <c r="A293" s="575">
        <f>MAX($A$6:$A292)+1</f>
        <v>241</v>
      </c>
      <c r="B293" s="682" t="s">
        <v>1194</v>
      </c>
      <c r="C293" s="749" t="s">
        <v>1195</v>
      </c>
      <c r="D293" s="684" t="s">
        <v>1195</v>
      </c>
      <c r="E293" s="683" t="s">
        <v>231</v>
      </c>
      <c r="F293" s="658">
        <v>33.4</v>
      </c>
      <c r="G293" s="605"/>
      <c r="H293" s="605"/>
      <c r="I293" s="605">
        <f t="shared" si="22"/>
        <v>0</v>
      </c>
      <c r="J293" s="605">
        <f t="shared" si="23"/>
        <v>0</v>
      </c>
      <c r="K293" s="605">
        <f t="shared" si="24"/>
        <v>0</v>
      </c>
      <c r="L293" s="723"/>
    </row>
    <row r="294" spans="1:12" s="572" customFormat="1" ht="15">
      <c r="A294" s="575">
        <f>MAX($A$6:$A293)+1</f>
        <v>242</v>
      </c>
      <c r="B294" s="682" t="s">
        <v>1196</v>
      </c>
      <c r="C294" s="749" t="s">
        <v>1195</v>
      </c>
      <c r="D294" s="684" t="s">
        <v>1195</v>
      </c>
      <c r="E294" s="683" t="s">
        <v>231</v>
      </c>
      <c r="F294" s="658">
        <v>9.4</v>
      </c>
      <c r="G294" s="605"/>
      <c r="H294" s="605"/>
      <c r="I294" s="605">
        <f t="shared" si="22"/>
        <v>0</v>
      </c>
      <c r="J294" s="605">
        <f t="shared" si="23"/>
        <v>0</v>
      </c>
      <c r="K294" s="605">
        <f t="shared" si="24"/>
        <v>0</v>
      </c>
      <c r="L294" s="723"/>
    </row>
    <row r="295" spans="1:12" s="572" customFormat="1" ht="15">
      <c r="A295" s="575">
        <f>MAX($A$6:$A294)+1</f>
        <v>243</v>
      </c>
      <c r="B295" s="682" t="s">
        <v>1197</v>
      </c>
      <c r="C295" s="749" t="s">
        <v>1195</v>
      </c>
      <c r="D295" s="684" t="s">
        <v>1195</v>
      </c>
      <c r="E295" s="683" t="s">
        <v>231</v>
      </c>
      <c r="F295" s="658">
        <v>24</v>
      </c>
      <c r="G295" s="605"/>
      <c r="H295" s="605"/>
      <c r="I295" s="605">
        <f t="shared" si="22"/>
        <v>0</v>
      </c>
      <c r="J295" s="605">
        <f t="shared" si="23"/>
        <v>0</v>
      </c>
      <c r="K295" s="605">
        <f t="shared" si="24"/>
        <v>0</v>
      </c>
      <c r="L295" s="723"/>
    </row>
    <row r="296" spans="1:12" s="572" customFormat="1" ht="30">
      <c r="A296" s="575">
        <f>MAX($A$6:$A295)+1</f>
        <v>244</v>
      </c>
      <c r="B296" s="682" t="s">
        <v>1198</v>
      </c>
      <c r="C296" s="748" t="s">
        <v>1199</v>
      </c>
      <c r="D296" s="624" t="s">
        <v>1200</v>
      </c>
      <c r="E296" s="683" t="s">
        <v>447</v>
      </c>
      <c r="F296" s="658">
        <v>18.899999999999999</v>
      </c>
      <c r="G296" s="605"/>
      <c r="H296" s="605"/>
      <c r="I296" s="605">
        <f t="shared" si="22"/>
        <v>0</v>
      </c>
      <c r="J296" s="605">
        <f t="shared" si="23"/>
        <v>0</v>
      </c>
      <c r="K296" s="605">
        <f t="shared" si="24"/>
        <v>0</v>
      </c>
      <c r="L296" s="723"/>
    </row>
    <row r="297" spans="1:12" s="572" customFormat="1" ht="30">
      <c r="A297" s="575">
        <f>MAX($A$6:$A296)+1</f>
        <v>245</v>
      </c>
      <c r="B297" s="682" t="s">
        <v>1201</v>
      </c>
      <c r="C297" s="748" t="s">
        <v>1199</v>
      </c>
      <c r="D297" s="624" t="s">
        <v>1200</v>
      </c>
      <c r="E297" s="683" t="s">
        <v>447</v>
      </c>
      <c r="F297" s="658">
        <v>32.700000000000003</v>
      </c>
      <c r="G297" s="605"/>
      <c r="H297" s="605"/>
      <c r="I297" s="605">
        <f t="shared" si="22"/>
        <v>0</v>
      </c>
      <c r="J297" s="605">
        <f t="shared" si="23"/>
        <v>0</v>
      </c>
      <c r="K297" s="605">
        <f t="shared" si="24"/>
        <v>0</v>
      </c>
      <c r="L297" s="723"/>
    </row>
    <row r="298" spans="1:12" s="572" customFormat="1" ht="15">
      <c r="A298" s="575">
        <f>MAX($A$6:$A297)+1</f>
        <v>246</v>
      </c>
      <c r="B298" s="682" t="s">
        <v>1182</v>
      </c>
      <c r="C298" s="748" t="s">
        <v>667</v>
      </c>
      <c r="D298" s="624" t="s">
        <v>667</v>
      </c>
      <c r="E298" s="681" t="s">
        <v>231</v>
      </c>
      <c r="F298" s="658">
        <v>5</v>
      </c>
      <c r="G298" s="605"/>
      <c r="H298" s="605"/>
      <c r="I298" s="605">
        <f t="shared" si="22"/>
        <v>0</v>
      </c>
      <c r="J298" s="605">
        <f t="shared" si="23"/>
        <v>0</v>
      </c>
      <c r="K298" s="605">
        <f t="shared" si="24"/>
        <v>0</v>
      </c>
      <c r="L298" s="723"/>
    </row>
    <row r="299" spans="1:12" s="572" customFormat="1" ht="15">
      <c r="A299" s="575">
        <f>MAX($A$6:$A298)+1</f>
        <v>247</v>
      </c>
      <c r="B299" s="682" t="s">
        <v>1144</v>
      </c>
      <c r="C299" s="748" t="s">
        <v>667</v>
      </c>
      <c r="D299" s="624" t="s">
        <v>667</v>
      </c>
      <c r="E299" s="683" t="s">
        <v>74</v>
      </c>
      <c r="F299" s="658">
        <v>1</v>
      </c>
      <c r="G299" s="605"/>
      <c r="H299" s="605"/>
      <c r="I299" s="605">
        <f t="shared" si="22"/>
        <v>0</v>
      </c>
      <c r="J299" s="605">
        <f t="shared" si="23"/>
        <v>0</v>
      </c>
      <c r="K299" s="605">
        <f t="shared" si="24"/>
        <v>0</v>
      </c>
      <c r="L299" s="723"/>
    </row>
    <row r="300" spans="1:12" s="572" customFormat="1" ht="15">
      <c r="A300" s="575"/>
      <c r="B300" s="653" t="s">
        <v>1173</v>
      </c>
      <c r="C300" s="744"/>
      <c r="D300" s="654"/>
      <c r="E300" s="655"/>
      <c r="F300" s="656"/>
      <c r="G300" s="655"/>
      <c r="H300" s="656"/>
      <c r="I300" s="605"/>
      <c r="J300" s="605"/>
      <c r="K300" s="605"/>
      <c r="L300" s="723"/>
    </row>
    <row r="301" spans="1:12" s="572" customFormat="1" ht="60">
      <c r="A301" s="575">
        <f>MAX($A$6:$A300)+1</f>
        <v>248</v>
      </c>
      <c r="B301" s="682" t="s">
        <v>1180</v>
      </c>
      <c r="C301" s="748" t="s">
        <v>1181</v>
      </c>
      <c r="D301" s="624" t="s">
        <v>1181</v>
      </c>
      <c r="E301" s="683" t="s">
        <v>447</v>
      </c>
      <c r="F301" s="658">
        <v>2</v>
      </c>
      <c r="G301" s="605"/>
      <c r="H301" s="605"/>
      <c r="I301" s="605">
        <f t="shared" si="22"/>
        <v>0</v>
      </c>
      <c r="J301" s="605">
        <f t="shared" si="23"/>
        <v>0</v>
      </c>
      <c r="K301" s="605">
        <f t="shared" si="24"/>
        <v>0</v>
      </c>
      <c r="L301" s="723"/>
    </row>
    <row r="302" spans="1:12" s="572" customFormat="1" ht="45">
      <c r="A302" s="575">
        <f>MAX($A$6:$A301)+1</f>
        <v>249</v>
      </c>
      <c r="B302" s="682" t="s">
        <v>1202</v>
      </c>
      <c r="C302" s="748" t="s">
        <v>1191</v>
      </c>
      <c r="D302" s="624" t="s">
        <v>1192</v>
      </c>
      <c r="E302" s="685" t="s">
        <v>447</v>
      </c>
      <c r="F302" s="658">
        <v>2</v>
      </c>
      <c r="G302" s="605"/>
      <c r="H302" s="605"/>
      <c r="I302" s="605">
        <f t="shared" si="22"/>
        <v>0</v>
      </c>
      <c r="J302" s="605">
        <f t="shared" si="23"/>
        <v>0</v>
      </c>
      <c r="K302" s="605">
        <f t="shared" si="24"/>
        <v>0</v>
      </c>
      <c r="L302" s="723"/>
    </row>
    <row r="303" spans="1:12" s="572" customFormat="1" ht="75">
      <c r="A303" s="575">
        <f>MAX($A$6:$A302)+1</f>
        <v>250</v>
      </c>
      <c r="B303" s="682" t="s">
        <v>1203</v>
      </c>
      <c r="C303" s="748" t="s">
        <v>1191</v>
      </c>
      <c r="D303" s="624" t="s">
        <v>1192</v>
      </c>
      <c r="E303" s="685" t="s">
        <v>447</v>
      </c>
      <c r="F303" s="658">
        <v>4</v>
      </c>
      <c r="G303" s="605"/>
      <c r="H303" s="605"/>
      <c r="I303" s="605">
        <f t="shared" si="22"/>
        <v>0</v>
      </c>
      <c r="J303" s="605">
        <f t="shared" si="23"/>
        <v>0</v>
      </c>
      <c r="K303" s="605">
        <f t="shared" si="24"/>
        <v>0</v>
      </c>
      <c r="L303" s="723"/>
    </row>
    <row r="304" spans="1:12" s="572" customFormat="1" ht="75">
      <c r="A304" s="575">
        <f>MAX($A$6:$A303)+1</f>
        <v>251</v>
      </c>
      <c r="B304" s="682" t="s">
        <v>1204</v>
      </c>
      <c r="C304" s="748" t="s">
        <v>1191</v>
      </c>
      <c r="D304" s="624" t="s">
        <v>1192</v>
      </c>
      <c r="E304" s="685" t="s">
        <v>447</v>
      </c>
      <c r="F304" s="658">
        <v>2</v>
      </c>
      <c r="G304" s="605"/>
      <c r="H304" s="605"/>
      <c r="I304" s="605">
        <f t="shared" si="22"/>
        <v>0</v>
      </c>
      <c r="J304" s="605">
        <f t="shared" si="23"/>
        <v>0</v>
      </c>
      <c r="K304" s="605">
        <f t="shared" si="24"/>
        <v>0</v>
      </c>
      <c r="L304" s="723"/>
    </row>
    <row r="305" spans="1:12" s="572" customFormat="1" ht="15">
      <c r="A305" s="575">
        <f>MAX($A$6:$A304)+1</f>
        <v>252</v>
      </c>
      <c r="B305" s="682" t="s">
        <v>1194</v>
      </c>
      <c r="C305" s="749" t="s">
        <v>1195</v>
      </c>
      <c r="D305" s="684" t="s">
        <v>1195</v>
      </c>
      <c r="E305" s="683" t="s">
        <v>231</v>
      </c>
      <c r="F305" s="686">
        <v>140.76</v>
      </c>
      <c r="G305" s="605"/>
      <c r="H305" s="605"/>
      <c r="I305" s="605">
        <f t="shared" si="22"/>
        <v>0</v>
      </c>
      <c r="J305" s="605">
        <f t="shared" si="23"/>
        <v>0</v>
      </c>
      <c r="K305" s="605">
        <f t="shared" si="24"/>
        <v>0</v>
      </c>
      <c r="L305" s="723"/>
    </row>
    <row r="306" spans="1:12" s="572" customFormat="1" ht="15">
      <c r="A306" s="575">
        <f>MAX($A$6:$A305)+1</f>
        <v>253</v>
      </c>
      <c r="B306" s="682" t="s">
        <v>1196</v>
      </c>
      <c r="C306" s="749" t="s">
        <v>1195</v>
      </c>
      <c r="D306" s="684" t="s">
        <v>1195</v>
      </c>
      <c r="E306" s="683" t="s">
        <v>231</v>
      </c>
      <c r="F306" s="686">
        <v>13.26</v>
      </c>
      <c r="G306" s="605"/>
      <c r="H306" s="605"/>
      <c r="I306" s="605">
        <f t="shared" si="22"/>
        <v>0</v>
      </c>
      <c r="J306" s="605">
        <f t="shared" si="23"/>
        <v>0</v>
      </c>
      <c r="K306" s="605">
        <f t="shared" si="24"/>
        <v>0</v>
      </c>
      <c r="L306" s="723"/>
    </row>
    <row r="307" spans="1:12" s="572" customFormat="1" ht="15">
      <c r="A307" s="575">
        <f>MAX($A$6:$A306)+1</f>
        <v>254</v>
      </c>
      <c r="B307" s="682" t="s">
        <v>1197</v>
      </c>
      <c r="C307" s="749" t="s">
        <v>1195</v>
      </c>
      <c r="D307" s="684" t="s">
        <v>1195</v>
      </c>
      <c r="E307" s="683" t="s">
        <v>231</v>
      </c>
      <c r="F307" s="686">
        <v>127.5</v>
      </c>
      <c r="G307" s="605"/>
      <c r="H307" s="605"/>
      <c r="I307" s="605">
        <f t="shared" si="22"/>
        <v>0</v>
      </c>
      <c r="J307" s="605">
        <f t="shared" si="23"/>
        <v>0</v>
      </c>
      <c r="K307" s="605">
        <f t="shared" si="24"/>
        <v>0</v>
      </c>
      <c r="L307" s="723"/>
    </row>
    <row r="308" spans="1:12" s="572" customFormat="1" ht="30">
      <c r="A308" s="575">
        <f>MAX($A$6:$A307)+1</f>
        <v>255</v>
      </c>
      <c r="B308" s="682" t="s">
        <v>1198</v>
      </c>
      <c r="C308" s="748" t="s">
        <v>1199</v>
      </c>
      <c r="D308" s="624" t="s">
        <v>1200</v>
      </c>
      <c r="E308" s="683" t="s">
        <v>447</v>
      </c>
      <c r="F308" s="658">
        <v>34.700000000000003</v>
      </c>
      <c r="G308" s="605"/>
      <c r="H308" s="605"/>
      <c r="I308" s="605">
        <f t="shared" si="22"/>
        <v>0</v>
      </c>
      <c r="J308" s="605">
        <f t="shared" si="23"/>
        <v>0</v>
      </c>
      <c r="K308" s="605">
        <f t="shared" si="24"/>
        <v>0</v>
      </c>
      <c r="L308" s="723"/>
    </row>
    <row r="309" spans="1:12" s="572" customFormat="1" ht="30">
      <c r="A309" s="575">
        <f>MAX($A$6:$A308)+1</f>
        <v>256</v>
      </c>
      <c r="B309" s="682" t="s">
        <v>1201</v>
      </c>
      <c r="C309" s="748" t="s">
        <v>1199</v>
      </c>
      <c r="D309" s="624" t="s">
        <v>1200</v>
      </c>
      <c r="E309" s="683" t="s">
        <v>447</v>
      </c>
      <c r="F309" s="658">
        <v>34.200000000000003</v>
      </c>
      <c r="G309" s="605"/>
      <c r="H309" s="605"/>
      <c r="I309" s="605">
        <f t="shared" si="22"/>
        <v>0</v>
      </c>
      <c r="J309" s="605">
        <f t="shared" si="23"/>
        <v>0</v>
      </c>
      <c r="K309" s="605">
        <f t="shared" si="24"/>
        <v>0</v>
      </c>
      <c r="L309" s="723"/>
    </row>
    <row r="310" spans="1:12" s="572" customFormat="1" ht="15">
      <c r="A310" s="575">
        <f>MAX($A$6:$A309)+1</f>
        <v>257</v>
      </c>
      <c r="B310" s="682" t="s">
        <v>1182</v>
      </c>
      <c r="C310" s="748" t="s">
        <v>667</v>
      </c>
      <c r="D310" s="624" t="s">
        <v>667</v>
      </c>
      <c r="E310" s="681" t="s">
        <v>231</v>
      </c>
      <c r="F310" s="658">
        <v>10</v>
      </c>
      <c r="G310" s="605"/>
      <c r="H310" s="605"/>
      <c r="I310" s="605">
        <f t="shared" si="22"/>
        <v>0</v>
      </c>
      <c r="J310" s="605">
        <f t="shared" si="23"/>
        <v>0</v>
      </c>
      <c r="K310" s="605">
        <f t="shared" si="24"/>
        <v>0</v>
      </c>
      <c r="L310" s="723"/>
    </row>
    <row r="311" spans="1:12" s="572" customFormat="1" ht="15">
      <c r="A311" s="575">
        <f>MAX($A$6:$A310)+1</f>
        <v>258</v>
      </c>
      <c r="B311" s="682" t="s">
        <v>1144</v>
      </c>
      <c r="C311" s="748" t="s">
        <v>667</v>
      </c>
      <c r="D311" s="624" t="s">
        <v>667</v>
      </c>
      <c r="E311" s="683" t="s">
        <v>74</v>
      </c>
      <c r="F311" s="658">
        <v>1</v>
      </c>
      <c r="G311" s="605"/>
      <c r="H311" s="605"/>
      <c r="I311" s="605">
        <f t="shared" si="22"/>
        <v>0</v>
      </c>
      <c r="J311" s="605">
        <f t="shared" si="23"/>
        <v>0</v>
      </c>
      <c r="K311" s="605">
        <f t="shared" si="24"/>
        <v>0</v>
      </c>
      <c r="L311" s="723"/>
    </row>
    <row r="312" spans="1:12" s="572" customFormat="1" ht="15">
      <c r="A312" s="575"/>
      <c r="B312" s="653" t="s">
        <v>1176</v>
      </c>
      <c r="C312" s="744"/>
      <c r="D312" s="654"/>
      <c r="E312" s="655"/>
      <c r="F312" s="656"/>
      <c r="G312" s="655"/>
      <c r="H312" s="656"/>
      <c r="I312" s="605"/>
      <c r="J312" s="605"/>
      <c r="K312" s="605"/>
      <c r="L312" s="723"/>
    </row>
    <row r="313" spans="1:12" s="572" customFormat="1" ht="60">
      <c r="A313" s="575">
        <f>MAX($A$6:$A312)+1</f>
        <v>259</v>
      </c>
      <c r="B313" s="682" t="s">
        <v>1180</v>
      </c>
      <c r="C313" s="748" t="s">
        <v>1181</v>
      </c>
      <c r="D313" s="624" t="s">
        <v>1181</v>
      </c>
      <c r="E313" s="683" t="s">
        <v>447</v>
      </c>
      <c r="F313" s="658">
        <v>2</v>
      </c>
      <c r="G313" s="605"/>
      <c r="H313" s="605"/>
      <c r="I313" s="605">
        <f t="shared" si="22"/>
        <v>0</v>
      </c>
      <c r="J313" s="605">
        <f t="shared" si="23"/>
        <v>0</v>
      </c>
      <c r="K313" s="605">
        <f t="shared" si="24"/>
        <v>0</v>
      </c>
      <c r="L313" s="723"/>
    </row>
    <row r="314" spans="1:12" s="572" customFormat="1" ht="75">
      <c r="A314" s="575">
        <f>MAX($A$6:$A313)+1</f>
        <v>260</v>
      </c>
      <c r="B314" s="682" t="s">
        <v>1203</v>
      </c>
      <c r="C314" s="748" t="s">
        <v>1191</v>
      </c>
      <c r="D314" s="624" t="s">
        <v>1192</v>
      </c>
      <c r="E314" s="685" t="s">
        <v>447</v>
      </c>
      <c r="F314" s="658">
        <v>9</v>
      </c>
      <c r="G314" s="605"/>
      <c r="H314" s="605"/>
      <c r="I314" s="605">
        <f t="shared" si="22"/>
        <v>0</v>
      </c>
      <c r="J314" s="605">
        <f t="shared" si="23"/>
        <v>0</v>
      </c>
      <c r="K314" s="605">
        <f t="shared" si="24"/>
        <v>0</v>
      </c>
      <c r="L314" s="723"/>
    </row>
    <row r="315" spans="1:12" s="572" customFormat="1" ht="15">
      <c r="A315" s="575">
        <f>MAX($A$6:$A314)+1</f>
        <v>261</v>
      </c>
      <c r="B315" s="682" t="s">
        <v>1194</v>
      </c>
      <c r="C315" s="749" t="s">
        <v>1195</v>
      </c>
      <c r="D315" s="684" t="s">
        <v>1195</v>
      </c>
      <c r="E315" s="683" t="s">
        <v>231</v>
      </c>
      <c r="F315" s="658">
        <v>196.35</v>
      </c>
      <c r="G315" s="605"/>
      <c r="H315" s="605"/>
      <c r="I315" s="605">
        <f t="shared" si="22"/>
        <v>0</v>
      </c>
      <c r="J315" s="605">
        <f t="shared" si="23"/>
        <v>0</v>
      </c>
      <c r="K315" s="605">
        <f t="shared" si="24"/>
        <v>0</v>
      </c>
      <c r="L315" s="723"/>
    </row>
    <row r="316" spans="1:12" s="572" customFormat="1" ht="15">
      <c r="A316" s="575">
        <f>MAX($A$6:$A315)+1</f>
        <v>262</v>
      </c>
      <c r="B316" s="682" t="s">
        <v>1197</v>
      </c>
      <c r="C316" s="749" t="s">
        <v>1195</v>
      </c>
      <c r="D316" s="684" t="s">
        <v>1195</v>
      </c>
      <c r="E316" s="683" t="s">
        <v>231</v>
      </c>
      <c r="F316" s="658">
        <v>199.41</v>
      </c>
      <c r="G316" s="605"/>
      <c r="H316" s="605"/>
      <c r="I316" s="605">
        <f t="shared" si="22"/>
        <v>0</v>
      </c>
      <c r="J316" s="605">
        <f t="shared" si="23"/>
        <v>0</v>
      </c>
      <c r="K316" s="605">
        <f t="shared" si="24"/>
        <v>0</v>
      </c>
      <c r="L316" s="723"/>
    </row>
    <row r="317" spans="1:12" s="572" customFormat="1" ht="30">
      <c r="A317" s="575">
        <f>MAX($A$6:$A316)+1</f>
        <v>263</v>
      </c>
      <c r="B317" s="682" t="s">
        <v>1198</v>
      </c>
      <c r="C317" s="748" t="s">
        <v>1199</v>
      </c>
      <c r="D317" s="624" t="s">
        <v>1200</v>
      </c>
      <c r="E317" s="683" t="s">
        <v>447</v>
      </c>
      <c r="F317" s="658">
        <v>54.4</v>
      </c>
      <c r="G317" s="605"/>
      <c r="H317" s="605"/>
      <c r="I317" s="605">
        <f t="shared" si="22"/>
        <v>0</v>
      </c>
      <c r="J317" s="605">
        <f t="shared" si="23"/>
        <v>0</v>
      </c>
      <c r="K317" s="605">
        <f t="shared" si="24"/>
        <v>0</v>
      </c>
      <c r="L317" s="723"/>
    </row>
    <row r="318" spans="1:12" s="572" customFormat="1" ht="30">
      <c r="A318" s="575">
        <f>MAX($A$6:$A317)+1</f>
        <v>264</v>
      </c>
      <c r="B318" s="682" t="s">
        <v>1201</v>
      </c>
      <c r="C318" s="748" t="s">
        <v>1199</v>
      </c>
      <c r="D318" s="624" t="s">
        <v>1200</v>
      </c>
      <c r="E318" s="683" t="s">
        <v>447</v>
      </c>
      <c r="F318" s="658">
        <v>34.200000000000003</v>
      </c>
      <c r="G318" s="605"/>
      <c r="H318" s="605"/>
      <c r="I318" s="605">
        <f t="shared" si="22"/>
        <v>0</v>
      </c>
      <c r="J318" s="605">
        <f t="shared" si="23"/>
        <v>0</v>
      </c>
      <c r="K318" s="605">
        <f t="shared" si="24"/>
        <v>0</v>
      </c>
      <c r="L318" s="723"/>
    </row>
    <row r="319" spans="1:12" s="572" customFormat="1" ht="15">
      <c r="A319" s="575">
        <f>MAX($A$6:$A318)+1</f>
        <v>265</v>
      </c>
      <c r="B319" s="682" t="s">
        <v>1182</v>
      </c>
      <c r="C319" s="748" t="s">
        <v>667</v>
      </c>
      <c r="D319" s="624" t="s">
        <v>667</v>
      </c>
      <c r="E319" s="681" t="s">
        <v>231</v>
      </c>
      <c r="F319" s="658">
        <v>10</v>
      </c>
      <c r="G319" s="605"/>
      <c r="H319" s="605"/>
      <c r="I319" s="605">
        <f t="shared" si="22"/>
        <v>0</v>
      </c>
      <c r="J319" s="605">
        <f t="shared" si="23"/>
        <v>0</v>
      </c>
      <c r="K319" s="605">
        <f t="shared" si="24"/>
        <v>0</v>
      </c>
      <c r="L319" s="723"/>
    </row>
    <row r="320" spans="1:12" s="572" customFormat="1" ht="15">
      <c r="A320" s="575">
        <f>MAX($A$6:$A319)+1</f>
        <v>266</v>
      </c>
      <c r="B320" s="682" t="s">
        <v>1144</v>
      </c>
      <c r="C320" s="748" t="s">
        <v>667</v>
      </c>
      <c r="D320" s="624" t="s">
        <v>667</v>
      </c>
      <c r="E320" s="683" t="s">
        <v>74</v>
      </c>
      <c r="F320" s="658">
        <v>1</v>
      </c>
      <c r="G320" s="605"/>
      <c r="H320" s="605"/>
      <c r="I320" s="605">
        <f t="shared" si="22"/>
        <v>0</v>
      </c>
      <c r="J320" s="605">
        <f t="shared" si="23"/>
        <v>0</v>
      </c>
      <c r="K320" s="605">
        <f t="shared" si="24"/>
        <v>0</v>
      </c>
      <c r="L320" s="723"/>
    </row>
    <row r="321" spans="1:12" s="572" customFormat="1" ht="15">
      <c r="A321" s="575"/>
      <c r="B321" s="653" t="s">
        <v>1177</v>
      </c>
      <c r="C321" s="744"/>
      <c r="D321" s="654"/>
      <c r="E321" s="655"/>
      <c r="F321" s="656"/>
      <c r="G321" s="655"/>
      <c r="H321" s="656"/>
      <c r="I321" s="605"/>
      <c r="J321" s="605"/>
      <c r="K321" s="605"/>
      <c r="L321" s="723"/>
    </row>
    <row r="322" spans="1:12" s="572" customFormat="1" ht="60">
      <c r="A322" s="575">
        <f>MAX($A$6:$A321)+1</f>
        <v>267</v>
      </c>
      <c r="B322" s="682" t="s">
        <v>1180</v>
      </c>
      <c r="C322" s="748" t="s">
        <v>1181</v>
      </c>
      <c r="D322" s="624" t="s">
        <v>1181</v>
      </c>
      <c r="E322" s="683" t="s">
        <v>447</v>
      </c>
      <c r="F322" s="658">
        <v>2</v>
      </c>
      <c r="G322" s="605"/>
      <c r="H322" s="605"/>
      <c r="I322" s="605">
        <f t="shared" si="22"/>
        <v>0</v>
      </c>
      <c r="J322" s="605">
        <f t="shared" si="23"/>
        <v>0</v>
      </c>
      <c r="K322" s="605">
        <f t="shared" si="24"/>
        <v>0</v>
      </c>
      <c r="L322" s="723"/>
    </row>
    <row r="323" spans="1:12" s="572" customFormat="1" ht="75">
      <c r="A323" s="575">
        <f>MAX($A$6:$A322)+1</f>
        <v>268</v>
      </c>
      <c r="B323" s="682" t="s">
        <v>1203</v>
      </c>
      <c r="C323" s="748" t="s">
        <v>1191</v>
      </c>
      <c r="D323" s="624" t="s">
        <v>1192</v>
      </c>
      <c r="E323" s="685" t="s">
        <v>447</v>
      </c>
      <c r="F323" s="658">
        <v>9</v>
      </c>
      <c r="G323" s="605"/>
      <c r="H323" s="605"/>
      <c r="I323" s="605">
        <f t="shared" si="22"/>
        <v>0</v>
      </c>
      <c r="J323" s="605">
        <f t="shared" si="23"/>
        <v>0</v>
      </c>
      <c r="K323" s="605">
        <f t="shared" si="24"/>
        <v>0</v>
      </c>
      <c r="L323" s="723"/>
    </row>
    <row r="324" spans="1:12" s="572" customFormat="1" ht="15">
      <c r="A324" s="575">
        <f>MAX($A$6:$A323)+1</f>
        <v>269</v>
      </c>
      <c r="B324" s="682" t="s">
        <v>1194</v>
      </c>
      <c r="C324" s="749" t="s">
        <v>1195</v>
      </c>
      <c r="D324" s="684" t="s">
        <v>1195</v>
      </c>
      <c r="E324" s="683" t="s">
        <v>231</v>
      </c>
      <c r="F324" s="658">
        <v>196.35</v>
      </c>
      <c r="G324" s="605"/>
      <c r="H324" s="605"/>
      <c r="I324" s="605">
        <f t="shared" si="22"/>
        <v>0</v>
      </c>
      <c r="J324" s="605">
        <f t="shared" si="23"/>
        <v>0</v>
      </c>
      <c r="K324" s="605">
        <f t="shared" si="24"/>
        <v>0</v>
      </c>
      <c r="L324" s="723"/>
    </row>
    <row r="325" spans="1:12" s="572" customFormat="1" ht="15">
      <c r="A325" s="575">
        <f>MAX($A$6:$A324)+1</f>
        <v>270</v>
      </c>
      <c r="B325" s="682" t="s">
        <v>1197</v>
      </c>
      <c r="C325" s="749" t="s">
        <v>1195</v>
      </c>
      <c r="D325" s="684" t="s">
        <v>1195</v>
      </c>
      <c r="E325" s="683" t="s">
        <v>231</v>
      </c>
      <c r="F325" s="658">
        <v>199.41</v>
      </c>
      <c r="G325" s="605"/>
      <c r="H325" s="605"/>
      <c r="I325" s="605">
        <f t="shared" si="22"/>
        <v>0</v>
      </c>
      <c r="J325" s="605">
        <f t="shared" si="23"/>
        <v>0</v>
      </c>
      <c r="K325" s="605">
        <f t="shared" si="24"/>
        <v>0</v>
      </c>
      <c r="L325" s="723"/>
    </row>
    <row r="326" spans="1:12" s="572" customFormat="1" ht="30">
      <c r="A326" s="575">
        <f>MAX($A$6:$A325)+1</f>
        <v>271</v>
      </c>
      <c r="B326" s="682" t="s">
        <v>1198</v>
      </c>
      <c r="C326" s="748" t="s">
        <v>1199</v>
      </c>
      <c r="D326" s="624" t="s">
        <v>1200</v>
      </c>
      <c r="E326" s="683" t="s">
        <v>447</v>
      </c>
      <c r="F326" s="658">
        <v>54.4</v>
      </c>
      <c r="G326" s="605"/>
      <c r="H326" s="605"/>
      <c r="I326" s="605">
        <f t="shared" si="22"/>
        <v>0</v>
      </c>
      <c r="J326" s="605">
        <f t="shared" si="23"/>
        <v>0</v>
      </c>
      <c r="K326" s="605">
        <f t="shared" si="24"/>
        <v>0</v>
      </c>
      <c r="L326" s="723"/>
    </row>
    <row r="327" spans="1:12" s="572" customFormat="1" ht="30">
      <c r="A327" s="575">
        <f>MAX($A$6:$A326)+1</f>
        <v>272</v>
      </c>
      <c r="B327" s="682" t="s">
        <v>1201</v>
      </c>
      <c r="C327" s="748" t="s">
        <v>1199</v>
      </c>
      <c r="D327" s="624" t="s">
        <v>1200</v>
      </c>
      <c r="E327" s="683" t="s">
        <v>447</v>
      </c>
      <c r="F327" s="658">
        <v>34.200000000000003</v>
      </c>
      <c r="G327" s="605"/>
      <c r="H327" s="605"/>
      <c r="I327" s="605">
        <f t="shared" si="22"/>
        <v>0</v>
      </c>
      <c r="J327" s="605">
        <f t="shared" si="23"/>
        <v>0</v>
      </c>
      <c r="K327" s="605">
        <f t="shared" si="24"/>
        <v>0</v>
      </c>
      <c r="L327" s="723"/>
    </row>
    <row r="328" spans="1:12" s="572" customFormat="1" ht="15">
      <c r="A328" s="575">
        <f>MAX($A$6:$A327)+1</f>
        <v>273</v>
      </c>
      <c r="B328" s="682" t="s">
        <v>1182</v>
      </c>
      <c r="C328" s="748" t="s">
        <v>667</v>
      </c>
      <c r="D328" s="624" t="s">
        <v>667</v>
      </c>
      <c r="E328" s="681" t="s">
        <v>231</v>
      </c>
      <c r="F328" s="658">
        <v>10</v>
      </c>
      <c r="G328" s="605"/>
      <c r="H328" s="605"/>
      <c r="I328" s="605">
        <f t="shared" si="22"/>
        <v>0</v>
      </c>
      <c r="J328" s="605">
        <f t="shared" si="23"/>
        <v>0</v>
      </c>
      <c r="K328" s="605">
        <f t="shared" si="24"/>
        <v>0</v>
      </c>
      <c r="L328" s="723"/>
    </row>
    <row r="329" spans="1:12" s="572" customFormat="1" ht="15">
      <c r="A329" s="575">
        <f>MAX($A$6:$A328)+1</f>
        <v>274</v>
      </c>
      <c r="B329" s="682" t="s">
        <v>1144</v>
      </c>
      <c r="C329" s="748" t="s">
        <v>667</v>
      </c>
      <c r="D329" s="624" t="s">
        <v>667</v>
      </c>
      <c r="E329" s="683" t="s">
        <v>74</v>
      </c>
      <c r="F329" s="658">
        <v>1</v>
      </c>
      <c r="G329" s="605"/>
      <c r="H329" s="605"/>
      <c r="I329" s="605">
        <f t="shared" si="22"/>
        <v>0</v>
      </c>
      <c r="J329" s="605">
        <f t="shared" si="23"/>
        <v>0</v>
      </c>
      <c r="K329" s="605">
        <f t="shared" si="24"/>
        <v>0</v>
      </c>
      <c r="L329" s="723"/>
    </row>
    <row r="330" spans="1:12" s="572" customFormat="1" ht="15">
      <c r="A330" s="687"/>
      <c r="B330" s="682"/>
      <c r="C330" s="741"/>
      <c r="D330" s="629"/>
      <c r="E330" s="641"/>
      <c r="F330" s="642"/>
      <c r="G330" s="605"/>
      <c r="H330" s="605"/>
      <c r="I330" s="605"/>
      <c r="J330" s="605"/>
      <c r="K330" s="605"/>
      <c r="L330" s="723"/>
    </row>
    <row r="331" spans="1:12" s="572" customFormat="1" ht="15">
      <c r="A331" s="592" t="s">
        <v>390</v>
      </c>
      <c r="B331" s="586" t="s">
        <v>493</v>
      </c>
      <c r="C331" s="734"/>
      <c r="D331" s="588"/>
      <c r="E331" s="587"/>
      <c r="F331" s="589"/>
      <c r="G331" s="587"/>
      <c r="H331" s="589"/>
      <c r="I331" s="591"/>
      <c r="J331" s="591"/>
      <c r="K331" s="591"/>
      <c r="L331" s="721"/>
    </row>
    <row r="332" spans="1:12" s="572" customFormat="1" ht="15">
      <c r="A332" s="644"/>
      <c r="B332" s="626"/>
      <c r="C332" s="738"/>
      <c r="D332" s="624"/>
      <c r="E332" s="623"/>
      <c r="F332" s="625"/>
      <c r="G332" s="605"/>
      <c r="H332" s="605"/>
      <c r="I332" s="605"/>
      <c r="J332" s="605"/>
      <c r="K332" s="605"/>
      <c r="L332" s="723"/>
    </row>
    <row r="333" spans="1:12" s="572" customFormat="1" ht="15">
      <c r="A333" s="592" t="s">
        <v>392</v>
      </c>
      <c r="B333" s="586" t="s">
        <v>494</v>
      </c>
      <c r="C333" s="734"/>
      <c r="D333" s="588"/>
      <c r="E333" s="587"/>
      <c r="F333" s="589"/>
      <c r="G333" s="587"/>
      <c r="H333" s="589"/>
      <c r="I333" s="591"/>
      <c r="J333" s="591"/>
      <c r="K333" s="591"/>
      <c r="L333" s="721"/>
    </row>
    <row r="334" spans="1:12" s="572" customFormat="1" ht="15">
      <c r="A334" s="688"/>
      <c r="B334" s="689"/>
      <c r="C334" s="750"/>
      <c r="D334" s="691"/>
      <c r="E334" s="690"/>
      <c r="F334" s="692"/>
      <c r="G334" s="605"/>
      <c r="H334" s="605"/>
      <c r="I334" s="693"/>
      <c r="J334" s="693"/>
      <c r="K334" s="693"/>
      <c r="L334" s="729"/>
    </row>
    <row r="335" spans="1:12" s="572" customFormat="1" ht="15">
      <c r="A335" s="694"/>
      <c r="B335" s="695" t="s">
        <v>495</v>
      </c>
      <c r="C335" s="751"/>
      <c r="D335" s="664"/>
      <c r="E335" s="696"/>
      <c r="F335" s="589"/>
      <c r="G335" s="587"/>
      <c r="H335" s="589"/>
      <c r="I335" s="591">
        <f>+SUBTOTAL(9,I271:I334)</f>
        <v>0</v>
      </c>
      <c r="J335" s="591">
        <f>+SUBTOTAL(9,J271:J334)</f>
        <v>0</v>
      </c>
      <c r="K335" s="591">
        <f>+SUBTOTAL(9,K271:K334)</f>
        <v>0</v>
      </c>
      <c r="L335" s="721"/>
    </row>
    <row r="336" spans="1:12" s="572" customFormat="1" ht="15">
      <c r="A336" s="697"/>
      <c r="B336" s="698"/>
      <c r="C336" s="752"/>
      <c r="D336" s="669"/>
      <c r="E336" s="699"/>
      <c r="F336" s="700"/>
      <c r="G336" s="605"/>
      <c r="H336" s="605"/>
      <c r="I336" s="701"/>
      <c r="J336" s="701"/>
      <c r="K336" s="701"/>
      <c r="L336" s="728"/>
    </row>
    <row r="337" spans="1:12" s="572" customFormat="1" ht="15">
      <c r="A337" s="592" t="s">
        <v>349</v>
      </c>
      <c r="B337" s="586" t="s">
        <v>496</v>
      </c>
      <c r="C337" s="734"/>
      <c r="D337" s="588"/>
      <c r="E337" s="587"/>
      <c r="F337" s="589"/>
      <c r="G337" s="587"/>
      <c r="H337" s="589"/>
      <c r="I337" s="591">
        <f>+SUBTOTAL(9,I338:I450)</f>
        <v>0</v>
      </c>
      <c r="J337" s="591">
        <f>+SUBTOTAL(9,J338:J450)</f>
        <v>0</v>
      </c>
      <c r="K337" s="591">
        <f>+SUBTOTAL(9,K338:K450)</f>
        <v>0</v>
      </c>
      <c r="L337" s="721"/>
    </row>
    <row r="338" spans="1:12" s="572" customFormat="1" ht="15">
      <c r="A338" s="592" t="s">
        <v>388</v>
      </c>
      <c r="B338" s="586" t="s">
        <v>497</v>
      </c>
      <c r="C338" s="734"/>
      <c r="D338" s="588"/>
      <c r="E338" s="587"/>
      <c r="F338" s="589"/>
      <c r="G338" s="587"/>
      <c r="H338" s="589"/>
      <c r="I338" s="591">
        <f>+SUBTOTAL(9,I339:I350)</f>
        <v>0</v>
      </c>
      <c r="J338" s="591">
        <f>+SUBTOTAL(9,J339:J350)</f>
        <v>0</v>
      </c>
      <c r="K338" s="591">
        <f>+SUBTOTAL(9,K339:K350)</f>
        <v>0</v>
      </c>
      <c r="L338" s="721"/>
    </row>
    <row r="339" spans="1:12" s="572" customFormat="1" ht="30">
      <c r="A339" s="417">
        <f>MAX($A$6:$A338)+1</f>
        <v>275</v>
      </c>
      <c r="B339" s="626" t="s">
        <v>1205</v>
      </c>
      <c r="C339" s="702" t="s">
        <v>1206</v>
      </c>
      <c r="D339" s="624" t="s">
        <v>1207</v>
      </c>
      <c r="E339" s="623" t="s">
        <v>818</v>
      </c>
      <c r="F339" s="631">
        <v>32</v>
      </c>
      <c r="G339" s="605"/>
      <c r="H339" s="605"/>
      <c r="I339" s="605">
        <f t="shared" ref="I339:I350" si="25">+F339*G339</f>
        <v>0</v>
      </c>
      <c r="J339" s="605">
        <f t="shared" ref="J339:J350" si="26">+F339*H339</f>
        <v>0</v>
      </c>
      <c r="K339" s="605">
        <f t="shared" ref="K339:K350" si="27">+I339+J339</f>
        <v>0</v>
      </c>
      <c r="L339" s="723"/>
    </row>
    <row r="340" spans="1:12" s="572" customFormat="1" ht="30">
      <c r="A340" s="417">
        <f>MAX($A$6:$A339)+1</f>
        <v>276</v>
      </c>
      <c r="B340" s="626" t="s">
        <v>1208</v>
      </c>
      <c r="C340" s="702" t="s">
        <v>1206</v>
      </c>
      <c r="D340" s="624" t="s">
        <v>1207</v>
      </c>
      <c r="E340" s="623" t="s">
        <v>818</v>
      </c>
      <c r="F340" s="631">
        <v>32</v>
      </c>
      <c r="G340" s="605"/>
      <c r="H340" s="605"/>
      <c r="I340" s="605">
        <f t="shared" si="25"/>
        <v>0</v>
      </c>
      <c r="J340" s="605">
        <f t="shared" si="26"/>
        <v>0</v>
      </c>
      <c r="K340" s="605">
        <f t="shared" si="27"/>
        <v>0</v>
      </c>
      <c r="L340" s="723"/>
    </row>
    <row r="341" spans="1:12" s="572" customFormat="1" ht="30">
      <c r="A341" s="417">
        <f>MAX($A$6:$A340)+1</f>
        <v>277</v>
      </c>
      <c r="B341" s="626" t="s">
        <v>1209</v>
      </c>
      <c r="C341" s="702" t="s">
        <v>1206</v>
      </c>
      <c r="D341" s="624" t="s">
        <v>1207</v>
      </c>
      <c r="E341" s="623" t="s">
        <v>7</v>
      </c>
      <c r="F341" s="631">
        <v>48</v>
      </c>
      <c r="G341" s="605"/>
      <c r="H341" s="605"/>
      <c r="I341" s="605">
        <f t="shared" si="25"/>
        <v>0</v>
      </c>
      <c r="J341" s="605">
        <f t="shared" si="26"/>
        <v>0</v>
      </c>
      <c r="K341" s="605">
        <f t="shared" si="27"/>
        <v>0</v>
      </c>
      <c r="L341" s="723"/>
    </row>
    <row r="342" spans="1:12" s="572" customFormat="1" ht="30">
      <c r="A342" s="417">
        <f>MAX($A$6:$A341)+1</f>
        <v>278</v>
      </c>
      <c r="B342" s="626" t="s">
        <v>1210</v>
      </c>
      <c r="C342" s="702" t="s">
        <v>1206</v>
      </c>
      <c r="D342" s="624" t="s">
        <v>1207</v>
      </c>
      <c r="E342" s="623" t="s">
        <v>7</v>
      </c>
      <c r="F342" s="631">
        <v>13</v>
      </c>
      <c r="G342" s="605"/>
      <c r="H342" s="605"/>
      <c r="I342" s="605">
        <f t="shared" si="25"/>
        <v>0</v>
      </c>
      <c r="J342" s="605">
        <f t="shared" si="26"/>
        <v>0</v>
      </c>
      <c r="K342" s="605">
        <f t="shared" si="27"/>
        <v>0</v>
      </c>
      <c r="L342" s="723"/>
    </row>
    <row r="343" spans="1:12" s="572" customFormat="1" ht="15">
      <c r="A343" s="417">
        <f>MAX($A$6:$A342)+1</f>
        <v>279</v>
      </c>
      <c r="B343" s="626" t="s">
        <v>1211</v>
      </c>
      <c r="C343" s="738" t="s">
        <v>1212</v>
      </c>
      <c r="D343" s="624" t="s">
        <v>1212</v>
      </c>
      <c r="E343" s="623" t="s">
        <v>818</v>
      </c>
      <c r="F343" s="631">
        <v>49</v>
      </c>
      <c r="G343" s="605"/>
      <c r="H343" s="605"/>
      <c r="I343" s="605">
        <f t="shared" si="25"/>
        <v>0</v>
      </c>
      <c r="J343" s="605">
        <f t="shared" si="26"/>
        <v>0</v>
      </c>
      <c r="K343" s="605">
        <f t="shared" si="27"/>
        <v>0</v>
      </c>
      <c r="L343" s="723"/>
    </row>
    <row r="344" spans="1:12" s="572" customFormat="1" ht="15">
      <c r="A344" s="417">
        <f>MAX($A$6:$A343)+1</f>
        <v>280</v>
      </c>
      <c r="B344" s="626" t="s">
        <v>1213</v>
      </c>
      <c r="C344" s="738" t="s">
        <v>1214</v>
      </c>
      <c r="D344" s="624" t="s">
        <v>1207</v>
      </c>
      <c r="E344" s="623" t="s">
        <v>818</v>
      </c>
      <c r="F344" s="631">
        <v>48</v>
      </c>
      <c r="G344" s="605"/>
      <c r="H344" s="605"/>
      <c r="I344" s="605">
        <f t="shared" si="25"/>
        <v>0</v>
      </c>
      <c r="J344" s="605">
        <f t="shared" si="26"/>
        <v>0</v>
      </c>
      <c r="K344" s="605">
        <f t="shared" si="27"/>
        <v>0</v>
      </c>
      <c r="L344" s="723"/>
    </row>
    <row r="345" spans="1:12" s="572" customFormat="1" ht="15">
      <c r="A345" s="417">
        <f>MAX($A$6:$A344)+1</f>
        <v>281</v>
      </c>
      <c r="B345" s="626" t="s">
        <v>1215</v>
      </c>
      <c r="C345" s="702" t="s">
        <v>1206</v>
      </c>
      <c r="D345" s="624" t="s">
        <v>1207</v>
      </c>
      <c r="E345" s="623" t="s">
        <v>818</v>
      </c>
      <c r="F345" s="631">
        <v>32</v>
      </c>
      <c r="G345" s="605"/>
      <c r="H345" s="605"/>
      <c r="I345" s="605">
        <f t="shared" si="25"/>
        <v>0</v>
      </c>
      <c r="J345" s="605">
        <f t="shared" si="26"/>
        <v>0</v>
      </c>
      <c r="K345" s="605">
        <f t="shared" si="27"/>
        <v>0</v>
      </c>
      <c r="L345" s="723"/>
    </row>
    <row r="346" spans="1:12" s="572" customFormat="1" ht="15">
      <c r="A346" s="417">
        <f>MAX($A$6:$A345)+1</f>
        <v>282</v>
      </c>
      <c r="B346" s="626" t="s">
        <v>1216</v>
      </c>
      <c r="C346" s="702" t="s">
        <v>1206</v>
      </c>
      <c r="D346" s="624" t="s">
        <v>1207</v>
      </c>
      <c r="E346" s="623" t="s">
        <v>818</v>
      </c>
      <c r="F346" s="631">
        <v>48</v>
      </c>
      <c r="G346" s="605"/>
      <c r="H346" s="605"/>
      <c r="I346" s="605">
        <f t="shared" si="25"/>
        <v>0</v>
      </c>
      <c r="J346" s="605">
        <f t="shared" si="26"/>
        <v>0</v>
      </c>
      <c r="K346" s="605">
        <f t="shared" si="27"/>
        <v>0</v>
      </c>
      <c r="L346" s="723"/>
    </row>
    <row r="347" spans="1:12" s="572" customFormat="1" ht="15">
      <c r="A347" s="417">
        <f>MAX($A$6:$A346)+1</f>
        <v>283</v>
      </c>
      <c r="B347" s="626" t="s">
        <v>1217</v>
      </c>
      <c r="C347" s="702" t="s">
        <v>1206</v>
      </c>
      <c r="D347" s="624" t="s">
        <v>1207</v>
      </c>
      <c r="E347" s="623" t="s">
        <v>818</v>
      </c>
      <c r="F347" s="631">
        <v>48</v>
      </c>
      <c r="G347" s="605"/>
      <c r="H347" s="605"/>
      <c r="I347" s="605">
        <f t="shared" si="25"/>
        <v>0</v>
      </c>
      <c r="J347" s="605">
        <f t="shared" si="26"/>
        <v>0</v>
      </c>
      <c r="K347" s="605">
        <f t="shared" si="27"/>
        <v>0</v>
      </c>
      <c r="L347" s="723"/>
    </row>
    <row r="348" spans="1:12" s="572" customFormat="1" ht="15">
      <c r="A348" s="417">
        <f>MAX($A$6:$A347)+1</f>
        <v>284</v>
      </c>
      <c r="B348" s="626" t="s">
        <v>1218</v>
      </c>
      <c r="C348" s="702" t="s">
        <v>1206</v>
      </c>
      <c r="D348" s="624" t="s">
        <v>1207</v>
      </c>
      <c r="E348" s="623" t="s">
        <v>818</v>
      </c>
      <c r="F348" s="631">
        <v>32</v>
      </c>
      <c r="G348" s="605"/>
      <c r="H348" s="605"/>
      <c r="I348" s="605">
        <f t="shared" si="25"/>
        <v>0</v>
      </c>
      <c r="J348" s="605">
        <f t="shared" si="26"/>
        <v>0</v>
      </c>
      <c r="K348" s="605">
        <f t="shared" si="27"/>
        <v>0</v>
      </c>
      <c r="L348" s="723"/>
    </row>
    <row r="349" spans="1:12" s="572" customFormat="1" ht="15">
      <c r="A349" s="417">
        <f>MAX($A$6:$A348)+1</f>
        <v>285</v>
      </c>
      <c r="B349" s="626" t="s">
        <v>1219</v>
      </c>
      <c r="C349" s="738" t="s">
        <v>667</v>
      </c>
      <c r="D349" s="624" t="s">
        <v>667</v>
      </c>
      <c r="E349" s="623" t="s">
        <v>818</v>
      </c>
      <c r="F349" s="631">
        <v>80</v>
      </c>
      <c r="G349" s="605"/>
      <c r="H349" s="605"/>
      <c r="I349" s="605">
        <f t="shared" si="25"/>
        <v>0</v>
      </c>
      <c r="J349" s="605">
        <f t="shared" si="26"/>
        <v>0</v>
      </c>
      <c r="K349" s="605">
        <f t="shared" si="27"/>
        <v>0</v>
      </c>
      <c r="L349" s="723"/>
    </row>
    <row r="350" spans="1:12" s="572" customFormat="1" ht="15">
      <c r="A350" s="417">
        <f>MAX($A$6:$A349)+1</f>
        <v>286</v>
      </c>
      <c r="B350" s="626" t="s">
        <v>1220</v>
      </c>
      <c r="C350" s="738" t="s">
        <v>667</v>
      </c>
      <c r="D350" s="624" t="s">
        <v>667</v>
      </c>
      <c r="E350" s="623" t="s">
        <v>840</v>
      </c>
      <c r="F350" s="631">
        <v>1</v>
      </c>
      <c r="G350" s="605"/>
      <c r="H350" s="605"/>
      <c r="I350" s="605">
        <f t="shared" si="25"/>
        <v>0</v>
      </c>
      <c r="J350" s="605">
        <f t="shared" si="26"/>
        <v>0</v>
      </c>
      <c r="K350" s="605">
        <f t="shared" si="27"/>
        <v>0</v>
      </c>
      <c r="L350" s="723"/>
    </row>
    <row r="351" spans="1:12" s="572" customFormat="1" ht="15">
      <c r="A351" s="592" t="s">
        <v>390</v>
      </c>
      <c r="B351" s="586" t="s">
        <v>498</v>
      </c>
      <c r="C351" s="734"/>
      <c r="D351" s="588"/>
      <c r="E351" s="587"/>
      <c r="F351" s="589"/>
      <c r="G351" s="587"/>
      <c r="H351" s="589"/>
      <c r="I351" s="591">
        <f>+SUBTOTAL(9,I352:I423)</f>
        <v>0</v>
      </c>
      <c r="J351" s="591">
        <f>+SUBTOTAL(9,J352:J423)</f>
        <v>0</v>
      </c>
      <c r="K351" s="591">
        <f>+SUBTOTAL(9,K352:K423)</f>
        <v>0</v>
      </c>
      <c r="L351" s="721"/>
    </row>
    <row r="352" spans="1:12" s="572" customFormat="1" ht="15">
      <c r="A352" s="621"/>
      <c r="B352" s="622" t="s">
        <v>499</v>
      </c>
      <c r="C352" s="738"/>
      <c r="D352" s="624"/>
      <c r="E352" s="623"/>
      <c r="F352" s="625"/>
      <c r="G352" s="605"/>
      <c r="H352" s="605"/>
      <c r="I352" s="605"/>
      <c r="J352" s="605"/>
      <c r="K352" s="605"/>
      <c r="L352" s="723"/>
    </row>
    <row r="353" spans="1:12" s="572" customFormat="1" ht="15">
      <c r="A353" s="417">
        <f>MAX($A$6:$A352)+1</f>
        <v>287</v>
      </c>
      <c r="B353" s="626" t="s">
        <v>1221</v>
      </c>
      <c r="C353" s="738"/>
      <c r="D353" s="624" t="s">
        <v>1222</v>
      </c>
      <c r="E353" s="623" t="s">
        <v>972</v>
      </c>
      <c r="F353" s="631"/>
      <c r="G353" s="605"/>
      <c r="H353" s="605"/>
      <c r="I353" s="605"/>
      <c r="J353" s="605"/>
      <c r="K353" s="605"/>
      <c r="L353" s="758" t="s">
        <v>1223</v>
      </c>
    </row>
    <row r="354" spans="1:12" s="572" customFormat="1" ht="15">
      <c r="A354" s="417">
        <f>MAX($A$6:$A353)+1</f>
        <v>288</v>
      </c>
      <c r="B354" s="626" t="s">
        <v>1224</v>
      </c>
      <c r="C354" s="738"/>
      <c r="D354" s="624" t="s">
        <v>667</v>
      </c>
      <c r="E354" s="623" t="s">
        <v>818</v>
      </c>
      <c r="F354" s="631">
        <v>1</v>
      </c>
      <c r="G354" s="605"/>
      <c r="H354" s="605"/>
      <c r="I354" s="605">
        <f t="shared" ref="I354:I408" si="28">+F354*G354</f>
        <v>0</v>
      </c>
      <c r="J354" s="605">
        <f t="shared" ref="J354:J409" si="29">+F354*H354</f>
        <v>0</v>
      </c>
      <c r="K354" s="605">
        <f t="shared" ref="K354:K409" si="30">+I354+J354</f>
        <v>0</v>
      </c>
      <c r="L354" s="723"/>
    </row>
    <row r="355" spans="1:12" s="572" customFormat="1" ht="15">
      <c r="A355" s="417">
        <f>MAX($A$6:$A354)+1</f>
        <v>289</v>
      </c>
      <c r="B355" s="626" t="s">
        <v>1225</v>
      </c>
      <c r="C355" s="738"/>
      <c r="D355" s="624" t="s">
        <v>1226</v>
      </c>
      <c r="E355" s="623" t="s">
        <v>818</v>
      </c>
      <c r="F355" s="631">
        <v>1</v>
      </c>
      <c r="G355" s="605"/>
      <c r="H355" s="605"/>
      <c r="I355" s="605">
        <f t="shared" si="28"/>
        <v>0</v>
      </c>
      <c r="J355" s="605">
        <f t="shared" si="29"/>
        <v>0</v>
      </c>
      <c r="K355" s="605">
        <f t="shared" si="30"/>
        <v>0</v>
      </c>
      <c r="L355" s="723"/>
    </row>
    <row r="356" spans="1:12" s="572" customFormat="1" ht="15">
      <c r="A356" s="417">
        <f>MAX($A$6:$A355)+1</f>
        <v>290</v>
      </c>
      <c r="B356" s="626" t="s">
        <v>1227</v>
      </c>
      <c r="C356" s="738" t="s">
        <v>1228</v>
      </c>
      <c r="D356" s="624" t="s">
        <v>1229</v>
      </c>
      <c r="E356" s="623" t="s">
        <v>818</v>
      </c>
      <c r="F356" s="631">
        <v>1</v>
      </c>
      <c r="G356" s="605"/>
      <c r="H356" s="605"/>
      <c r="I356" s="605">
        <f t="shared" si="28"/>
        <v>0</v>
      </c>
      <c r="J356" s="605">
        <f t="shared" si="29"/>
        <v>0</v>
      </c>
      <c r="K356" s="605">
        <f t="shared" si="30"/>
        <v>0</v>
      </c>
      <c r="L356" s="723"/>
    </row>
    <row r="357" spans="1:12" s="572" customFormat="1" ht="15">
      <c r="A357" s="417">
        <f>MAX($A$6:$A356)+1</f>
        <v>291</v>
      </c>
      <c r="B357" s="626" t="s">
        <v>1230</v>
      </c>
      <c r="C357" s="738" t="s">
        <v>1228</v>
      </c>
      <c r="D357" s="624" t="s">
        <v>1231</v>
      </c>
      <c r="E357" s="623" t="s">
        <v>818</v>
      </c>
      <c r="F357" s="631">
        <v>1</v>
      </c>
      <c r="G357" s="605"/>
      <c r="H357" s="605"/>
      <c r="I357" s="605">
        <f t="shared" si="28"/>
        <v>0</v>
      </c>
      <c r="J357" s="605">
        <f t="shared" si="29"/>
        <v>0</v>
      </c>
      <c r="K357" s="605">
        <f t="shared" si="30"/>
        <v>0</v>
      </c>
      <c r="L357" s="723"/>
    </row>
    <row r="358" spans="1:12" s="572" customFormat="1" ht="15">
      <c r="A358" s="417">
        <f>MAX($A$6:$A357)+1</f>
        <v>292</v>
      </c>
      <c r="B358" s="626" t="s">
        <v>1232</v>
      </c>
      <c r="C358" s="738" t="s">
        <v>1228</v>
      </c>
      <c r="D358" s="624" t="s">
        <v>1231</v>
      </c>
      <c r="E358" s="623" t="s">
        <v>818</v>
      </c>
      <c r="F358" s="631">
        <v>3</v>
      </c>
      <c r="G358" s="605"/>
      <c r="H358" s="605"/>
      <c r="I358" s="605">
        <f t="shared" si="28"/>
        <v>0</v>
      </c>
      <c r="J358" s="605">
        <f t="shared" si="29"/>
        <v>0</v>
      </c>
      <c r="K358" s="605">
        <f t="shared" si="30"/>
        <v>0</v>
      </c>
      <c r="L358" s="723"/>
    </row>
    <row r="359" spans="1:12" s="572" customFormat="1" ht="15">
      <c r="A359" s="417">
        <f>MAX($A$6:$A358)+1</f>
        <v>293</v>
      </c>
      <c r="B359" s="626" t="s">
        <v>1233</v>
      </c>
      <c r="C359" s="738" t="s">
        <v>1228</v>
      </c>
      <c r="D359" s="624" t="s">
        <v>1231</v>
      </c>
      <c r="E359" s="623" t="s">
        <v>818</v>
      </c>
      <c r="F359" s="631">
        <v>1</v>
      </c>
      <c r="G359" s="605"/>
      <c r="H359" s="605"/>
      <c r="I359" s="605">
        <f t="shared" si="28"/>
        <v>0</v>
      </c>
      <c r="J359" s="605">
        <f t="shared" si="29"/>
        <v>0</v>
      </c>
      <c r="K359" s="605">
        <f t="shared" si="30"/>
        <v>0</v>
      </c>
      <c r="L359" s="723"/>
    </row>
    <row r="360" spans="1:12" s="572" customFormat="1" ht="15">
      <c r="A360" s="417">
        <f>MAX($A$6:$A359)+1</f>
        <v>294</v>
      </c>
      <c r="B360" s="626" t="s">
        <v>1234</v>
      </c>
      <c r="C360" s="738" t="s">
        <v>1228</v>
      </c>
      <c r="D360" s="624" t="s">
        <v>1231</v>
      </c>
      <c r="E360" s="623" t="s">
        <v>818</v>
      </c>
      <c r="F360" s="631">
        <v>1</v>
      </c>
      <c r="G360" s="605"/>
      <c r="H360" s="605"/>
      <c r="I360" s="605">
        <f t="shared" si="28"/>
        <v>0</v>
      </c>
      <c r="J360" s="605">
        <f t="shared" si="29"/>
        <v>0</v>
      </c>
      <c r="K360" s="605">
        <f t="shared" si="30"/>
        <v>0</v>
      </c>
      <c r="L360" s="723"/>
    </row>
    <row r="361" spans="1:12" s="572" customFormat="1" ht="15">
      <c r="A361" s="417">
        <f>MAX($A$6:$A360)+1</f>
        <v>295</v>
      </c>
      <c r="B361" s="626" t="s">
        <v>1235</v>
      </c>
      <c r="C361" s="738" t="s">
        <v>1228</v>
      </c>
      <c r="D361" s="624" t="s">
        <v>1231</v>
      </c>
      <c r="E361" s="623" t="s">
        <v>818</v>
      </c>
      <c r="F361" s="631">
        <v>3</v>
      </c>
      <c r="G361" s="605"/>
      <c r="H361" s="605"/>
      <c r="I361" s="605">
        <f t="shared" si="28"/>
        <v>0</v>
      </c>
      <c r="J361" s="605">
        <f t="shared" si="29"/>
        <v>0</v>
      </c>
      <c r="K361" s="605">
        <f t="shared" si="30"/>
        <v>0</v>
      </c>
      <c r="L361" s="723"/>
    </row>
    <row r="362" spans="1:12" s="572" customFormat="1" ht="15">
      <c r="A362" s="417">
        <f>MAX($A$6:$A361)+1</f>
        <v>296</v>
      </c>
      <c r="B362" s="626" t="s">
        <v>1236</v>
      </c>
      <c r="C362" s="738" t="s">
        <v>1228</v>
      </c>
      <c r="D362" s="624" t="s">
        <v>1231</v>
      </c>
      <c r="E362" s="623" t="s">
        <v>818</v>
      </c>
      <c r="F362" s="631">
        <v>3</v>
      </c>
      <c r="G362" s="605"/>
      <c r="H362" s="605"/>
      <c r="I362" s="605">
        <f t="shared" si="28"/>
        <v>0</v>
      </c>
      <c r="J362" s="605">
        <f t="shared" si="29"/>
        <v>0</v>
      </c>
      <c r="K362" s="605">
        <f t="shared" si="30"/>
        <v>0</v>
      </c>
      <c r="L362" s="723"/>
    </row>
    <row r="363" spans="1:12" s="572" customFormat="1" ht="15">
      <c r="A363" s="417">
        <f>MAX($A$6:$A362)+1</f>
        <v>297</v>
      </c>
      <c r="B363" s="626" t="s">
        <v>1237</v>
      </c>
      <c r="C363" s="738" t="s">
        <v>1228</v>
      </c>
      <c r="D363" s="624" t="s">
        <v>1231</v>
      </c>
      <c r="E363" s="623" t="s">
        <v>818</v>
      </c>
      <c r="F363" s="631">
        <v>2</v>
      </c>
      <c r="G363" s="605"/>
      <c r="H363" s="605"/>
      <c r="I363" s="605">
        <f t="shared" si="28"/>
        <v>0</v>
      </c>
      <c r="J363" s="605">
        <f t="shared" si="29"/>
        <v>0</v>
      </c>
      <c r="K363" s="605">
        <f t="shared" si="30"/>
        <v>0</v>
      </c>
      <c r="L363" s="723"/>
    </row>
    <row r="364" spans="1:12" s="572" customFormat="1" ht="30">
      <c r="A364" s="417">
        <f>MAX($A$6:$A363)+1</f>
        <v>298</v>
      </c>
      <c r="B364" s="626" t="s">
        <v>1238</v>
      </c>
      <c r="C364" s="738"/>
      <c r="D364" s="624"/>
      <c r="E364" s="623" t="s">
        <v>818</v>
      </c>
      <c r="F364" s="631">
        <v>9</v>
      </c>
      <c r="G364" s="605"/>
      <c r="H364" s="605"/>
      <c r="I364" s="605">
        <f t="shared" si="28"/>
        <v>0</v>
      </c>
      <c r="J364" s="605">
        <f t="shared" si="29"/>
        <v>0</v>
      </c>
      <c r="K364" s="605">
        <f t="shared" si="30"/>
        <v>0</v>
      </c>
      <c r="L364" s="723"/>
    </row>
    <row r="365" spans="1:12" s="572" customFormat="1" ht="30">
      <c r="A365" s="417"/>
      <c r="B365" s="703" t="s">
        <v>1239</v>
      </c>
      <c r="C365" s="748" t="s">
        <v>1199</v>
      </c>
      <c r="D365" s="624" t="s">
        <v>1240</v>
      </c>
      <c r="E365" s="623" t="s">
        <v>818</v>
      </c>
      <c r="F365" s="631">
        <v>1</v>
      </c>
      <c r="G365" s="605"/>
      <c r="H365" s="605"/>
      <c r="I365" s="605"/>
      <c r="J365" s="605"/>
      <c r="K365" s="605"/>
      <c r="L365" s="723"/>
    </row>
    <row r="366" spans="1:12" s="572" customFormat="1" ht="30">
      <c r="A366" s="417"/>
      <c r="B366" s="703" t="s">
        <v>1241</v>
      </c>
      <c r="C366" s="748" t="s">
        <v>1199</v>
      </c>
      <c r="D366" s="624" t="s">
        <v>1240</v>
      </c>
      <c r="E366" s="623" t="s">
        <v>231</v>
      </c>
      <c r="F366" s="631">
        <v>0.8</v>
      </c>
      <c r="G366" s="605"/>
      <c r="H366" s="605"/>
      <c r="I366" s="605"/>
      <c r="J366" s="605"/>
      <c r="K366" s="605"/>
      <c r="L366" s="723"/>
    </row>
    <row r="367" spans="1:12" s="572" customFormat="1" ht="30">
      <c r="A367" s="417"/>
      <c r="B367" s="703" t="s">
        <v>1242</v>
      </c>
      <c r="C367" s="748" t="s">
        <v>1199</v>
      </c>
      <c r="D367" s="624" t="s">
        <v>1240</v>
      </c>
      <c r="E367" s="623" t="s">
        <v>818</v>
      </c>
      <c r="F367" s="631">
        <v>1</v>
      </c>
      <c r="G367" s="605"/>
      <c r="H367" s="605"/>
      <c r="I367" s="605"/>
      <c r="J367" s="605"/>
      <c r="K367" s="605"/>
      <c r="L367" s="723"/>
    </row>
    <row r="368" spans="1:12" s="572" customFormat="1" ht="30">
      <c r="A368" s="417"/>
      <c r="B368" s="703" t="s">
        <v>1243</v>
      </c>
      <c r="C368" s="748" t="s">
        <v>1199</v>
      </c>
      <c r="D368" s="624" t="s">
        <v>1240</v>
      </c>
      <c r="E368" s="623" t="s">
        <v>818</v>
      </c>
      <c r="F368" s="631">
        <v>2</v>
      </c>
      <c r="G368" s="605"/>
      <c r="H368" s="605"/>
      <c r="I368" s="605"/>
      <c r="J368" s="605"/>
      <c r="K368" s="605"/>
      <c r="L368" s="723"/>
    </row>
    <row r="369" spans="1:12" s="572" customFormat="1" ht="15">
      <c r="A369" s="417"/>
      <c r="B369" s="704" t="s">
        <v>1244</v>
      </c>
      <c r="C369" s="753"/>
      <c r="D369" s="624"/>
      <c r="E369" s="623" t="s">
        <v>818</v>
      </c>
      <c r="F369" s="631">
        <v>1</v>
      </c>
      <c r="G369" s="605"/>
      <c r="H369" s="605"/>
      <c r="I369" s="605"/>
      <c r="J369" s="605"/>
      <c r="K369" s="605"/>
      <c r="L369" s="723"/>
    </row>
    <row r="370" spans="1:12" s="572" customFormat="1" ht="30">
      <c r="A370" s="417">
        <v>167</v>
      </c>
      <c r="B370" s="626" t="s">
        <v>1245</v>
      </c>
      <c r="C370" s="738" t="s">
        <v>1199</v>
      </c>
      <c r="D370" s="624" t="s">
        <v>1246</v>
      </c>
      <c r="E370" s="623" t="s">
        <v>231</v>
      </c>
      <c r="F370" s="631">
        <v>84</v>
      </c>
      <c r="G370" s="605"/>
      <c r="H370" s="605"/>
      <c r="I370" s="605">
        <f t="shared" si="28"/>
        <v>0</v>
      </c>
      <c r="J370" s="605">
        <f t="shared" si="29"/>
        <v>0</v>
      </c>
      <c r="K370" s="605">
        <f t="shared" si="30"/>
        <v>0</v>
      </c>
      <c r="L370" s="723"/>
    </row>
    <row r="371" spans="1:12" s="572" customFormat="1" ht="30">
      <c r="A371" s="417">
        <f>MAX($A$6:$A370)+1</f>
        <v>299</v>
      </c>
      <c r="B371" s="626" t="s">
        <v>1247</v>
      </c>
      <c r="C371" s="738" t="s">
        <v>1199</v>
      </c>
      <c r="D371" s="624" t="s">
        <v>1246</v>
      </c>
      <c r="E371" s="623" t="s">
        <v>231</v>
      </c>
      <c r="F371" s="631">
        <v>135</v>
      </c>
      <c r="G371" s="605"/>
      <c r="H371" s="605"/>
      <c r="I371" s="605">
        <f t="shared" si="28"/>
        <v>0</v>
      </c>
      <c r="J371" s="605">
        <f t="shared" si="29"/>
        <v>0</v>
      </c>
      <c r="K371" s="605">
        <f t="shared" si="30"/>
        <v>0</v>
      </c>
      <c r="L371" s="723"/>
    </row>
    <row r="372" spans="1:12" s="572" customFormat="1" ht="30">
      <c r="A372" s="417">
        <f>MAX($A$6:$A371)+1</f>
        <v>300</v>
      </c>
      <c r="B372" s="626" t="s">
        <v>1248</v>
      </c>
      <c r="C372" s="738" t="s">
        <v>1199</v>
      </c>
      <c r="D372" s="624" t="s">
        <v>1246</v>
      </c>
      <c r="E372" s="623" t="s">
        <v>231</v>
      </c>
      <c r="F372" s="631">
        <v>78</v>
      </c>
      <c r="G372" s="605"/>
      <c r="H372" s="605"/>
      <c r="I372" s="605">
        <f t="shared" si="28"/>
        <v>0</v>
      </c>
      <c r="J372" s="605">
        <f t="shared" si="29"/>
        <v>0</v>
      </c>
      <c r="K372" s="605">
        <f t="shared" si="30"/>
        <v>0</v>
      </c>
      <c r="L372" s="723"/>
    </row>
    <row r="373" spans="1:12" s="572" customFormat="1" ht="30">
      <c r="A373" s="417">
        <f>MAX($A$6:$A372)+1</f>
        <v>301</v>
      </c>
      <c r="B373" s="626" t="s">
        <v>1249</v>
      </c>
      <c r="C373" s="738" t="s">
        <v>1199</v>
      </c>
      <c r="D373" s="624" t="s">
        <v>1246</v>
      </c>
      <c r="E373" s="623" t="s">
        <v>231</v>
      </c>
      <c r="F373" s="631">
        <v>48</v>
      </c>
      <c r="G373" s="605"/>
      <c r="H373" s="605"/>
      <c r="I373" s="605">
        <f t="shared" si="28"/>
        <v>0</v>
      </c>
      <c r="J373" s="605">
        <f t="shared" si="29"/>
        <v>0</v>
      </c>
      <c r="K373" s="605">
        <f t="shared" si="30"/>
        <v>0</v>
      </c>
      <c r="L373" s="723"/>
    </row>
    <row r="374" spans="1:12" s="572" customFormat="1" ht="30">
      <c r="A374" s="417">
        <f>MAX($A$6:$A373)+1</f>
        <v>302</v>
      </c>
      <c r="B374" s="626" t="s">
        <v>1250</v>
      </c>
      <c r="C374" s="738" t="s">
        <v>1199</v>
      </c>
      <c r="D374" s="624" t="s">
        <v>1246</v>
      </c>
      <c r="E374" s="623" t="s">
        <v>231</v>
      </c>
      <c r="F374" s="631">
        <v>124</v>
      </c>
      <c r="G374" s="605"/>
      <c r="H374" s="605"/>
      <c r="I374" s="605">
        <f t="shared" si="28"/>
        <v>0</v>
      </c>
      <c r="J374" s="605">
        <f t="shared" si="29"/>
        <v>0</v>
      </c>
      <c r="K374" s="605">
        <f t="shared" si="30"/>
        <v>0</v>
      </c>
      <c r="L374" s="723"/>
    </row>
    <row r="375" spans="1:12" s="572" customFormat="1" ht="30">
      <c r="A375" s="417">
        <f>MAX($A$6:$A374)+1</f>
        <v>303</v>
      </c>
      <c r="B375" s="626" t="s">
        <v>1251</v>
      </c>
      <c r="C375" s="738" t="s">
        <v>1199</v>
      </c>
      <c r="D375" s="624" t="s">
        <v>1246</v>
      </c>
      <c r="E375" s="623" t="s">
        <v>231</v>
      </c>
      <c r="F375" s="631">
        <v>18</v>
      </c>
      <c r="G375" s="605"/>
      <c r="H375" s="605"/>
      <c r="I375" s="605">
        <f t="shared" si="28"/>
        <v>0</v>
      </c>
      <c r="J375" s="605">
        <f t="shared" si="29"/>
        <v>0</v>
      </c>
      <c r="K375" s="605">
        <f t="shared" si="30"/>
        <v>0</v>
      </c>
      <c r="L375" s="723"/>
    </row>
    <row r="376" spans="1:12" s="572" customFormat="1" ht="15">
      <c r="A376" s="417">
        <f>MAX($A$6:$A375)+1</f>
        <v>304</v>
      </c>
      <c r="B376" s="626" t="s">
        <v>1124</v>
      </c>
      <c r="C376" s="738"/>
      <c r="D376" s="624" t="s">
        <v>667</v>
      </c>
      <c r="E376" s="623" t="s">
        <v>468</v>
      </c>
      <c r="F376" s="631">
        <v>1</v>
      </c>
      <c r="G376" s="605"/>
      <c r="H376" s="605"/>
      <c r="I376" s="605">
        <f t="shared" si="28"/>
        <v>0</v>
      </c>
      <c r="J376" s="605">
        <f t="shared" si="29"/>
        <v>0</v>
      </c>
      <c r="K376" s="605">
        <f t="shared" si="30"/>
        <v>0</v>
      </c>
      <c r="L376" s="723"/>
    </row>
    <row r="377" spans="1:12" s="572" customFormat="1" ht="15">
      <c r="A377" s="417">
        <f>MAX($A$6:$A376)+1</f>
        <v>305</v>
      </c>
      <c r="B377" s="626" t="s">
        <v>1252</v>
      </c>
      <c r="C377" s="738"/>
      <c r="D377" s="624" t="s">
        <v>667</v>
      </c>
      <c r="E377" s="623" t="s">
        <v>468</v>
      </c>
      <c r="F377" s="631">
        <v>1</v>
      </c>
      <c r="G377" s="605"/>
      <c r="H377" s="605"/>
      <c r="I377" s="605">
        <f t="shared" si="28"/>
        <v>0</v>
      </c>
      <c r="J377" s="605">
        <f t="shared" si="29"/>
        <v>0</v>
      </c>
      <c r="K377" s="605">
        <f t="shared" si="30"/>
        <v>0</v>
      </c>
      <c r="L377" s="723"/>
    </row>
    <row r="378" spans="1:12" s="572" customFormat="1" ht="15">
      <c r="A378" s="417">
        <f>MAX($A$6:$A377)+1</f>
        <v>306</v>
      </c>
      <c r="B378" s="626" t="s">
        <v>1253</v>
      </c>
      <c r="C378" s="738"/>
      <c r="D378" s="624" t="s">
        <v>1222</v>
      </c>
      <c r="E378" s="623" t="s">
        <v>231</v>
      </c>
      <c r="F378" s="631">
        <v>487</v>
      </c>
      <c r="G378" s="605"/>
      <c r="H378" s="605"/>
      <c r="I378" s="605">
        <f t="shared" si="28"/>
        <v>0</v>
      </c>
      <c r="J378" s="605">
        <f t="shared" si="29"/>
        <v>0</v>
      </c>
      <c r="K378" s="605">
        <f t="shared" si="30"/>
        <v>0</v>
      </c>
      <c r="L378" s="723"/>
    </row>
    <row r="379" spans="1:12" s="572" customFormat="1" ht="15">
      <c r="A379" s="417">
        <f>MAX($A$6:$A378)+1</f>
        <v>307</v>
      </c>
      <c r="B379" s="626" t="s">
        <v>1254</v>
      </c>
      <c r="C379" s="738"/>
      <c r="D379" s="624" t="s">
        <v>1255</v>
      </c>
      <c r="E379" s="623" t="s">
        <v>468</v>
      </c>
      <c r="F379" s="631">
        <v>1</v>
      </c>
      <c r="G379" s="605"/>
      <c r="H379" s="605"/>
      <c r="I379" s="605">
        <f t="shared" si="28"/>
        <v>0</v>
      </c>
      <c r="J379" s="605">
        <f t="shared" si="29"/>
        <v>0</v>
      </c>
      <c r="K379" s="605">
        <f t="shared" si="30"/>
        <v>0</v>
      </c>
      <c r="L379" s="723"/>
    </row>
    <row r="380" spans="1:12" s="572" customFormat="1" ht="15">
      <c r="A380" s="417">
        <f>MAX($A$6:$A379)+1</f>
        <v>308</v>
      </c>
      <c r="B380" s="626" t="s">
        <v>478</v>
      </c>
      <c r="C380" s="738"/>
      <c r="D380" s="624" t="s">
        <v>667</v>
      </c>
      <c r="E380" s="623" t="s">
        <v>468</v>
      </c>
      <c r="F380" s="631">
        <v>1</v>
      </c>
      <c r="G380" s="605"/>
      <c r="H380" s="605"/>
      <c r="I380" s="605">
        <f t="shared" si="28"/>
        <v>0</v>
      </c>
      <c r="J380" s="605">
        <f t="shared" si="29"/>
        <v>0</v>
      </c>
      <c r="K380" s="605">
        <f t="shared" si="30"/>
        <v>0</v>
      </c>
      <c r="L380" s="723"/>
    </row>
    <row r="381" spans="1:12" s="572" customFormat="1" ht="15">
      <c r="A381" s="417">
        <f>MAX($A$6:$A380)+1</f>
        <v>309</v>
      </c>
      <c r="B381" s="626" t="s">
        <v>1256</v>
      </c>
      <c r="C381" s="738"/>
      <c r="D381" s="624" t="s">
        <v>1222</v>
      </c>
      <c r="E381" s="623" t="s">
        <v>468</v>
      </c>
      <c r="F381" s="631">
        <v>1</v>
      </c>
      <c r="G381" s="605"/>
      <c r="H381" s="605"/>
      <c r="I381" s="605"/>
      <c r="J381" s="605">
        <f t="shared" si="29"/>
        <v>0</v>
      </c>
      <c r="K381" s="605">
        <f t="shared" si="30"/>
        <v>0</v>
      </c>
      <c r="L381" s="723"/>
    </row>
    <row r="382" spans="1:12" s="572" customFormat="1" ht="15">
      <c r="A382" s="644"/>
      <c r="B382" s="626"/>
      <c r="C382" s="738"/>
      <c r="D382" s="624"/>
      <c r="E382" s="623"/>
      <c r="F382" s="625"/>
      <c r="G382" s="605"/>
      <c r="H382" s="605"/>
      <c r="I382" s="605"/>
      <c r="J382" s="605"/>
      <c r="K382" s="605"/>
      <c r="L382" s="723"/>
    </row>
    <row r="383" spans="1:12" s="572" customFormat="1" ht="15">
      <c r="A383" s="759"/>
      <c r="B383" s="671" t="s">
        <v>500</v>
      </c>
      <c r="C383" s="747"/>
      <c r="D383" s="672"/>
      <c r="E383" s="673"/>
      <c r="F383" s="674"/>
      <c r="G383" s="673"/>
      <c r="H383" s="674"/>
      <c r="I383" s="747"/>
      <c r="J383" s="747"/>
      <c r="K383" s="747"/>
      <c r="L383" s="757"/>
    </row>
    <row r="384" spans="1:12" s="572" customFormat="1" ht="15">
      <c r="A384" s="417">
        <f>MAX($A$6:$A383)+1</f>
        <v>310</v>
      </c>
      <c r="B384" s="626" t="s">
        <v>686</v>
      </c>
      <c r="C384" s="738" t="s">
        <v>1228</v>
      </c>
      <c r="D384" s="624" t="s">
        <v>1231</v>
      </c>
      <c r="E384" s="623" t="s">
        <v>818</v>
      </c>
      <c r="F384" s="631">
        <v>3</v>
      </c>
      <c r="G384" s="605"/>
      <c r="H384" s="605"/>
      <c r="I384" s="605">
        <f t="shared" si="28"/>
        <v>0</v>
      </c>
      <c r="J384" s="605">
        <f t="shared" si="29"/>
        <v>0</v>
      </c>
      <c r="K384" s="605">
        <f t="shared" si="30"/>
        <v>0</v>
      </c>
      <c r="L384" s="723"/>
    </row>
    <row r="385" spans="1:12" s="572" customFormat="1" ht="30">
      <c r="A385" s="417">
        <f>MAX($A$6:$A384)+1</f>
        <v>311</v>
      </c>
      <c r="B385" s="626" t="s">
        <v>1257</v>
      </c>
      <c r="C385" s="738" t="s">
        <v>1199</v>
      </c>
      <c r="D385" s="624" t="s">
        <v>1246</v>
      </c>
      <c r="E385" s="623" t="s">
        <v>818</v>
      </c>
      <c r="F385" s="631">
        <v>8</v>
      </c>
      <c r="G385" s="605"/>
      <c r="H385" s="605"/>
      <c r="I385" s="605">
        <f t="shared" si="28"/>
        <v>0</v>
      </c>
      <c r="J385" s="605">
        <f t="shared" si="29"/>
        <v>0</v>
      </c>
      <c r="K385" s="605">
        <f t="shared" si="30"/>
        <v>0</v>
      </c>
      <c r="L385" s="723"/>
    </row>
    <row r="386" spans="1:12" s="572" customFormat="1" ht="30">
      <c r="A386" s="417">
        <f>MAX($A$6:$A385)+1</f>
        <v>312</v>
      </c>
      <c r="B386" s="626" t="s">
        <v>1258</v>
      </c>
      <c r="C386" s="738" t="s">
        <v>1199</v>
      </c>
      <c r="D386" s="624" t="s">
        <v>1246</v>
      </c>
      <c r="E386" s="623" t="s">
        <v>818</v>
      </c>
      <c r="F386" s="631">
        <v>1</v>
      </c>
      <c r="G386" s="605"/>
      <c r="H386" s="605"/>
      <c r="I386" s="605">
        <f t="shared" si="28"/>
        <v>0</v>
      </c>
      <c r="J386" s="605">
        <f t="shared" si="29"/>
        <v>0</v>
      </c>
      <c r="K386" s="605">
        <f t="shared" si="30"/>
        <v>0</v>
      </c>
      <c r="L386" s="723"/>
    </row>
    <row r="387" spans="1:12" s="572" customFormat="1" ht="30">
      <c r="A387" s="417">
        <f>MAX($A$6:$A386)+1</f>
        <v>313</v>
      </c>
      <c r="B387" s="626" t="s">
        <v>1259</v>
      </c>
      <c r="C387" s="738" t="s">
        <v>1199</v>
      </c>
      <c r="D387" s="624" t="s">
        <v>1246</v>
      </c>
      <c r="E387" s="623" t="s">
        <v>231</v>
      </c>
      <c r="F387" s="631">
        <v>32.299999999999997</v>
      </c>
      <c r="G387" s="605"/>
      <c r="H387" s="605"/>
      <c r="I387" s="605">
        <f t="shared" si="28"/>
        <v>0</v>
      </c>
      <c r="J387" s="605">
        <f t="shared" si="29"/>
        <v>0</v>
      </c>
      <c r="K387" s="605">
        <f t="shared" si="30"/>
        <v>0</v>
      </c>
      <c r="L387" s="723"/>
    </row>
    <row r="388" spans="1:12" s="572" customFormat="1" ht="30">
      <c r="A388" s="417">
        <f>MAX($A$6:$A387)+1</f>
        <v>314</v>
      </c>
      <c r="B388" s="626" t="s">
        <v>1260</v>
      </c>
      <c r="C388" s="738" t="s">
        <v>1199</v>
      </c>
      <c r="D388" s="624" t="s">
        <v>1246</v>
      </c>
      <c r="E388" s="623" t="s">
        <v>231</v>
      </c>
      <c r="F388" s="631">
        <v>42.1</v>
      </c>
      <c r="G388" s="605"/>
      <c r="H388" s="605"/>
      <c r="I388" s="605">
        <f t="shared" si="28"/>
        <v>0</v>
      </c>
      <c r="J388" s="605">
        <f t="shared" si="29"/>
        <v>0</v>
      </c>
      <c r="K388" s="605">
        <f t="shared" si="30"/>
        <v>0</v>
      </c>
      <c r="L388" s="723"/>
    </row>
    <row r="389" spans="1:12" s="572" customFormat="1" ht="30">
      <c r="A389" s="417">
        <f>MAX($A$6:$A388)+1</f>
        <v>315</v>
      </c>
      <c r="B389" s="626" t="s">
        <v>1261</v>
      </c>
      <c r="C389" s="738" t="s">
        <v>1199</v>
      </c>
      <c r="D389" s="624" t="s">
        <v>1246</v>
      </c>
      <c r="E389" s="623" t="s">
        <v>231</v>
      </c>
      <c r="F389" s="631">
        <v>78.5</v>
      </c>
      <c r="G389" s="605"/>
      <c r="H389" s="605"/>
      <c r="I389" s="605">
        <f t="shared" si="28"/>
        <v>0</v>
      </c>
      <c r="J389" s="605">
        <f t="shared" si="29"/>
        <v>0</v>
      </c>
      <c r="K389" s="605">
        <f t="shared" si="30"/>
        <v>0</v>
      </c>
      <c r="L389" s="723"/>
    </row>
    <row r="390" spans="1:12" s="572" customFormat="1" ht="30">
      <c r="A390" s="417">
        <f>MAX($A$6:$A389)+1</f>
        <v>316</v>
      </c>
      <c r="B390" s="626" t="s">
        <v>1262</v>
      </c>
      <c r="C390" s="738" t="s">
        <v>1199</v>
      </c>
      <c r="D390" s="624" t="s">
        <v>1246</v>
      </c>
      <c r="E390" s="623" t="s">
        <v>231</v>
      </c>
      <c r="F390" s="631">
        <v>338</v>
      </c>
      <c r="G390" s="605"/>
      <c r="H390" s="605"/>
      <c r="I390" s="605">
        <f t="shared" si="28"/>
        <v>0</v>
      </c>
      <c r="J390" s="605">
        <f t="shared" si="29"/>
        <v>0</v>
      </c>
      <c r="K390" s="605">
        <f t="shared" si="30"/>
        <v>0</v>
      </c>
      <c r="L390" s="723"/>
    </row>
    <row r="391" spans="1:12" s="572" customFormat="1" ht="15">
      <c r="A391" s="417">
        <f>MAX($A$6:$A390)+1</f>
        <v>317</v>
      </c>
      <c r="B391" s="626" t="s">
        <v>1124</v>
      </c>
      <c r="C391" s="738" t="s">
        <v>667</v>
      </c>
      <c r="D391" s="624" t="s">
        <v>667</v>
      </c>
      <c r="E391" s="623" t="s">
        <v>468</v>
      </c>
      <c r="F391" s="631">
        <v>1</v>
      </c>
      <c r="G391" s="605"/>
      <c r="H391" s="605"/>
      <c r="I391" s="605">
        <f t="shared" si="28"/>
        <v>0</v>
      </c>
      <c r="J391" s="605">
        <f t="shared" si="29"/>
        <v>0</v>
      </c>
      <c r="K391" s="605">
        <f t="shared" si="30"/>
        <v>0</v>
      </c>
      <c r="L391" s="723"/>
    </row>
    <row r="392" spans="1:12" s="572" customFormat="1" ht="15">
      <c r="A392" s="417">
        <f>MAX($A$6:$A391)+1</f>
        <v>318</v>
      </c>
      <c r="B392" s="626" t="s">
        <v>1263</v>
      </c>
      <c r="C392" s="738" t="s">
        <v>667</v>
      </c>
      <c r="D392" s="624" t="s">
        <v>667</v>
      </c>
      <c r="E392" s="623" t="s">
        <v>468</v>
      </c>
      <c r="F392" s="631">
        <v>1</v>
      </c>
      <c r="G392" s="605"/>
      <c r="H392" s="605"/>
      <c r="I392" s="605">
        <f t="shared" si="28"/>
        <v>0</v>
      </c>
      <c r="J392" s="605">
        <f t="shared" si="29"/>
        <v>0</v>
      </c>
      <c r="K392" s="605">
        <f t="shared" si="30"/>
        <v>0</v>
      </c>
      <c r="L392" s="723"/>
    </row>
    <row r="393" spans="1:12" s="572" customFormat="1" ht="15">
      <c r="A393" s="417">
        <f>MAX($A$6:$A392)+1</f>
        <v>319</v>
      </c>
      <c r="B393" s="626" t="s">
        <v>1264</v>
      </c>
      <c r="C393" s="738" t="s">
        <v>1222</v>
      </c>
      <c r="D393" s="624" t="s">
        <v>1222</v>
      </c>
      <c r="E393" s="623" t="s">
        <v>468</v>
      </c>
      <c r="F393" s="631">
        <v>1</v>
      </c>
      <c r="G393" s="605"/>
      <c r="H393" s="605"/>
      <c r="I393" s="605">
        <f t="shared" si="28"/>
        <v>0</v>
      </c>
      <c r="J393" s="605">
        <f t="shared" si="29"/>
        <v>0</v>
      </c>
      <c r="K393" s="605">
        <f t="shared" si="30"/>
        <v>0</v>
      </c>
      <c r="L393" s="723"/>
    </row>
    <row r="394" spans="1:12" s="572" customFormat="1" ht="15">
      <c r="A394" s="417">
        <f>MAX($A$6:$A393)+1</f>
        <v>320</v>
      </c>
      <c r="B394" s="626" t="s">
        <v>478</v>
      </c>
      <c r="C394" s="738" t="s">
        <v>667</v>
      </c>
      <c r="D394" s="624" t="s">
        <v>667</v>
      </c>
      <c r="E394" s="623" t="s">
        <v>468</v>
      </c>
      <c r="F394" s="631">
        <v>1</v>
      </c>
      <c r="G394" s="605"/>
      <c r="H394" s="605"/>
      <c r="I394" s="605">
        <f t="shared" si="28"/>
        <v>0</v>
      </c>
      <c r="J394" s="605">
        <f t="shared" si="29"/>
        <v>0</v>
      </c>
      <c r="K394" s="605">
        <f t="shared" si="30"/>
        <v>0</v>
      </c>
      <c r="L394" s="723"/>
    </row>
    <row r="395" spans="1:12" s="572" customFormat="1" ht="15">
      <c r="A395" s="417">
        <f>MAX($A$6:$A394)+1</f>
        <v>321</v>
      </c>
      <c r="B395" s="626" t="s">
        <v>1256</v>
      </c>
      <c r="C395" s="738" t="s">
        <v>1222</v>
      </c>
      <c r="D395" s="624" t="s">
        <v>1222</v>
      </c>
      <c r="E395" s="623" t="s">
        <v>468</v>
      </c>
      <c r="F395" s="631">
        <v>1</v>
      </c>
      <c r="G395" s="605"/>
      <c r="H395" s="605"/>
      <c r="I395" s="605"/>
      <c r="J395" s="605">
        <f t="shared" si="29"/>
        <v>0</v>
      </c>
      <c r="K395" s="605">
        <f t="shared" si="30"/>
        <v>0</v>
      </c>
      <c r="L395" s="723"/>
    </row>
    <row r="396" spans="1:12" s="572" customFormat="1" ht="15">
      <c r="A396" s="644"/>
      <c r="B396" s="626"/>
      <c r="C396" s="738"/>
      <c r="D396" s="624"/>
      <c r="E396" s="623"/>
      <c r="F396" s="631"/>
      <c r="G396" s="605"/>
      <c r="H396" s="605"/>
      <c r="I396" s="605"/>
      <c r="J396" s="605"/>
      <c r="K396" s="605"/>
      <c r="L396" s="723"/>
    </row>
    <row r="397" spans="1:12" s="572" customFormat="1" ht="15">
      <c r="A397" s="759"/>
      <c r="B397" s="671" t="s">
        <v>501</v>
      </c>
      <c r="C397" s="747"/>
      <c r="D397" s="672"/>
      <c r="E397" s="673"/>
      <c r="F397" s="674"/>
      <c r="G397" s="673"/>
      <c r="H397" s="674"/>
      <c r="I397" s="747"/>
      <c r="J397" s="747"/>
      <c r="K397" s="747"/>
      <c r="L397" s="757"/>
    </row>
    <row r="398" spans="1:12" s="572" customFormat="1" ht="15">
      <c r="A398" s="417">
        <f>MAX($A$6:$A397)+1</f>
        <v>322</v>
      </c>
      <c r="B398" s="626" t="s">
        <v>686</v>
      </c>
      <c r="C398" s="738" t="s">
        <v>1228</v>
      </c>
      <c r="D398" s="624" t="s">
        <v>1231</v>
      </c>
      <c r="E398" s="623" t="s">
        <v>818</v>
      </c>
      <c r="F398" s="631">
        <v>2</v>
      </c>
      <c r="G398" s="605"/>
      <c r="H398" s="605"/>
      <c r="I398" s="605">
        <f t="shared" si="28"/>
        <v>0</v>
      </c>
      <c r="J398" s="605">
        <f t="shared" si="29"/>
        <v>0</v>
      </c>
      <c r="K398" s="605">
        <f t="shared" si="30"/>
        <v>0</v>
      </c>
      <c r="L398" s="723"/>
    </row>
    <row r="399" spans="1:12" s="572" customFormat="1" ht="30">
      <c r="A399" s="417">
        <f>MAX($A$6:$A398)+1</f>
        <v>323</v>
      </c>
      <c r="B399" s="626" t="s">
        <v>1265</v>
      </c>
      <c r="C399" s="738" t="s">
        <v>1199</v>
      </c>
      <c r="D399" s="624" t="s">
        <v>1246</v>
      </c>
      <c r="E399" s="623" t="s">
        <v>818</v>
      </c>
      <c r="F399" s="631" t="s">
        <v>1266</v>
      </c>
      <c r="G399" s="605"/>
      <c r="H399" s="605"/>
      <c r="I399" s="605"/>
      <c r="J399" s="605">
        <f t="shared" si="29"/>
        <v>0</v>
      </c>
      <c r="K399" s="605">
        <f t="shared" si="30"/>
        <v>0</v>
      </c>
      <c r="L399" s="723"/>
    </row>
    <row r="400" spans="1:12" s="572" customFormat="1" ht="30">
      <c r="A400" s="417">
        <f>MAX($A$6:$A399)+1</f>
        <v>324</v>
      </c>
      <c r="B400" s="626" t="s">
        <v>1267</v>
      </c>
      <c r="C400" s="738" t="s">
        <v>1199</v>
      </c>
      <c r="D400" s="624" t="s">
        <v>1246</v>
      </c>
      <c r="E400" s="623" t="s">
        <v>818</v>
      </c>
      <c r="F400" s="631">
        <v>6</v>
      </c>
      <c r="G400" s="605"/>
      <c r="H400" s="605"/>
      <c r="I400" s="605">
        <f t="shared" si="28"/>
        <v>0</v>
      </c>
      <c r="J400" s="605">
        <f t="shared" si="29"/>
        <v>0</v>
      </c>
      <c r="K400" s="605">
        <f t="shared" si="30"/>
        <v>0</v>
      </c>
      <c r="L400" s="723"/>
    </row>
    <row r="401" spans="1:12" s="572" customFormat="1" ht="30">
      <c r="A401" s="417">
        <f>MAX($A$6:$A400)+1</f>
        <v>325</v>
      </c>
      <c r="B401" s="626" t="s">
        <v>1268</v>
      </c>
      <c r="C401" s="738" t="s">
        <v>1199</v>
      </c>
      <c r="D401" s="624" t="s">
        <v>1246</v>
      </c>
      <c r="E401" s="623" t="s">
        <v>231</v>
      </c>
      <c r="F401" s="631" t="s">
        <v>1266</v>
      </c>
      <c r="G401" s="605"/>
      <c r="H401" s="605"/>
      <c r="I401" s="605"/>
      <c r="J401" s="605"/>
      <c r="K401" s="605"/>
      <c r="L401" s="723"/>
    </row>
    <row r="402" spans="1:12" s="572" customFormat="1" ht="30">
      <c r="A402" s="417">
        <f>MAX($A$6:$A401)+1</f>
        <v>326</v>
      </c>
      <c r="B402" s="626" t="s">
        <v>1260</v>
      </c>
      <c r="C402" s="738" t="s">
        <v>1199</v>
      </c>
      <c r="D402" s="624" t="s">
        <v>1246</v>
      </c>
      <c r="E402" s="623" t="s">
        <v>231</v>
      </c>
      <c r="F402" s="631" t="s">
        <v>1266</v>
      </c>
      <c r="G402" s="605"/>
      <c r="H402" s="605"/>
      <c r="I402" s="605"/>
      <c r="J402" s="605"/>
      <c r="K402" s="605"/>
      <c r="L402" s="723"/>
    </row>
    <row r="403" spans="1:12" s="572" customFormat="1" ht="30">
      <c r="A403" s="417">
        <f>MAX($A$6:$A402)+1</f>
        <v>327</v>
      </c>
      <c r="B403" s="626" t="s">
        <v>1261</v>
      </c>
      <c r="C403" s="738" t="s">
        <v>1199</v>
      </c>
      <c r="D403" s="624" t="s">
        <v>1246</v>
      </c>
      <c r="E403" s="623" t="s">
        <v>231</v>
      </c>
      <c r="F403" s="631">
        <v>33</v>
      </c>
      <c r="G403" s="605"/>
      <c r="H403" s="605"/>
      <c r="I403" s="605">
        <f t="shared" si="28"/>
        <v>0</v>
      </c>
      <c r="J403" s="605">
        <f t="shared" si="29"/>
        <v>0</v>
      </c>
      <c r="K403" s="605">
        <f t="shared" si="30"/>
        <v>0</v>
      </c>
      <c r="L403" s="723"/>
    </row>
    <row r="404" spans="1:12" s="572" customFormat="1" ht="30">
      <c r="A404" s="417">
        <f>MAX($A$6:$A403)+1</f>
        <v>328</v>
      </c>
      <c r="B404" s="626" t="s">
        <v>1262</v>
      </c>
      <c r="C404" s="738" t="s">
        <v>1199</v>
      </c>
      <c r="D404" s="624" t="s">
        <v>1246</v>
      </c>
      <c r="E404" s="623" t="s">
        <v>231</v>
      </c>
      <c r="F404" s="631">
        <v>82</v>
      </c>
      <c r="G404" s="605"/>
      <c r="H404" s="605"/>
      <c r="I404" s="605">
        <f t="shared" si="28"/>
        <v>0</v>
      </c>
      <c r="J404" s="605">
        <f t="shared" si="29"/>
        <v>0</v>
      </c>
      <c r="K404" s="605">
        <f t="shared" si="30"/>
        <v>0</v>
      </c>
      <c r="L404" s="723"/>
    </row>
    <row r="405" spans="1:12" s="572" customFormat="1" ht="15">
      <c r="A405" s="417">
        <f>MAX($A$6:$A404)+1</f>
        <v>329</v>
      </c>
      <c r="B405" s="626" t="s">
        <v>1124</v>
      </c>
      <c r="C405" s="738" t="s">
        <v>667</v>
      </c>
      <c r="D405" s="624" t="s">
        <v>667</v>
      </c>
      <c r="E405" s="623" t="s">
        <v>468</v>
      </c>
      <c r="F405" s="631">
        <v>1</v>
      </c>
      <c r="G405" s="605"/>
      <c r="H405" s="605"/>
      <c r="I405" s="605">
        <f t="shared" si="28"/>
        <v>0</v>
      </c>
      <c r="J405" s="605">
        <f t="shared" si="29"/>
        <v>0</v>
      </c>
      <c r="K405" s="605">
        <f t="shared" si="30"/>
        <v>0</v>
      </c>
      <c r="L405" s="723"/>
    </row>
    <row r="406" spans="1:12" s="572" customFormat="1" ht="15">
      <c r="A406" s="417">
        <f>MAX($A$6:$A405)+1</f>
        <v>330</v>
      </c>
      <c r="B406" s="626" t="s">
        <v>1263</v>
      </c>
      <c r="C406" s="738" t="s">
        <v>667</v>
      </c>
      <c r="D406" s="624" t="s">
        <v>667</v>
      </c>
      <c r="E406" s="623" t="s">
        <v>468</v>
      </c>
      <c r="F406" s="631">
        <v>1</v>
      </c>
      <c r="G406" s="605"/>
      <c r="H406" s="605"/>
      <c r="I406" s="605">
        <f t="shared" si="28"/>
        <v>0</v>
      </c>
      <c r="J406" s="605">
        <f t="shared" si="29"/>
        <v>0</v>
      </c>
      <c r="K406" s="605">
        <f t="shared" si="30"/>
        <v>0</v>
      </c>
      <c r="L406" s="723"/>
    </row>
    <row r="407" spans="1:12" s="572" customFormat="1" ht="15">
      <c r="A407" s="417">
        <f>MAX($A$6:$A406)+1</f>
        <v>331</v>
      </c>
      <c r="B407" s="626" t="s">
        <v>1264</v>
      </c>
      <c r="C407" s="738" t="s">
        <v>1222</v>
      </c>
      <c r="D407" s="624" t="s">
        <v>1222</v>
      </c>
      <c r="E407" s="623" t="s">
        <v>468</v>
      </c>
      <c r="F407" s="631">
        <v>1</v>
      </c>
      <c r="G407" s="605"/>
      <c r="H407" s="605"/>
      <c r="I407" s="605">
        <f t="shared" si="28"/>
        <v>0</v>
      </c>
      <c r="J407" s="605">
        <f t="shared" si="29"/>
        <v>0</v>
      </c>
      <c r="K407" s="605">
        <f t="shared" si="30"/>
        <v>0</v>
      </c>
      <c r="L407" s="723"/>
    </row>
    <row r="408" spans="1:12" s="572" customFormat="1" ht="15">
      <c r="A408" s="417">
        <f>MAX($A$6:$A407)+1</f>
        <v>332</v>
      </c>
      <c r="B408" s="626" t="s">
        <v>478</v>
      </c>
      <c r="C408" s="738" t="s">
        <v>667</v>
      </c>
      <c r="D408" s="624" t="s">
        <v>667</v>
      </c>
      <c r="E408" s="623" t="s">
        <v>468</v>
      </c>
      <c r="F408" s="631">
        <v>1</v>
      </c>
      <c r="G408" s="605"/>
      <c r="H408" s="605"/>
      <c r="I408" s="605">
        <f t="shared" si="28"/>
        <v>0</v>
      </c>
      <c r="J408" s="605">
        <f t="shared" si="29"/>
        <v>0</v>
      </c>
      <c r="K408" s="605">
        <f t="shared" si="30"/>
        <v>0</v>
      </c>
      <c r="L408" s="723"/>
    </row>
    <row r="409" spans="1:12" s="572" customFormat="1" ht="15">
      <c r="A409" s="417">
        <f>MAX($A$6:$A408)+1</f>
        <v>333</v>
      </c>
      <c r="B409" s="626" t="s">
        <v>1256</v>
      </c>
      <c r="C409" s="738" t="s">
        <v>1222</v>
      </c>
      <c r="D409" s="624" t="s">
        <v>1222</v>
      </c>
      <c r="E409" s="623" t="s">
        <v>468</v>
      </c>
      <c r="F409" s="631">
        <v>1</v>
      </c>
      <c r="G409" s="605"/>
      <c r="H409" s="605"/>
      <c r="I409" s="605"/>
      <c r="J409" s="605">
        <f t="shared" si="29"/>
        <v>0</v>
      </c>
      <c r="K409" s="605">
        <f t="shared" si="30"/>
        <v>0</v>
      </c>
      <c r="L409" s="723"/>
    </row>
    <row r="410" spans="1:12" s="572" customFormat="1" ht="15">
      <c r="A410" s="644"/>
      <c r="B410" s="626"/>
      <c r="C410" s="738"/>
      <c r="D410" s="624"/>
      <c r="E410" s="623"/>
      <c r="F410" s="631"/>
      <c r="G410" s="605"/>
      <c r="H410" s="605"/>
      <c r="I410" s="605"/>
      <c r="J410" s="605"/>
      <c r="K410" s="605"/>
      <c r="L410" s="723"/>
    </row>
    <row r="411" spans="1:12" s="572" customFormat="1" ht="15">
      <c r="A411" s="759"/>
      <c r="B411" s="671" t="s">
        <v>502</v>
      </c>
      <c r="C411" s="747"/>
      <c r="D411" s="672"/>
      <c r="E411" s="673"/>
      <c r="F411" s="674"/>
      <c r="G411" s="673"/>
      <c r="H411" s="674"/>
      <c r="I411" s="747"/>
      <c r="J411" s="747"/>
      <c r="K411" s="747"/>
      <c r="L411" s="757"/>
    </row>
    <row r="412" spans="1:12" s="572" customFormat="1" ht="30">
      <c r="A412" s="417">
        <f>MAX($A$6:$A411)+1</f>
        <v>334</v>
      </c>
      <c r="B412" s="626" t="s">
        <v>1265</v>
      </c>
      <c r="C412" s="738" t="s">
        <v>1199</v>
      </c>
      <c r="D412" s="624" t="s">
        <v>1246</v>
      </c>
      <c r="E412" s="623" t="s">
        <v>818</v>
      </c>
      <c r="F412" s="631">
        <v>2</v>
      </c>
      <c r="G412" s="605"/>
      <c r="H412" s="605"/>
      <c r="I412" s="605">
        <f t="shared" ref="I412:I444" si="31">+F412*G412</f>
        <v>0</v>
      </c>
      <c r="J412" s="605">
        <f t="shared" ref="J412:J449" si="32">+F412*H412</f>
        <v>0</v>
      </c>
      <c r="K412" s="605">
        <f t="shared" ref="K412:K449" si="33">+I412+J412</f>
        <v>0</v>
      </c>
      <c r="L412" s="723"/>
    </row>
    <row r="413" spans="1:12" s="572" customFormat="1" ht="30">
      <c r="A413" s="417">
        <f>MAX($A$6:$A412)+1</f>
        <v>335</v>
      </c>
      <c r="B413" s="626" t="s">
        <v>1267</v>
      </c>
      <c r="C413" s="738" t="s">
        <v>1199</v>
      </c>
      <c r="D413" s="624" t="s">
        <v>1246</v>
      </c>
      <c r="E413" s="623" t="s">
        <v>231</v>
      </c>
      <c r="F413" s="631" t="s">
        <v>1266</v>
      </c>
      <c r="G413" s="605"/>
      <c r="H413" s="605"/>
      <c r="I413" s="605"/>
      <c r="J413" s="605"/>
      <c r="K413" s="605"/>
      <c r="L413" s="723"/>
    </row>
    <row r="414" spans="1:12" s="572" customFormat="1" ht="30">
      <c r="A414" s="417">
        <f>MAX($A$6:$A413)+1</f>
        <v>336</v>
      </c>
      <c r="B414" s="626" t="s">
        <v>1268</v>
      </c>
      <c r="C414" s="738" t="s">
        <v>1199</v>
      </c>
      <c r="D414" s="624" t="s">
        <v>1246</v>
      </c>
      <c r="E414" s="623" t="s">
        <v>231</v>
      </c>
      <c r="F414" s="631" t="s">
        <v>1266</v>
      </c>
      <c r="G414" s="605"/>
      <c r="H414" s="605"/>
      <c r="I414" s="605"/>
      <c r="J414" s="605"/>
      <c r="K414" s="605"/>
      <c r="L414" s="723"/>
    </row>
    <row r="415" spans="1:12" s="572" customFormat="1" ht="30">
      <c r="A415" s="417">
        <f>MAX($A$6:$A414)+1</f>
        <v>337</v>
      </c>
      <c r="B415" s="626" t="s">
        <v>1260</v>
      </c>
      <c r="C415" s="738" t="s">
        <v>1199</v>
      </c>
      <c r="D415" s="624" t="s">
        <v>1246</v>
      </c>
      <c r="E415" s="623" t="s">
        <v>231</v>
      </c>
      <c r="F415" s="631">
        <v>12</v>
      </c>
      <c r="G415" s="605"/>
      <c r="H415" s="605"/>
      <c r="I415" s="605">
        <f t="shared" si="31"/>
        <v>0</v>
      </c>
      <c r="J415" s="605">
        <f t="shared" si="32"/>
        <v>0</v>
      </c>
      <c r="K415" s="605">
        <f t="shared" si="33"/>
        <v>0</v>
      </c>
      <c r="L415" s="723"/>
    </row>
    <row r="416" spans="1:12" s="572" customFormat="1" ht="30">
      <c r="A416" s="417">
        <f>MAX($A$6:$A415)+1</f>
        <v>338</v>
      </c>
      <c r="B416" s="626" t="s">
        <v>1261</v>
      </c>
      <c r="C416" s="738" t="s">
        <v>1199</v>
      </c>
      <c r="D416" s="624" t="s">
        <v>1246</v>
      </c>
      <c r="E416" s="623" t="s">
        <v>231</v>
      </c>
      <c r="F416" s="631">
        <v>27</v>
      </c>
      <c r="G416" s="605"/>
      <c r="H416" s="605"/>
      <c r="I416" s="605">
        <f t="shared" si="31"/>
        <v>0</v>
      </c>
      <c r="J416" s="605">
        <f t="shared" si="32"/>
        <v>0</v>
      </c>
      <c r="K416" s="605">
        <f t="shared" si="33"/>
        <v>0</v>
      </c>
      <c r="L416" s="723"/>
    </row>
    <row r="417" spans="1:12" s="572" customFormat="1" ht="30">
      <c r="A417" s="417">
        <f>MAX($A$6:$A416)+1</f>
        <v>339</v>
      </c>
      <c r="B417" s="626" t="s">
        <v>1262</v>
      </c>
      <c r="C417" s="738" t="s">
        <v>1199</v>
      </c>
      <c r="D417" s="624" t="s">
        <v>1246</v>
      </c>
      <c r="E417" s="623" t="s">
        <v>468</v>
      </c>
      <c r="F417" s="631">
        <v>1</v>
      </c>
      <c r="G417" s="605"/>
      <c r="H417" s="605"/>
      <c r="I417" s="605">
        <f t="shared" si="31"/>
        <v>0</v>
      </c>
      <c r="J417" s="605">
        <f t="shared" si="32"/>
        <v>0</v>
      </c>
      <c r="K417" s="605">
        <f t="shared" si="33"/>
        <v>0</v>
      </c>
      <c r="L417" s="723"/>
    </row>
    <row r="418" spans="1:12" s="572" customFormat="1" ht="15">
      <c r="A418" s="417">
        <f>MAX($A$6:$A417)+1</f>
        <v>340</v>
      </c>
      <c r="B418" s="626" t="s">
        <v>1124</v>
      </c>
      <c r="C418" s="738" t="s">
        <v>667</v>
      </c>
      <c r="D418" s="624" t="s">
        <v>667</v>
      </c>
      <c r="E418" s="623" t="s">
        <v>468</v>
      </c>
      <c r="F418" s="625">
        <v>1</v>
      </c>
      <c r="G418" s="605"/>
      <c r="H418" s="605"/>
      <c r="I418" s="605">
        <f t="shared" si="31"/>
        <v>0</v>
      </c>
      <c r="J418" s="605">
        <f t="shared" si="32"/>
        <v>0</v>
      </c>
      <c r="K418" s="605">
        <f t="shared" si="33"/>
        <v>0</v>
      </c>
      <c r="L418" s="723"/>
    </row>
    <row r="419" spans="1:12" s="572" customFormat="1" ht="15">
      <c r="A419" s="417">
        <f>MAX($A$6:$A418)+1</f>
        <v>341</v>
      </c>
      <c r="B419" s="626" t="s">
        <v>1263</v>
      </c>
      <c r="C419" s="738" t="s">
        <v>667</v>
      </c>
      <c r="D419" s="624" t="s">
        <v>667</v>
      </c>
      <c r="E419" s="623" t="s">
        <v>468</v>
      </c>
      <c r="F419" s="631">
        <v>1</v>
      </c>
      <c r="G419" s="605"/>
      <c r="H419" s="605"/>
      <c r="I419" s="605">
        <f t="shared" si="31"/>
        <v>0</v>
      </c>
      <c r="J419" s="605">
        <f t="shared" si="32"/>
        <v>0</v>
      </c>
      <c r="K419" s="605">
        <f t="shared" si="33"/>
        <v>0</v>
      </c>
      <c r="L419" s="723"/>
    </row>
    <row r="420" spans="1:12" s="572" customFormat="1" ht="15">
      <c r="A420" s="417">
        <f>MAX($A$6:$A419)+1</f>
        <v>342</v>
      </c>
      <c r="B420" s="626" t="s">
        <v>1264</v>
      </c>
      <c r="C420" s="738" t="s">
        <v>1222</v>
      </c>
      <c r="D420" s="624"/>
      <c r="E420" s="623" t="s">
        <v>468</v>
      </c>
      <c r="F420" s="625">
        <v>1</v>
      </c>
      <c r="G420" s="605"/>
      <c r="H420" s="605"/>
      <c r="I420" s="605">
        <f t="shared" si="31"/>
        <v>0</v>
      </c>
      <c r="J420" s="605">
        <f t="shared" si="32"/>
        <v>0</v>
      </c>
      <c r="K420" s="605">
        <f t="shared" si="33"/>
        <v>0</v>
      </c>
      <c r="L420" s="723"/>
    </row>
    <row r="421" spans="1:12" s="572" customFormat="1" ht="15">
      <c r="A421" s="417">
        <f>MAX($A$6:$A420)+1</f>
        <v>343</v>
      </c>
      <c r="B421" s="626" t="s">
        <v>478</v>
      </c>
      <c r="C421" s="738" t="s">
        <v>667</v>
      </c>
      <c r="D421" s="624" t="s">
        <v>667</v>
      </c>
      <c r="E421" s="623" t="s">
        <v>468</v>
      </c>
      <c r="F421" s="625">
        <v>1</v>
      </c>
      <c r="G421" s="605"/>
      <c r="H421" s="605"/>
      <c r="I421" s="605"/>
      <c r="J421" s="605">
        <f t="shared" si="32"/>
        <v>0</v>
      </c>
      <c r="K421" s="605">
        <f t="shared" si="33"/>
        <v>0</v>
      </c>
      <c r="L421" s="723"/>
    </row>
    <row r="422" spans="1:12" s="572" customFormat="1" ht="15">
      <c r="A422" s="417">
        <f>MAX($A$6:$A421)+1</f>
        <v>344</v>
      </c>
      <c r="B422" s="626" t="s">
        <v>1256</v>
      </c>
      <c r="C422" s="738" t="s">
        <v>1222</v>
      </c>
      <c r="D422" s="624"/>
      <c r="E422" s="623"/>
      <c r="F422" s="625"/>
      <c r="G422" s="605"/>
      <c r="H422" s="605"/>
      <c r="I422" s="605"/>
      <c r="J422" s="605"/>
      <c r="K422" s="605"/>
      <c r="L422" s="723"/>
    </row>
    <row r="423" spans="1:12" s="572" customFormat="1" ht="15">
      <c r="A423" s="576"/>
      <c r="B423" s="705"/>
      <c r="C423" s="754"/>
      <c r="D423" s="707"/>
      <c r="E423" s="706"/>
      <c r="F423" s="708"/>
      <c r="G423" s="605"/>
      <c r="H423" s="605"/>
      <c r="I423" s="709"/>
      <c r="J423" s="709"/>
      <c r="K423" s="709"/>
      <c r="L423" s="730"/>
    </row>
    <row r="424" spans="1:12" s="572" customFormat="1" ht="15">
      <c r="A424" s="592" t="s">
        <v>392</v>
      </c>
      <c r="B424" s="586" t="s">
        <v>503</v>
      </c>
      <c r="C424" s="734"/>
      <c r="D424" s="588"/>
      <c r="E424" s="587"/>
      <c r="F424" s="589"/>
      <c r="G424" s="587"/>
      <c r="H424" s="589"/>
      <c r="I424" s="591">
        <f>+SUBTOTAL(9,I425:I450)</f>
        <v>0</v>
      </c>
      <c r="J424" s="591">
        <f>+SUBTOTAL(9,J425:J450)</f>
        <v>0</v>
      </c>
      <c r="K424" s="591">
        <f>+SUBTOTAL(9,K425:K450)</f>
        <v>0</v>
      </c>
      <c r="L424" s="721"/>
    </row>
    <row r="425" spans="1:12" s="572" customFormat="1" ht="15">
      <c r="A425" s="759"/>
      <c r="B425" s="671" t="s">
        <v>504</v>
      </c>
      <c r="C425" s="747"/>
      <c r="D425" s="672"/>
      <c r="E425" s="673"/>
      <c r="F425" s="674"/>
      <c r="G425" s="673"/>
      <c r="H425" s="674"/>
      <c r="I425" s="747"/>
      <c r="J425" s="747"/>
      <c r="K425" s="747"/>
      <c r="L425" s="757"/>
    </row>
    <row r="426" spans="1:12" s="572" customFormat="1" ht="30">
      <c r="A426" s="417">
        <f>MAX($A$6:$A425)+1</f>
        <v>345</v>
      </c>
      <c r="B426" s="626" t="s">
        <v>1269</v>
      </c>
      <c r="C426" s="738" t="s">
        <v>1199</v>
      </c>
      <c r="D426" s="624" t="s">
        <v>1246</v>
      </c>
      <c r="E426" s="623" t="s">
        <v>231</v>
      </c>
      <c r="F426" s="631">
        <v>113.6</v>
      </c>
      <c r="G426" s="605"/>
      <c r="H426" s="605"/>
      <c r="I426" s="605">
        <f t="shared" si="31"/>
        <v>0</v>
      </c>
      <c r="J426" s="605">
        <f t="shared" si="32"/>
        <v>0</v>
      </c>
      <c r="K426" s="605">
        <f t="shared" si="33"/>
        <v>0</v>
      </c>
      <c r="L426" s="723"/>
    </row>
    <row r="427" spans="1:12" s="572" customFormat="1" ht="30">
      <c r="A427" s="417">
        <f>MAX($A$6:$A426)+1</f>
        <v>346</v>
      </c>
      <c r="B427" s="626" t="s">
        <v>1270</v>
      </c>
      <c r="C427" s="738" t="s">
        <v>1199</v>
      </c>
      <c r="D427" s="624" t="s">
        <v>1246</v>
      </c>
      <c r="E427" s="623" t="s">
        <v>231</v>
      </c>
      <c r="F427" s="631">
        <v>61</v>
      </c>
      <c r="G427" s="605"/>
      <c r="H427" s="605"/>
      <c r="I427" s="605">
        <f t="shared" si="31"/>
        <v>0</v>
      </c>
      <c r="J427" s="605">
        <f t="shared" si="32"/>
        <v>0</v>
      </c>
      <c r="K427" s="605">
        <f t="shared" si="33"/>
        <v>0</v>
      </c>
      <c r="L427" s="723"/>
    </row>
    <row r="428" spans="1:12" s="572" customFormat="1" ht="30">
      <c r="A428" s="417">
        <f>MAX($A$6:$A427)+1</f>
        <v>347</v>
      </c>
      <c r="B428" s="626" t="s">
        <v>1271</v>
      </c>
      <c r="C428" s="738" t="s">
        <v>1199</v>
      </c>
      <c r="D428" s="624" t="s">
        <v>1246</v>
      </c>
      <c r="E428" s="623" t="s">
        <v>231</v>
      </c>
      <c r="F428" s="631">
        <v>221.8</v>
      </c>
      <c r="G428" s="605"/>
      <c r="H428" s="605"/>
      <c r="I428" s="605">
        <f t="shared" si="31"/>
        <v>0</v>
      </c>
      <c r="J428" s="605">
        <f t="shared" si="32"/>
        <v>0</v>
      </c>
      <c r="K428" s="605">
        <f t="shared" si="33"/>
        <v>0</v>
      </c>
      <c r="L428" s="723"/>
    </row>
    <row r="429" spans="1:12" s="572" customFormat="1" ht="30">
      <c r="A429" s="417">
        <f>MAX($A$6:$A428)+1</f>
        <v>348</v>
      </c>
      <c r="B429" s="626" t="s">
        <v>1272</v>
      </c>
      <c r="C429" s="738" t="s">
        <v>1199</v>
      </c>
      <c r="D429" s="624" t="s">
        <v>1246</v>
      </c>
      <c r="E429" s="623" t="s">
        <v>231</v>
      </c>
      <c r="F429" s="631">
        <v>68</v>
      </c>
      <c r="G429" s="605"/>
      <c r="H429" s="605"/>
      <c r="I429" s="605">
        <f t="shared" si="31"/>
        <v>0</v>
      </c>
      <c r="J429" s="605">
        <f t="shared" si="32"/>
        <v>0</v>
      </c>
      <c r="K429" s="605">
        <f t="shared" si="33"/>
        <v>0</v>
      </c>
      <c r="L429" s="723"/>
    </row>
    <row r="430" spans="1:12" s="572" customFormat="1" ht="15">
      <c r="A430" s="417">
        <f>MAX($A$6:$A429)+1</f>
        <v>349</v>
      </c>
      <c r="B430" s="626" t="s">
        <v>1124</v>
      </c>
      <c r="C430" s="738"/>
      <c r="D430" s="624" t="s">
        <v>667</v>
      </c>
      <c r="E430" s="623" t="s">
        <v>468</v>
      </c>
      <c r="F430" s="631">
        <v>1</v>
      </c>
      <c r="G430" s="605"/>
      <c r="H430" s="605"/>
      <c r="I430" s="605">
        <f t="shared" si="31"/>
        <v>0</v>
      </c>
      <c r="J430" s="605">
        <f t="shared" si="32"/>
        <v>0</v>
      </c>
      <c r="K430" s="605">
        <f t="shared" si="33"/>
        <v>0</v>
      </c>
      <c r="L430" s="723"/>
    </row>
    <row r="431" spans="1:12" s="572" customFormat="1" ht="15">
      <c r="A431" s="417">
        <f>MAX($A$6:$A430)+1</f>
        <v>350</v>
      </c>
      <c r="B431" s="626" t="s">
        <v>1263</v>
      </c>
      <c r="C431" s="738"/>
      <c r="D431" s="624" t="s">
        <v>667</v>
      </c>
      <c r="E431" s="623" t="s">
        <v>468</v>
      </c>
      <c r="F431" s="631">
        <v>1</v>
      </c>
      <c r="G431" s="605"/>
      <c r="H431" s="605"/>
      <c r="I431" s="605">
        <f t="shared" si="31"/>
        <v>0</v>
      </c>
      <c r="J431" s="605">
        <f t="shared" si="32"/>
        <v>0</v>
      </c>
      <c r="K431" s="605">
        <f t="shared" si="33"/>
        <v>0</v>
      </c>
      <c r="L431" s="723"/>
    </row>
    <row r="432" spans="1:12" s="572" customFormat="1" ht="15">
      <c r="A432" s="417">
        <f>MAX($A$6:$A431)+1</f>
        <v>351</v>
      </c>
      <c r="B432" s="626" t="s">
        <v>1253</v>
      </c>
      <c r="C432" s="738"/>
      <c r="D432" s="624"/>
      <c r="E432" s="623" t="s">
        <v>840</v>
      </c>
      <c r="F432" s="631">
        <v>1</v>
      </c>
      <c r="G432" s="605"/>
      <c r="H432" s="605"/>
      <c r="I432" s="605"/>
      <c r="J432" s="605">
        <f t="shared" si="32"/>
        <v>0</v>
      </c>
      <c r="K432" s="605">
        <f t="shared" si="33"/>
        <v>0</v>
      </c>
      <c r="L432" s="723"/>
    </row>
    <row r="433" spans="1:12" s="572" customFormat="1" ht="15">
      <c r="A433" s="417">
        <f>MAX($A$6:$A432)+1</f>
        <v>352</v>
      </c>
      <c r="B433" s="626" t="s">
        <v>1264</v>
      </c>
      <c r="C433" s="738"/>
      <c r="D433" s="624"/>
      <c r="E433" s="623" t="s">
        <v>468</v>
      </c>
      <c r="F433" s="631">
        <v>1</v>
      </c>
      <c r="G433" s="605"/>
      <c r="H433" s="605"/>
      <c r="I433" s="605">
        <f t="shared" si="31"/>
        <v>0</v>
      </c>
      <c r="J433" s="605">
        <f t="shared" si="32"/>
        <v>0</v>
      </c>
      <c r="K433" s="605">
        <f t="shared" si="33"/>
        <v>0</v>
      </c>
      <c r="L433" s="723"/>
    </row>
    <row r="434" spans="1:12" s="572" customFormat="1" ht="15">
      <c r="A434" s="417">
        <f>MAX($A$6:$A433)+1</f>
        <v>353</v>
      </c>
      <c r="B434" s="626" t="s">
        <v>1273</v>
      </c>
      <c r="C434" s="738"/>
      <c r="D434" s="624" t="s">
        <v>667</v>
      </c>
      <c r="E434" s="623" t="s">
        <v>818</v>
      </c>
      <c r="F434" s="631">
        <v>3</v>
      </c>
      <c r="G434" s="605"/>
      <c r="H434" s="605"/>
      <c r="I434" s="605">
        <f t="shared" si="31"/>
        <v>0</v>
      </c>
      <c r="J434" s="605">
        <f t="shared" si="32"/>
        <v>0</v>
      </c>
      <c r="K434" s="605">
        <f t="shared" si="33"/>
        <v>0</v>
      </c>
      <c r="L434" s="723"/>
    </row>
    <row r="435" spans="1:12" s="572" customFormat="1" ht="15">
      <c r="A435" s="417">
        <f>MAX($A$6:$A434)+1</f>
        <v>354</v>
      </c>
      <c r="B435" s="626" t="s">
        <v>478</v>
      </c>
      <c r="C435" s="738"/>
      <c r="D435" s="624" t="s">
        <v>667</v>
      </c>
      <c r="E435" s="623" t="s">
        <v>468</v>
      </c>
      <c r="F435" s="631">
        <v>1</v>
      </c>
      <c r="G435" s="605"/>
      <c r="H435" s="605"/>
      <c r="I435" s="605">
        <f t="shared" si="31"/>
        <v>0</v>
      </c>
      <c r="J435" s="605">
        <f t="shared" si="32"/>
        <v>0</v>
      </c>
      <c r="K435" s="605">
        <f t="shared" si="33"/>
        <v>0</v>
      </c>
      <c r="L435" s="723"/>
    </row>
    <row r="436" spans="1:12" s="572" customFormat="1" ht="15">
      <c r="A436" s="417">
        <f>MAX($A$6:$A435)+1</f>
        <v>355</v>
      </c>
      <c r="B436" s="626" t="s">
        <v>1256</v>
      </c>
      <c r="C436" s="738"/>
      <c r="D436" s="624"/>
      <c r="E436" s="623" t="s">
        <v>468</v>
      </c>
      <c r="F436" s="631">
        <v>1</v>
      </c>
      <c r="G436" s="605"/>
      <c r="H436" s="605"/>
      <c r="I436" s="605"/>
      <c r="J436" s="605">
        <f t="shared" si="32"/>
        <v>0</v>
      </c>
      <c r="K436" s="605">
        <f t="shared" si="33"/>
        <v>0</v>
      </c>
      <c r="L436" s="723"/>
    </row>
    <row r="437" spans="1:12" s="572" customFormat="1" ht="15">
      <c r="A437" s="417"/>
      <c r="B437" s="626"/>
      <c r="C437" s="738"/>
      <c r="D437" s="624"/>
      <c r="E437" s="623"/>
      <c r="F437" s="631"/>
      <c r="G437" s="605"/>
      <c r="H437" s="605"/>
      <c r="I437" s="605"/>
      <c r="J437" s="605"/>
      <c r="K437" s="605"/>
      <c r="L437" s="723"/>
    </row>
    <row r="438" spans="1:12" s="572" customFormat="1" ht="15">
      <c r="A438" s="759"/>
      <c r="B438" s="671" t="s">
        <v>506</v>
      </c>
      <c r="C438" s="747"/>
      <c r="D438" s="672"/>
      <c r="E438" s="673"/>
      <c r="F438" s="674"/>
      <c r="G438" s="673"/>
      <c r="H438" s="674"/>
      <c r="I438" s="747"/>
      <c r="J438" s="747"/>
      <c r="K438" s="747"/>
      <c r="L438" s="757"/>
    </row>
    <row r="439" spans="1:12" s="572" customFormat="1" ht="30">
      <c r="A439" s="417">
        <f>MAX($A$6:$A438)+1</f>
        <v>356</v>
      </c>
      <c r="B439" s="626" t="s">
        <v>1269</v>
      </c>
      <c r="C439" s="738" t="s">
        <v>1199</v>
      </c>
      <c r="D439" s="624" t="s">
        <v>1246</v>
      </c>
      <c r="E439" s="623" t="s">
        <v>231</v>
      </c>
      <c r="F439" s="631">
        <v>17.899999999999999</v>
      </c>
      <c r="G439" s="605"/>
      <c r="H439" s="605"/>
      <c r="I439" s="605">
        <f t="shared" si="31"/>
        <v>0</v>
      </c>
      <c r="J439" s="605">
        <f t="shared" si="32"/>
        <v>0</v>
      </c>
      <c r="K439" s="605">
        <f t="shared" si="33"/>
        <v>0</v>
      </c>
      <c r="L439" s="723"/>
    </row>
    <row r="440" spans="1:12" s="572" customFormat="1" ht="30">
      <c r="A440" s="417">
        <f>MAX($A$6:$A439)+1</f>
        <v>357</v>
      </c>
      <c r="B440" s="626" t="s">
        <v>1270</v>
      </c>
      <c r="C440" s="738" t="s">
        <v>1199</v>
      </c>
      <c r="D440" s="624" t="s">
        <v>1246</v>
      </c>
      <c r="E440" s="623" t="s">
        <v>231</v>
      </c>
      <c r="F440" s="631">
        <v>41</v>
      </c>
      <c r="G440" s="605"/>
      <c r="H440" s="605"/>
      <c r="I440" s="605">
        <f t="shared" si="31"/>
        <v>0</v>
      </c>
      <c r="J440" s="605">
        <f t="shared" si="32"/>
        <v>0</v>
      </c>
      <c r="K440" s="605">
        <f t="shared" si="33"/>
        <v>0</v>
      </c>
      <c r="L440" s="723"/>
    </row>
    <row r="441" spans="1:12" s="572" customFormat="1" ht="30">
      <c r="A441" s="417">
        <f>MAX($A$6:$A440)+1</f>
        <v>358</v>
      </c>
      <c r="B441" s="626" t="s">
        <v>1271</v>
      </c>
      <c r="C441" s="738" t="s">
        <v>1199</v>
      </c>
      <c r="D441" s="624" t="s">
        <v>1246</v>
      </c>
      <c r="E441" s="623" t="s">
        <v>231</v>
      </c>
      <c r="F441" s="631">
        <v>49.2</v>
      </c>
      <c r="G441" s="605"/>
      <c r="H441" s="605"/>
      <c r="I441" s="605">
        <f t="shared" si="31"/>
        <v>0</v>
      </c>
      <c r="J441" s="605">
        <f t="shared" si="32"/>
        <v>0</v>
      </c>
      <c r="K441" s="605">
        <f t="shared" si="33"/>
        <v>0</v>
      </c>
      <c r="L441" s="723"/>
    </row>
    <row r="442" spans="1:12" s="572" customFormat="1" ht="30">
      <c r="A442" s="417">
        <f>MAX($A$6:$A441)+1</f>
        <v>359</v>
      </c>
      <c r="B442" s="626" t="s">
        <v>1272</v>
      </c>
      <c r="C442" s="738" t="s">
        <v>1199</v>
      </c>
      <c r="D442" s="624" t="s">
        <v>1246</v>
      </c>
      <c r="E442" s="623" t="s">
        <v>231</v>
      </c>
      <c r="F442" s="631">
        <v>8.4</v>
      </c>
      <c r="G442" s="605"/>
      <c r="H442" s="605"/>
      <c r="I442" s="605">
        <f t="shared" si="31"/>
        <v>0</v>
      </c>
      <c r="J442" s="605">
        <f t="shared" si="32"/>
        <v>0</v>
      </c>
      <c r="K442" s="605">
        <f t="shared" si="33"/>
        <v>0</v>
      </c>
      <c r="L442" s="723"/>
    </row>
    <row r="443" spans="1:12" s="572" customFormat="1" ht="15">
      <c r="A443" s="417">
        <f>MAX($A$6:$A442)+1</f>
        <v>360</v>
      </c>
      <c r="B443" s="626" t="s">
        <v>1124</v>
      </c>
      <c r="C443" s="738"/>
      <c r="D443" s="624" t="s">
        <v>667</v>
      </c>
      <c r="E443" s="623" t="s">
        <v>468</v>
      </c>
      <c r="F443" s="631">
        <v>1</v>
      </c>
      <c r="G443" s="605"/>
      <c r="H443" s="605"/>
      <c r="I443" s="605">
        <f t="shared" si="31"/>
        <v>0</v>
      </c>
      <c r="J443" s="605">
        <f t="shared" si="32"/>
        <v>0</v>
      </c>
      <c r="K443" s="605">
        <f t="shared" si="33"/>
        <v>0</v>
      </c>
      <c r="L443" s="723"/>
    </row>
    <row r="444" spans="1:12" s="572" customFormat="1" ht="15">
      <c r="A444" s="417">
        <f>MAX($A$6:$A443)+1</f>
        <v>361</v>
      </c>
      <c r="B444" s="626" t="s">
        <v>1263</v>
      </c>
      <c r="C444" s="738"/>
      <c r="D444" s="624" t="s">
        <v>667</v>
      </c>
      <c r="E444" s="623" t="s">
        <v>468</v>
      </c>
      <c r="F444" s="631">
        <v>1</v>
      </c>
      <c r="G444" s="605"/>
      <c r="H444" s="605"/>
      <c r="I444" s="605">
        <f t="shared" si="31"/>
        <v>0</v>
      </c>
      <c r="J444" s="605">
        <f t="shared" si="32"/>
        <v>0</v>
      </c>
      <c r="K444" s="605">
        <f t="shared" si="33"/>
        <v>0</v>
      </c>
      <c r="L444" s="723"/>
    </row>
    <row r="445" spans="1:12" s="572" customFormat="1" ht="15">
      <c r="A445" s="417">
        <f>MAX($A$6:$A444)+1</f>
        <v>362</v>
      </c>
      <c r="B445" s="626" t="s">
        <v>1253</v>
      </c>
      <c r="C445" s="738"/>
      <c r="D445" s="624" t="s">
        <v>1222</v>
      </c>
      <c r="E445" s="623" t="s">
        <v>840</v>
      </c>
      <c r="F445" s="631">
        <v>1</v>
      </c>
      <c r="G445" s="605"/>
      <c r="H445" s="605"/>
      <c r="I445" s="605"/>
      <c r="J445" s="605">
        <f t="shared" si="32"/>
        <v>0</v>
      </c>
      <c r="K445" s="605">
        <f t="shared" si="33"/>
        <v>0</v>
      </c>
      <c r="L445" s="723"/>
    </row>
    <row r="446" spans="1:12" s="572" customFormat="1" ht="15">
      <c r="A446" s="417">
        <f>MAX($A$6:$A445)+1</f>
        <v>363</v>
      </c>
      <c r="B446" s="626" t="s">
        <v>1264</v>
      </c>
      <c r="C446" s="738"/>
      <c r="D446" s="624" t="s">
        <v>1222</v>
      </c>
      <c r="E446" s="623" t="s">
        <v>468</v>
      </c>
      <c r="F446" s="631">
        <v>1</v>
      </c>
      <c r="G446" s="605"/>
      <c r="H446" s="605"/>
      <c r="I446" s="605">
        <f t="shared" ref="I446:I448" si="34">+F446*G446</f>
        <v>0</v>
      </c>
      <c r="J446" s="605">
        <f t="shared" si="32"/>
        <v>0</v>
      </c>
      <c r="K446" s="605">
        <f t="shared" si="33"/>
        <v>0</v>
      </c>
      <c r="L446" s="723"/>
    </row>
    <row r="447" spans="1:12" s="572" customFormat="1" ht="15">
      <c r="A447" s="417">
        <f>MAX($A$6:$A446)+1</f>
        <v>364</v>
      </c>
      <c r="B447" s="626" t="s">
        <v>1273</v>
      </c>
      <c r="C447" s="738"/>
      <c r="D447" s="624" t="s">
        <v>667</v>
      </c>
      <c r="E447" s="623" t="s">
        <v>818</v>
      </c>
      <c r="F447" s="631">
        <v>2</v>
      </c>
      <c r="G447" s="605"/>
      <c r="H447" s="605"/>
      <c r="I447" s="605">
        <f t="shared" si="34"/>
        <v>0</v>
      </c>
      <c r="J447" s="605">
        <f t="shared" si="32"/>
        <v>0</v>
      </c>
      <c r="K447" s="605">
        <f t="shared" si="33"/>
        <v>0</v>
      </c>
      <c r="L447" s="723"/>
    </row>
    <row r="448" spans="1:12" s="572" customFormat="1" ht="15">
      <c r="A448" s="417">
        <f>MAX($A$6:$A447)+1</f>
        <v>365</v>
      </c>
      <c r="B448" s="626" t="s">
        <v>478</v>
      </c>
      <c r="C448" s="738"/>
      <c r="D448" s="624" t="s">
        <v>667</v>
      </c>
      <c r="E448" s="623" t="s">
        <v>468</v>
      </c>
      <c r="F448" s="631">
        <v>1</v>
      </c>
      <c r="G448" s="605"/>
      <c r="H448" s="605"/>
      <c r="I448" s="605">
        <f t="shared" si="34"/>
        <v>0</v>
      </c>
      <c r="J448" s="605">
        <f t="shared" si="32"/>
        <v>0</v>
      </c>
      <c r="K448" s="605">
        <f t="shared" si="33"/>
        <v>0</v>
      </c>
      <c r="L448" s="723"/>
    </row>
    <row r="449" spans="1:12" s="572" customFormat="1" ht="15">
      <c r="A449" s="417">
        <f>MAX($A$6:$A448)+1</f>
        <v>366</v>
      </c>
      <c r="B449" s="626" t="s">
        <v>1256</v>
      </c>
      <c r="C449" s="738"/>
      <c r="D449" s="624" t="s">
        <v>1222</v>
      </c>
      <c r="E449" s="623" t="s">
        <v>468</v>
      </c>
      <c r="F449" s="631">
        <v>1</v>
      </c>
      <c r="G449" s="605"/>
      <c r="H449" s="605"/>
      <c r="I449" s="605"/>
      <c r="J449" s="605">
        <f t="shared" si="32"/>
        <v>0</v>
      </c>
      <c r="K449" s="605">
        <f t="shared" si="33"/>
        <v>0</v>
      </c>
      <c r="L449" s="723"/>
    </row>
    <row r="450" spans="1:12" s="577" customFormat="1" ht="15">
      <c r="A450" s="644"/>
      <c r="B450" s="710"/>
      <c r="C450" s="738"/>
      <c r="D450" s="624"/>
      <c r="E450" s="623"/>
      <c r="F450" s="711"/>
      <c r="G450" s="605"/>
      <c r="H450" s="605"/>
      <c r="I450" s="657"/>
      <c r="J450" s="657"/>
      <c r="K450" s="657"/>
      <c r="L450" s="723"/>
    </row>
    <row r="451" spans="1:12" s="577" customFormat="1" ht="15">
      <c r="A451" s="694"/>
      <c r="B451" s="695" t="s">
        <v>507</v>
      </c>
      <c r="C451" s="751"/>
      <c r="D451" s="664"/>
      <c r="E451" s="696"/>
      <c r="F451" s="589"/>
      <c r="G451" s="696"/>
      <c r="H451" s="589"/>
      <c r="I451" s="712">
        <f>+SUBTOTAL(9,I338:I450)</f>
        <v>0</v>
      </c>
      <c r="J451" s="712">
        <f>+SUBTOTAL(9,J338:J450)</f>
        <v>0</v>
      </c>
      <c r="K451" s="712">
        <f>+SUBTOTAL(9,K338:K450)</f>
        <v>0</v>
      </c>
      <c r="L451" s="721"/>
    </row>
    <row r="452" spans="1:12" s="577" customFormat="1" ht="15">
      <c r="A452" s="697"/>
      <c r="B452" s="698"/>
      <c r="C452" s="752"/>
      <c r="D452" s="669"/>
      <c r="E452" s="699"/>
      <c r="F452" s="700"/>
      <c r="G452" s="605"/>
      <c r="H452" s="605"/>
      <c r="I452" s="713"/>
      <c r="J452" s="713"/>
      <c r="K452" s="713"/>
      <c r="L452" s="728"/>
    </row>
    <row r="453" spans="1:12" s="577" customFormat="1" ht="15">
      <c r="A453" s="592" t="s">
        <v>408</v>
      </c>
      <c r="B453" s="695" t="s">
        <v>508</v>
      </c>
      <c r="C453" s="755"/>
      <c r="D453" s="588"/>
      <c r="E453" s="714"/>
      <c r="F453" s="589"/>
      <c r="G453" s="714"/>
      <c r="H453" s="589"/>
      <c r="I453" s="712"/>
      <c r="J453" s="712"/>
      <c r="K453" s="712"/>
      <c r="L453" s="721"/>
    </row>
    <row r="454" spans="1:12" s="572" customFormat="1" ht="15">
      <c r="A454" s="759" t="s">
        <v>388</v>
      </c>
      <c r="B454" s="671" t="s">
        <v>1274</v>
      </c>
      <c r="C454" s="747"/>
      <c r="D454" s="672"/>
      <c r="E454" s="673"/>
      <c r="F454" s="674"/>
      <c r="G454" s="673"/>
      <c r="H454" s="674"/>
      <c r="I454" s="747"/>
      <c r="J454" s="747"/>
      <c r="K454" s="747"/>
      <c r="L454" s="757"/>
    </row>
    <row r="455" spans="1:12" s="572" customFormat="1" ht="30">
      <c r="A455" s="417">
        <f>MAX($A$6:$A454)+1</f>
        <v>367</v>
      </c>
      <c r="B455" s="626" t="s">
        <v>1275</v>
      </c>
      <c r="C455" s="738" t="s">
        <v>1199</v>
      </c>
      <c r="D455" s="624" t="s">
        <v>1246</v>
      </c>
      <c r="E455" s="623" t="s">
        <v>231</v>
      </c>
      <c r="F455" s="631">
        <v>6.6</v>
      </c>
      <c r="G455" s="605"/>
      <c r="H455" s="605"/>
      <c r="I455" s="605">
        <f t="shared" ref="I455:I472" si="35">+F455*G455</f>
        <v>0</v>
      </c>
      <c r="J455" s="605">
        <f t="shared" ref="J455:J472" si="36">+F455*H455</f>
        <v>0</v>
      </c>
      <c r="K455" s="605">
        <f t="shared" ref="K455:K472" si="37">+I455+J455</f>
        <v>0</v>
      </c>
      <c r="L455" s="723"/>
    </row>
    <row r="456" spans="1:12" s="572" customFormat="1" ht="30">
      <c r="A456" s="417">
        <f>MAX($A$6:$A455)+1</f>
        <v>368</v>
      </c>
      <c r="B456" s="626" t="s">
        <v>1276</v>
      </c>
      <c r="C456" s="738" t="s">
        <v>1199</v>
      </c>
      <c r="D456" s="624" t="s">
        <v>1246</v>
      </c>
      <c r="E456" s="623" t="s">
        <v>231</v>
      </c>
      <c r="F456" s="631">
        <v>12.9</v>
      </c>
      <c r="G456" s="605"/>
      <c r="H456" s="605"/>
      <c r="I456" s="605">
        <f t="shared" si="35"/>
        <v>0</v>
      </c>
      <c r="J456" s="605">
        <f t="shared" si="36"/>
        <v>0</v>
      </c>
      <c r="K456" s="605">
        <f t="shared" si="37"/>
        <v>0</v>
      </c>
      <c r="L456" s="723"/>
    </row>
    <row r="457" spans="1:12" s="572" customFormat="1" ht="30">
      <c r="A457" s="417">
        <f>MAX($A$6:$A456)+1</f>
        <v>369</v>
      </c>
      <c r="B457" s="626" t="s">
        <v>1277</v>
      </c>
      <c r="C457" s="738" t="s">
        <v>1199</v>
      </c>
      <c r="D457" s="624" t="s">
        <v>1246</v>
      </c>
      <c r="E457" s="623" t="s">
        <v>231</v>
      </c>
      <c r="F457" s="631">
        <v>6</v>
      </c>
      <c r="G457" s="605"/>
      <c r="H457" s="605"/>
      <c r="I457" s="605">
        <f t="shared" si="35"/>
        <v>0</v>
      </c>
      <c r="J457" s="605">
        <f t="shared" si="36"/>
        <v>0</v>
      </c>
      <c r="K457" s="605">
        <f t="shared" si="37"/>
        <v>0</v>
      </c>
      <c r="L457" s="723"/>
    </row>
    <row r="458" spans="1:12" s="572" customFormat="1" ht="30">
      <c r="A458" s="417">
        <f>MAX($A$6:$A457)+1</f>
        <v>370</v>
      </c>
      <c r="B458" s="626" t="s">
        <v>1278</v>
      </c>
      <c r="C458" s="738" t="s">
        <v>1199</v>
      </c>
      <c r="D458" s="624" t="s">
        <v>1246</v>
      </c>
      <c r="E458" s="623" t="s">
        <v>231</v>
      </c>
      <c r="F458" s="631">
        <v>1.5</v>
      </c>
      <c r="G458" s="605"/>
      <c r="H458" s="605"/>
      <c r="I458" s="605">
        <f t="shared" si="35"/>
        <v>0</v>
      </c>
      <c r="J458" s="605">
        <f t="shared" si="36"/>
        <v>0</v>
      </c>
      <c r="K458" s="605">
        <f t="shared" si="37"/>
        <v>0</v>
      </c>
      <c r="L458" s="723"/>
    </row>
    <row r="459" spans="1:12" s="572" customFormat="1" ht="15">
      <c r="A459" s="417">
        <f>MAX($A$6:$A458)+1</f>
        <v>371</v>
      </c>
      <c r="B459" s="626" t="s">
        <v>1279</v>
      </c>
      <c r="C459" s="715"/>
      <c r="D459" s="716" t="s">
        <v>667</v>
      </c>
      <c r="E459" s="623" t="s">
        <v>818</v>
      </c>
      <c r="F459" s="631">
        <v>3</v>
      </c>
      <c r="G459" s="605"/>
      <c r="H459" s="605"/>
      <c r="I459" s="605">
        <f t="shared" si="35"/>
        <v>0</v>
      </c>
      <c r="J459" s="605">
        <f t="shared" si="36"/>
        <v>0</v>
      </c>
      <c r="K459" s="605">
        <f t="shared" si="37"/>
        <v>0</v>
      </c>
      <c r="L459" s="723"/>
    </row>
    <row r="460" spans="1:12" s="572" customFormat="1" ht="15">
      <c r="A460" s="417">
        <f>MAX($A$6:$A459)+1</f>
        <v>372</v>
      </c>
      <c r="B460" s="626" t="s">
        <v>1280</v>
      </c>
      <c r="C460" s="715"/>
      <c r="D460" s="716" t="s">
        <v>667</v>
      </c>
      <c r="E460" s="623" t="s">
        <v>818</v>
      </c>
      <c r="F460" s="631">
        <v>24</v>
      </c>
      <c r="G460" s="605"/>
      <c r="H460" s="605"/>
      <c r="I460" s="605">
        <f t="shared" si="35"/>
        <v>0</v>
      </c>
      <c r="J460" s="605">
        <f t="shared" si="36"/>
        <v>0</v>
      </c>
      <c r="K460" s="605">
        <f t="shared" si="37"/>
        <v>0</v>
      </c>
      <c r="L460" s="723"/>
    </row>
    <row r="461" spans="1:12" s="572" customFormat="1" ht="15">
      <c r="A461" s="417">
        <f>MAX($A$6:$A460)+1</f>
        <v>373</v>
      </c>
      <c r="B461" s="626" t="s">
        <v>1281</v>
      </c>
      <c r="C461" s="715"/>
      <c r="D461" s="716" t="s">
        <v>667</v>
      </c>
      <c r="E461" s="623" t="s">
        <v>818</v>
      </c>
      <c r="F461" s="631">
        <v>12</v>
      </c>
      <c r="G461" s="605"/>
      <c r="H461" s="605"/>
      <c r="I461" s="605">
        <f t="shared" si="35"/>
        <v>0</v>
      </c>
      <c r="J461" s="605">
        <f t="shared" si="36"/>
        <v>0</v>
      </c>
      <c r="K461" s="605">
        <f t="shared" si="37"/>
        <v>0</v>
      </c>
      <c r="L461" s="723"/>
    </row>
    <row r="462" spans="1:12" s="572" customFormat="1" ht="15">
      <c r="A462" s="417">
        <f>MAX($A$6:$A461)+1</f>
        <v>374</v>
      </c>
      <c r="B462" s="626" t="s">
        <v>1282</v>
      </c>
      <c r="C462" s="715"/>
      <c r="D462" s="716" t="s">
        <v>667</v>
      </c>
      <c r="E462" s="623" t="s">
        <v>818</v>
      </c>
      <c r="F462" s="631">
        <v>3</v>
      </c>
      <c r="G462" s="605"/>
      <c r="H462" s="605"/>
      <c r="I462" s="605">
        <f t="shared" si="35"/>
        <v>0</v>
      </c>
      <c r="J462" s="605">
        <f t="shared" si="36"/>
        <v>0</v>
      </c>
      <c r="K462" s="605">
        <f t="shared" si="37"/>
        <v>0</v>
      </c>
      <c r="L462" s="723"/>
    </row>
    <row r="463" spans="1:12" s="572" customFormat="1" ht="15">
      <c r="A463" s="417">
        <f>MAX($A$6:$A462)+1</f>
        <v>375</v>
      </c>
      <c r="B463" s="626" t="s">
        <v>1283</v>
      </c>
      <c r="C463" s="715"/>
      <c r="D463" s="716" t="s">
        <v>667</v>
      </c>
      <c r="E463" s="623" t="s">
        <v>818</v>
      </c>
      <c r="F463" s="631">
        <v>6</v>
      </c>
      <c r="G463" s="605"/>
      <c r="H463" s="605"/>
      <c r="I463" s="605">
        <f t="shared" si="35"/>
        <v>0</v>
      </c>
      <c r="J463" s="605">
        <f t="shared" si="36"/>
        <v>0</v>
      </c>
      <c r="K463" s="605">
        <f t="shared" si="37"/>
        <v>0</v>
      </c>
      <c r="L463" s="723"/>
    </row>
    <row r="464" spans="1:12" s="572" customFormat="1" ht="30">
      <c r="A464" s="417">
        <f>MAX($A$6:$A463)+1</f>
        <v>376</v>
      </c>
      <c r="B464" s="626" t="s">
        <v>1284</v>
      </c>
      <c r="C464" s="738" t="s">
        <v>1199</v>
      </c>
      <c r="D464" s="624" t="s">
        <v>1246</v>
      </c>
      <c r="E464" s="623" t="s">
        <v>818</v>
      </c>
      <c r="F464" s="631">
        <v>3</v>
      </c>
      <c r="G464" s="605"/>
      <c r="H464" s="605"/>
      <c r="I464" s="605">
        <f t="shared" si="35"/>
        <v>0</v>
      </c>
      <c r="J464" s="605">
        <f t="shared" si="36"/>
        <v>0</v>
      </c>
      <c r="K464" s="605">
        <f t="shared" si="37"/>
        <v>0</v>
      </c>
      <c r="L464" s="723"/>
    </row>
    <row r="465" spans="1:12" s="572" customFormat="1" ht="30">
      <c r="A465" s="417">
        <f>MAX($A$6:$A464)+1</f>
        <v>377</v>
      </c>
      <c r="B465" s="626" t="s">
        <v>1285</v>
      </c>
      <c r="C465" s="738" t="s">
        <v>1199</v>
      </c>
      <c r="D465" s="624" t="s">
        <v>1246</v>
      </c>
      <c r="E465" s="623" t="s">
        <v>818</v>
      </c>
      <c r="F465" s="631">
        <v>12</v>
      </c>
      <c r="G465" s="605"/>
      <c r="H465" s="605"/>
      <c r="I465" s="605">
        <f t="shared" si="35"/>
        <v>0</v>
      </c>
      <c r="J465" s="605">
        <f t="shared" si="36"/>
        <v>0</v>
      </c>
      <c r="K465" s="605">
        <f t="shared" si="37"/>
        <v>0</v>
      </c>
      <c r="L465" s="723"/>
    </row>
    <row r="466" spans="1:12" s="572" customFormat="1" ht="30">
      <c r="A466" s="417">
        <f>MAX($A$6:$A465)+1</f>
        <v>378</v>
      </c>
      <c r="B466" s="626" t="s">
        <v>1286</v>
      </c>
      <c r="C466" s="738" t="s">
        <v>1199</v>
      </c>
      <c r="D466" s="624" t="s">
        <v>1246</v>
      </c>
      <c r="E466" s="623" t="s">
        <v>818</v>
      </c>
      <c r="F466" s="631">
        <v>15</v>
      </c>
      <c r="G466" s="605"/>
      <c r="H466" s="605"/>
      <c r="I466" s="605">
        <f t="shared" si="35"/>
        <v>0</v>
      </c>
      <c r="J466" s="605">
        <f t="shared" si="36"/>
        <v>0</v>
      </c>
      <c r="K466" s="605">
        <f t="shared" si="37"/>
        <v>0</v>
      </c>
      <c r="L466" s="723"/>
    </row>
    <row r="467" spans="1:12" s="572" customFormat="1" ht="30">
      <c r="A467" s="417">
        <f>MAX($A$6:$A466)+1</f>
        <v>379</v>
      </c>
      <c r="B467" s="626" t="s">
        <v>1287</v>
      </c>
      <c r="C467" s="738" t="s">
        <v>1199</v>
      </c>
      <c r="D467" s="624" t="s">
        <v>1246</v>
      </c>
      <c r="E467" s="623" t="s">
        <v>818</v>
      </c>
      <c r="F467" s="631">
        <v>3</v>
      </c>
      <c r="G467" s="605"/>
      <c r="H467" s="605"/>
      <c r="I467" s="605">
        <f t="shared" si="35"/>
        <v>0</v>
      </c>
      <c r="J467" s="605">
        <f t="shared" si="36"/>
        <v>0</v>
      </c>
      <c r="K467" s="605">
        <f t="shared" si="37"/>
        <v>0</v>
      </c>
      <c r="L467" s="723"/>
    </row>
    <row r="468" spans="1:12" s="572" customFormat="1" ht="30">
      <c r="A468" s="417">
        <f>MAX($A$6:$A467)+1</f>
        <v>380</v>
      </c>
      <c r="B468" s="626" t="s">
        <v>1288</v>
      </c>
      <c r="C468" s="738" t="s">
        <v>1199</v>
      </c>
      <c r="D468" s="624" t="s">
        <v>1246</v>
      </c>
      <c r="E468" s="623" t="s">
        <v>818</v>
      </c>
      <c r="F468" s="631">
        <v>3</v>
      </c>
      <c r="G468" s="605"/>
      <c r="H468" s="605"/>
      <c r="I468" s="605">
        <f t="shared" si="35"/>
        <v>0</v>
      </c>
      <c r="J468" s="605">
        <f t="shared" si="36"/>
        <v>0</v>
      </c>
      <c r="K468" s="605">
        <f t="shared" si="37"/>
        <v>0</v>
      </c>
      <c r="L468" s="723"/>
    </row>
    <row r="469" spans="1:12" s="572" customFormat="1" ht="30">
      <c r="A469" s="417">
        <f>MAX($A$6:$A468)+1</f>
        <v>381</v>
      </c>
      <c r="B469" s="626" t="s">
        <v>1289</v>
      </c>
      <c r="C469" s="738" t="s">
        <v>1199</v>
      </c>
      <c r="D469" s="624" t="s">
        <v>1246</v>
      </c>
      <c r="E469" s="623" t="s">
        <v>818</v>
      </c>
      <c r="F469" s="631">
        <v>12</v>
      </c>
      <c r="G469" s="605"/>
      <c r="H469" s="605"/>
      <c r="I469" s="605">
        <f t="shared" si="35"/>
        <v>0</v>
      </c>
      <c r="J469" s="605">
        <f t="shared" si="36"/>
        <v>0</v>
      </c>
      <c r="K469" s="605">
        <f t="shared" si="37"/>
        <v>0</v>
      </c>
      <c r="L469" s="723"/>
    </row>
    <row r="470" spans="1:12" s="572" customFormat="1" ht="30">
      <c r="A470" s="417">
        <f>MAX($A$6:$A469)+1</f>
        <v>382</v>
      </c>
      <c r="B470" s="626" t="s">
        <v>1290</v>
      </c>
      <c r="C470" s="738" t="s">
        <v>1199</v>
      </c>
      <c r="D470" s="624" t="s">
        <v>1246</v>
      </c>
      <c r="E470" s="623" t="s">
        <v>818</v>
      </c>
      <c r="F470" s="631">
        <v>12</v>
      </c>
      <c r="G470" s="605"/>
      <c r="H470" s="605"/>
      <c r="I470" s="605">
        <f t="shared" si="35"/>
        <v>0</v>
      </c>
      <c r="J470" s="605">
        <f t="shared" si="36"/>
        <v>0</v>
      </c>
      <c r="K470" s="605">
        <f t="shared" si="37"/>
        <v>0</v>
      </c>
      <c r="L470" s="723"/>
    </row>
    <row r="471" spans="1:12" s="572" customFormat="1" ht="15">
      <c r="A471" s="417">
        <f>MAX($A$6:$A470)+1</f>
        <v>383</v>
      </c>
      <c r="B471" s="626" t="s">
        <v>1291</v>
      </c>
      <c r="C471" s="715" t="s">
        <v>667</v>
      </c>
      <c r="D471" s="716" t="s">
        <v>667</v>
      </c>
      <c r="E471" s="623" t="s">
        <v>840</v>
      </c>
      <c r="F471" s="631">
        <v>1</v>
      </c>
      <c r="G471" s="605"/>
      <c r="H471" s="605"/>
      <c r="I471" s="605">
        <f t="shared" si="35"/>
        <v>0</v>
      </c>
      <c r="J471" s="605">
        <f t="shared" si="36"/>
        <v>0</v>
      </c>
      <c r="K471" s="605">
        <f t="shared" si="37"/>
        <v>0</v>
      </c>
      <c r="L471" s="723"/>
    </row>
    <row r="472" spans="1:12" s="572" customFormat="1" ht="15">
      <c r="A472" s="417">
        <f>MAX($A$6:$A471)+1</f>
        <v>384</v>
      </c>
      <c r="B472" s="626" t="s">
        <v>478</v>
      </c>
      <c r="C472" s="715" t="s">
        <v>667</v>
      </c>
      <c r="D472" s="716" t="s">
        <v>667</v>
      </c>
      <c r="E472" s="623" t="s">
        <v>840</v>
      </c>
      <c r="F472" s="631">
        <v>1</v>
      </c>
      <c r="G472" s="605"/>
      <c r="H472" s="605"/>
      <c r="I472" s="605">
        <f t="shared" si="35"/>
        <v>0</v>
      </c>
      <c r="J472" s="605">
        <f t="shared" si="36"/>
        <v>0</v>
      </c>
      <c r="K472" s="605">
        <f t="shared" si="37"/>
        <v>0</v>
      </c>
      <c r="L472" s="723"/>
    </row>
    <row r="473" spans="1:12" s="577" customFormat="1" ht="15">
      <c r="A473" s="694"/>
      <c r="B473" s="695" t="s">
        <v>509</v>
      </c>
      <c r="C473" s="751"/>
      <c r="D473" s="664"/>
      <c r="E473" s="696"/>
      <c r="F473" s="589"/>
      <c r="G473" s="665"/>
      <c r="H473" s="665"/>
      <c r="I473" s="712">
        <f>+SUBTOTAL(9,I453:I472)</f>
        <v>0</v>
      </c>
      <c r="J473" s="712">
        <f>+SUBTOTAL(9,J453:J472)</f>
        <v>0</v>
      </c>
      <c r="K473" s="712">
        <f>+SUBTOTAL(9,K453:K472)</f>
        <v>0</v>
      </c>
      <c r="L473" s="721"/>
    </row>
    <row r="474" spans="1:12" s="577" customFormat="1" ht="15">
      <c r="A474" s="697"/>
      <c r="B474" s="698"/>
      <c r="C474" s="752"/>
      <c r="D474" s="669"/>
      <c r="E474" s="699"/>
      <c r="F474" s="700"/>
      <c r="G474" s="670"/>
      <c r="H474" s="670"/>
      <c r="I474" s="713"/>
      <c r="J474" s="713"/>
      <c r="K474" s="713"/>
      <c r="L474" s="728"/>
    </row>
    <row r="475" spans="1:12" s="565" customFormat="1" ht="15.75" thickBot="1">
      <c r="A475" s="760"/>
      <c r="B475" s="717" t="s">
        <v>13</v>
      </c>
      <c r="C475" s="717"/>
      <c r="D475" s="718"/>
      <c r="E475" s="717"/>
      <c r="F475" s="717"/>
      <c r="G475" s="717"/>
      <c r="H475" s="719"/>
      <c r="I475" s="719" t="e">
        <f>+SUBTOTAL(9,I9:I474)</f>
        <v>#REF!</v>
      </c>
      <c r="J475" s="719" t="e">
        <f>+SUBTOTAL(9,J9:J474)</f>
        <v>#REF!</v>
      </c>
      <c r="K475" s="719" t="e">
        <f>+SUBTOTAL(9,K9:K474)</f>
        <v>#REF!</v>
      </c>
      <c r="L475" s="720"/>
    </row>
    <row r="476" spans="1:12" s="565" customFormat="1" ht="15.75" thickTop="1">
      <c r="A476" s="761" t="s">
        <v>472</v>
      </c>
      <c r="C476" s="756"/>
      <c r="D476" s="578"/>
      <c r="J476" s="230"/>
      <c r="K476" s="230"/>
      <c r="L476" s="731"/>
    </row>
    <row r="477" spans="1:12" s="579" customFormat="1" ht="15.75">
      <c r="A477" s="762"/>
      <c r="C477" s="732"/>
      <c r="D477" s="580"/>
      <c r="F477" s="581"/>
      <c r="L477" s="732"/>
    </row>
    <row r="478" spans="1:12" s="579" customFormat="1" ht="15.75">
      <c r="A478" s="762"/>
      <c r="C478" s="732"/>
      <c r="D478" s="580"/>
      <c r="F478" s="581"/>
      <c r="L478" s="732"/>
    </row>
    <row r="479" spans="1:12" s="579" customFormat="1" ht="15.75">
      <c r="A479" s="762"/>
      <c r="C479" s="732"/>
      <c r="D479" s="580"/>
      <c r="F479" s="581"/>
      <c r="L479" s="732"/>
    </row>
    <row r="480" spans="1:12" s="579" customFormat="1" ht="15.75">
      <c r="A480" s="762"/>
      <c r="C480" s="732"/>
      <c r="D480" s="580"/>
      <c r="F480" s="581" t="s">
        <v>1292</v>
      </c>
      <c r="L480" s="732"/>
    </row>
    <row r="481" spans="1:12" s="579" customFormat="1" ht="15.75">
      <c r="A481" s="762"/>
      <c r="C481" s="732"/>
      <c r="D481" s="580"/>
      <c r="F481" s="581"/>
      <c r="L481" s="732"/>
    </row>
    <row r="482" spans="1:12" s="579" customFormat="1" ht="15.75">
      <c r="A482" s="762"/>
      <c r="C482" s="732"/>
      <c r="D482" s="580"/>
      <c r="F482" s="581"/>
      <c r="L482" s="732"/>
    </row>
    <row r="483" spans="1:12" s="579" customFormat="1" ht="15.75">
      <c r="A483" s="762"/>
      <c r="C483" s="732"/>
      <c r="D483" s="580"/>
      <c r="F483" s="581"/>
      <c r="L483" s="732"/>
    </row>
    <row r="484" spans="1:12" s="579" customFormat="1" ht="15.75">
      <c r="A484" s="762"/>
      <c r="C484" s="732"/>
      <c r="D484" s="580"/>
      <c r="F484" s="581"/>
      <c r="L484" s="732"/>
    </row>
    <row r="485" spans="1:12" s="579" customFormat="1" ht="15.75">
      <c r="A485" s="762"/>
      <c r="C485" s="732"/>
      <c r="D485" s="580"/>
      <c r="F485" s="581"/>
      <c r="L485" s="732"/>
    </row>
    <row r="486" spans="1:12" s="579" customFormat="1" ht="15.75">
      <c r="A486" s="762"/>
      <c r="C486" s="732"/>
      <c r="D486" s="580"/>
      <c r="F486" s="581"/>
      <c r="L486" s="732"/>
    </row>
    <row r="487" spans="1:12" s="579" customFormat="1" ht="15.75">
      <c r="A487" s="762"/>
      <c r="C487" s="732"/>
      <c r="D487" s="580"/>
      <c r="F487" s="581"/>
      <c r="L487" s="732"/>
    </row>
    <row r="488" spans="1:12" s="579" customFormat="1" ht="15.75">
      <c r="A488" s="762"/>
      <c r="C488" s="732"/>
      <c r="D488" s="580"/>
      <c r="F488" s="581"/>
      <c r="L488" s="732"/>
    </row>
    <row r="489" spans="1:12" s="579" customFormat="1" ht="15.75">
      <c r="A489" s="762"/>
      <c r="C489" s="732"/>
      <c r="D489" s="580"/>
      <c r="F489" s="581"/>
      <c r="L489" s="732"/>
    </row>
    <row r="490" spans="1:12" s="579" customFormat="1" ht="15.75">
      <c r="A490" s="762"/>
      <c r="C490" s="732"/>
      <c r="D490" s="580"/>
      <c r="F490" s="581"/>
      <c r="L490" s="732"/>
    </row>
    <row r="491" spans="1:12" s="579" customFormat="1" ht="15.75">
      <c r="A491" s="762"/>
      <c r="C491" s="732"/>
      <c r="D491" s="580"/>
      <c r="F491" s="581"/>
      <c r="L491" s="732"/>
    </row>
    <row r="492" spans="1:12" s="579" customFormat="1" ht="15.75">
      <c r="A492" s="762"/>
      <c r="C492" s="732"/>
      <c r="D492" s="580"/>
      <c r="F492" s="581"/>
      <c r="L492" s="732"/>
    </row>
    <row r="505" spans="6:6">
      <c r="F505" s="582"/>
    </row>
    <row r="506" spans="6:6">
      <c r="F506" s="582"/>
    </row>
    <row r="507" spans="6:6">
      <c r="F507" s="582"/>
    </row>
    <row r="508" spans="6:6">
      <c r="F508" s="582"/>
    </row>
    <row r="509" spans="6:6">
      <c r="F509" s="582"/>
    </row>
    <row r="510" spans="6:6">
      <c r="F510" s="582"/>
    </row>
    <row r="511" spans="6:6">
      <c r="F511" s="582"/>
    </row>
    <row r="512" spans="6:6">
      <c r="F512" s="582"/>
    </row>
    <row r="513" spans="6:6">
      <c r="F513" s="582"/>
    </row>
    <row r="514" spans="6:6">
      <c r="F514" s="582"/>
    </row>
    <row r="515" spans="6:6">
      <c r="F515" s="582"/>
    </row>
    <row r="516" spans="6:6">
      <c r="F516" s="582"/>
    </row>
    <row r="517" spans="6:6">
      <c r="F517" s="582"/>
    </row>
    <row r="518" spans="6:6">
      <c r="F518" s="582"/>
    </row>
    <row r="519" spans="6:6">
      <c r="F519" s="582"/>
    </row>
    <row r="520" spans="6:6">
      <c r="F520" s="582"/>
    </row>
    <row r="521" spans="6:6">
      <c r="F521" s="582"/>
    </row>
    <row r="522" spans="6:6">
      <c r="F522" s="582"/>
    </row>
    <row r="523" spans="6:6">
      <c r="F523" s="582"/>
    </row>
    <row r="524" spans="6:6">
      <c r="F524" s="582"/>
    </row>
    <row r="525" spans="6:6">
      <c r="F525" s="582"/>
    </row>
    <row r="526" spans="6:6">
      <c r="F526" s="582"/>
    </row>
    <row r="527" spans="6:6">
      <c r="F527" s="582"/>
    </row>
    <row r="528" spans="6:6">
      <c r="F528" s="582"/>
    </row>
    <row r="529" spans="6:6">
      <c r="F529" s="582"/>
    </row>
    <row r="530" spans="6:6">
      <c r="F530" s="582"/>
    </row>
    <row r="531" spans="6:6">
      <c r="F531" s="582"/>
    </row>
    <row r="532" spans="6:6">
      <c r="F532" s="582"/>
    </row>
    <row r="533" spans="6:6">
      <c r="F533" s="582"/>
    </row>
    <row r="534" spans="6:6">
      <c r="F534" s="582"/>
    </row>
    <row r="535" spans="6:6">
      <c r="F535" s="582"/>
    </row>
    <row r="536" spans="6:6">
      <c r="F536" s="582"/>
    </row>
    <row r="537" spans="6:6">
      <c r="F537" s="582"/>
    </row>
    <row r="538" spans="6:6">
      <c r="F538" s="582"/>
    </row>
    <row r="539" spans="6:6">
      <c r="F539" s="582"/>
    </row>
    <row r="540" spans="6:6">
      <c r="F540" s="582"/>
    </row>
    <row r="541" spans="6:6">
      <c r="F541" s="582"/>
    </row>
    <row r="542" spans="6:6">
      <c r="F542" s="582"/>
    </row>
    <row r="543" spans="6:6">
      <c r="F543" s="582"/>
    </row>
    <row r="544" spans="6:6">
      <c r="F544" s="582"/>
    </row>
    <row r="545" spans="6:6">
      <c r="F545" s="582"/>
    </row>
    <row r="546" spans="6:6">
      <c r="F546" s="582"/>
    </row>
    <row r="547" spans="6:6">
      <c r="F547" s="582"/>
    </row>
    <row r="548" spans="6:6">
      <c r="F548" s="582"/>
    </row>
    <row r="549" spans="6:6">
      <c r="F549" s="582"/>
    </row>
    <row r="550" spans="6:6">
      <c r="F550" s="582"/>
    </row>
    <row r="551" spans="6:6">
      <c r="F551" s="582"/>
    </row>
    <row r="552" spans="6:6">
      <c r="F552" s="582"/>
    </row>
    <row r="553" spans="6:6">
      <c r="F553" s="582"/>
    </row>
    <row r="554" spans="6:6">
      <c r="F554" s="582"/>
    </row>
    <row r="555" spans="6:6">
      <c r="F555" s="582"/>
    </row>
    <row r="556" spans="6:6">
      <c r="F556" s="582"/>
    </row>
    <row r="557" spans="6:6">
      <c r="F557" s="582"/>
    </row>
    <row r="558" spans="6:6">
      <c r="F558" s="582"/>
    </row>
    <row r="559" spans="6:6">
      <c r="F559" s="582"/>
    </row>
    <row r="560" spans="6:6">
      <c r="F560" s="582"/>
    </row>
    <row r="561" spans="6:6">
      <c r="F561" s="582"/>
    </row>
    <row r="562" spans="6:6">
      <c r="F562" s="582"/>
    </row>
    <row r="563" spans="6:6">
      <c r="F563" s="582"/>
    </row>
    <row r="564" spans="6:6">
      <c r="F564" s="582"/>
    </row>
    <row r="565" spans="6:6">
      <c r="F565" s="582"/>
    </row>
    <row r="566" spans="6:6">
      <c r="F566" s="582"/>
    </row>
    <row r="567" spans="6:6">
      <c r="F567" s="582"/>
    </row>
    <row r="568" spans="6:6">
      <c r="F568" s="582"/>
    </row>
    <row r="569" spans="6:6">
      <c r="F569" s="582"/>
    </row>
    <row r="570" spans="6:6">
      <c r="F570" s="582"/>
    </row>
    <row r="571" spans="6:6">
      <c r="F571" s="582"/>
    </row>
    <row r="572" spans="6:6">
      <c r="F572" s="582"/>
    </row>
    <row r="573" spans="6:6">
      <c r="F573" s="582"/>
    </row>
    <row r="574" spans="6:6">
      <c r="F574" s="582"/>
    </row>
    <row r="575" spans="6:6">
      <c r="F575" s="582"/>
    </row>
    <row r="576" spans="6:6">
      <c r="F576" s="582"/>
    </row>
    <row r="577" spans="6:6">
      <c r="F577" s="582"/>
    </row>
    <row r="578" spans="6:6">
      <c r="F578" s="582"/>
    </row>
    <row r="579" spans="6:6">
      <c r="F579" s="582"/>
    </row>
    <row r="580" spans="6:6">
      <c r="F580" s="582"/>
    </row>
    <row r="581" spans="6:6">
      <c r="F581" s="582"/>
    </row>
    <row r="582" spans="6:6">
      <c r="F582" s="582"/>
    </row>
    <row r="583" spans="6:6">
      <c r="F583" s="582"/>
    </row>
    <row r="584" spans="6:6">
      <c r="F584" s="582"/>
    </row>
    <row r="585" spans="6:6">
      <c r="F585" s="582"/>
    </row>
    <row r="586" spans="6:6">
      <c r="F586" s="582"/>
    </row>
    <row r="587" spans="6:6">
      <c r="F587" s="582"/>
    </row>
    <row r="588" spans="6:6">
      <c r="F588" s="582"/>
    </row>
    <row r="589" spans="6:6">
      <c r="F589" s="582"/>
    </row>
    <row r="590" spans="6:6">
      <c r="F590" s="582"/>
    </row>
    <row r="591" spans="6:6">
      <c r="F591" s="582"/>
    </row>
    <row r="592" spans="6:6">
      <c r="F592" s="582"/>
    </row>
    <row r="593" spans="6:6">
      <c r="F593" s="582"/>
    </row>
    <row r="594" spans="6:6">
      <c r="F594" s="582"/>
    </row>
    <row r="595" spans="6:6">
      <c r="F595" s="582"/>
    </row>
    <row r="596" spans="6:6">
      <c r="F596" s="582"/>
    </row>
    <row r="597" spans="6:6">
      <c r="F597" s="582"/>
    </row>
    <row r="598" spans="6:6">
      <c r="F598" s="582"/>
    </row>
    <row r="599" spans="6:6">
      <c r="F599" s="582"/>
    </row>
    <row r="600" spans="6:6">
      <c r="F600" s="582"/>
    </row>
    <row r="601" spans="6:6">
      <c r="F601" s="582"/>
    </row>
    <row r="602" spans="6:6">
      <c r="F602" s="582"/>
    </row>
    <row r="603" spans="6:6">
      <c r="F603" s="582"/>
    </row>
    <row r="604" spans="6:6">
      <c r="F604" s="582"/>
    </row>
    <row r="605" spans="6:6">
      <c r="F605" s="582"/>
    </row>
    <row r="606" spans="6:6">
      <c r="F606" s="582"/>
    </row>
    <row r="607" spans="6:6">
      <c r="F607" s="582"/>
    </row>
    <row r="608" spans="6:6">
      <c r="F608" s="582"/>
    </row>
    <row r="609" spans="6:6">
      <c r="F609" s="582"/>
    </row>
    <row r="610" spans="6:6">
      <c r="F610" s="582"/>
    </row>
    <row r="611" spans="6:6">
      <c r="F611" s="582"/>
    </row>
    <row r="612" spans="6:6">
      <c r="F612" s="582"/>
    </row>
    <row r="613" spans="6:6">
      <c r="F613" s="582"/>
    </row>
    <row r="614" spans="6:6">
      <c r="F614" s="582"/>
    </row>
    <row r="615" spans="6:6">
      <c r="F615" s="582"/>
    </row>
    <row r="616" spans="6:6">
      <c r="F616" s="582"/>
    </row>
    <row r="617" spans="6:6">
      <c r="F617" s="582"/>
    </row>
    <row r="618" spans="6:6">
      <c r="F618" s="582"/>
    </row>
    <row r="619" spans="6:6">
      <c r="F619" s="582"/>
    </row>
    <row r="620" spans="6:6">
      <c r="F620" s="582"/>
    </row>
    <row r="621" spans="6:6">
      <c r="F621" s="582"/>
    </row>
    <row r="622" spans="6:6">
      <c r="F622" s="582"/>
    </row>
    <row r="623" spans="6:6">
      <c r="F623" s="582"/>
    </row>
    <row r="624" spans="6:6">
      <c r="F624" s="582"/>
    </row>
    <row r="625" spans="6:6">
      <c r="F625" s="582"/>
    </row>
    <row r="626" spans="6:6">
      <c r="F626" s="582"/>
    </row>
    <row r="627" spans="6:6">
      <c r="F627" s="582"/>
    </row>
    <row r="628" spans="6:6">
      <c r="F628" s="582"/>
    </row>
    <row r="629" spans="6:6">
      <c r="F629" s="582"/>
    </row>
    <row r="630" spans="6:6">
      <c r="F630" s="582"/>
    </row>
    <row r="631" spans="6:6">
      <c r="F631" s="582"/>
    </row>
    <row r="632" spans="6:6">
      <c r="F632" s="582"/>
    </row>
    <row r="633" spans="6:6">
      <c r="F633" s="582"/>
    </row>
    <row r="634" spans="6:6">
      <c r="F634" s="582"/>
    </row>
    <row r="635" spans="6:6">
      <c r="F635" s="582"/>
    </row>
    <row r="636" spans="6:6">
      <c r="F636" s="582"/>
    </row>
    <row r="637" spans="6:6">
      <c r="F637" s="582"/>
    </row>
    <row r="638" spans="6:6">
      <c r="F638" s="582"/>
    </row>
    <row r="639" spans="6:6">
      <c r="F639" s="582"/>
    </row>
    <row r="640" spans="6:6">
      <c r="F640" s="582"/>
    </row>
    <row r="641" spans="6:6">
      <c r="F641" s="582"/>
    </row>
    <row r="642" spans="6:6">
      <c r="F642" s="582"/>
    </row>
    <row r="643" spans="6:6">
      <c r="F643" s="582"/>
    </row>
    <row r="644" spans="6:6">
      <c r="F644" s="582"/>
    </row>
    <row r="645" spans="6:6">
      <c r="F645" s="582"/>
    </row>
    <row r="646" spans="6:6">
      <c r="F646" s="582"/>
    </row>
    <row r="647" spans="6:6">
      <c r="F647" s="582"/>
    </row>
    <row r="648" spans="6:6">
      <c r="F648" s="582"/>
    </row>
    <row r="649" spans="6:6">
      <c r="F649" s="582"/>
    </row>
    <row r="650" spans="6:6">
      <c r="F650" s="582"/>
    </row>
    <row r="651" spans="6:6">
      <c r="F651" s="582"/>
    </row>
    <row r="652" spans="6:6">
      <c r="F652" s="582"/>
    </row>
    <row r="653" spans="6:6">
      <c r="F653" s="582"/>
    </row>
    <row r="654" spans="6:6">
      <c r="F654" s="582"/>
    </row>
    <row r="655" spans="6:6">
      <c r="F655" s="582"/>
    </row>
    <row r="656" spans="6:6">
      <c r="F656" s="582"/>
    </row>
    <row r="657" spans="6:6">
      <c r="F657" s="582"/>
    </row>
    <row r="658" spans="6:6">
      <c r="F658" s="582"/>
    </row>
    <row r="659" spans="6:6">
      <c r="F659" s="582"/>
    </row>
    <row r="660" spans="6:6">
      <c r="F660" s="582"/>
    </row>
    <row r="661" spans="6:6">
      <c r="F661" s="582"/>
    </row>
    <row r="662" spans="6:6">
      <c r="F662" s="582"/>
    </row>
    <row r="663" spans="6:6">
      <c r="F663" s="582"/>
    </row>
    <row r="664" spans="6:6">
      <c r="F664" s="582"/>
    </row>
    <row r="665" spans="6:6">
      <c r="F665" s="582"/>
    </row>
    <row r="666" spans="6:6">
      <c r="F666" s="582"/>
    </row>
    <row r="667" spans="6:6">
      <c r="F667" s="582"/>
    </row>
    <row r="668" spans="6:6">
      <c r="F668" s="582"/>
    </row>
    <row r="669" spans="6:6">
      <c r="F669" s="582"/>
    </row>
    <row r="670" spans="6:6">
      <c r="F670" s="582"/>
    </row>
    <row r="671" spans="6:6">
      <c r="F671" s="582"/>
    </row>
    <row r="672" spans="6:6">
      <c r="F672" s="582"/>
    </row>
    <row r="673" spans="6:6">
      <c r="F673" s="582"/>
    </row>
    <row r="674" spans="6:6">
      <c r="F674" s="582"/>
    </row>
    <row r="675" spans="6:6">
      <c r="F675" s="582"/>
    </row>
    <row r="676" spans="6:6">
      <c r="F676" s="582"/>
    </row>
    <row r="677" spans="6:6">
      <c r="F677" s="582"/>
    </row>
    <row r="678" spans="6:6">
      <c r="F678" s="582"/>
    </row>
    <row r="679" spans="6:6">
      <c r="F679" s="582"/>
    </row>
    <row r="680" spans="6:6">
      <c r="F680" s="582"/>
    </row>
    <row r="681" spans="6:6">
      <c r="F681" s="582"/>
    </row>
    <row r="682" spans="6:6">
      <c r="F682" s="582"/>
    </row>
    <row r="683" spans="6:6">
      <c r="F683" s="582"/>
    </row>
    <row r="684" spans="6:6">
      <c r="F684" s="582"/>
    </row>
    <row r="685" spans="6:6">
      <c r="F685" s="582"/>
    </row>
    <row r="686" spans="6:6">
      <c r="F686" s="582"/>
    </row>
    <row r="687" spans="6:6">
      <c r="F687" s="582"/>
    </row>
    <row r="688" spans="6:6">
      <c r="F688" s="582"/>
    </row>
    <row r="689" spans="6:6">
      <c r="F689" s="582"/>
    </row>
    <row r="690" spans="6:6">
      <c r="F690" s="582"/>
    </row>
    <row r="691" spans="6:6">
      <c r="F691" s="582"/>
    </row>
    <row r="692" spans="6:6">
      <c r="F692" s="582"/>
    </row>
    <row r="693" spans="6:6">
      <c r="F693" s="582"/>
    </row>
    <row r="694" spans="6:6">
      <c r="F694" s="582"/>
    </row>
    <row r="695" spans="6:6">
      <c r="F695" s="582"/>
    </row>
    <row r="696" spans="6:6">
      <c r="F696" s="582"/>
    </row>
    <row r="697" spans="6:6">
      <c r="F697" s="582"/>
    </row>
    <row r="698" spans="6:6">
      <c r="F698" s="582"/>
    </row>
    <row r="699" spans="6:6">
      <c r="F699" s="582"/>
    </row>
    <row r="700" spans="6:6">
      <c r="F700" s="582"/>
    </row>
    <row r="701" spans="6:6">
      <c r="F701" s="582"/>
    </row>
    <row r="702" spans="6:6">
      <c r="F702" s="582"/>
    </row>
    <row r="703" spans="6:6">
      <c r="F703" s="582"/>
    </row>
    <row r="704" spans="6:6">
      <c r="F704" s="582"/>
    </row>
    <row r="705" spans="6:6">
      <c r="F705" s="582"/>
    </row>
    <row r="706" spans="6:6">
      <c r="F706" s="582"/>
    </row>
    <row r="707" spans="6:6">
      <c r="F707" s="582"/>
    </row>
    <row r="708" spans="6:6">
      <c r="F708" s="582"/>
    </row>
    <row r="709" spans="6:6">
      <c r="F709" s="582"/>
    </row>
    <row r="710" spans="6:6">
      <c r="F710" s="582"/>
    </row>
    <row r="711" spans="6:6">
      <c r="F711" s="582"/>
    </row>
    <row r="712" spans="6:6">
      <c r="F712" s="582"/>
    </row>
    <row r="713" spans="6:6">
      <c r="F713" s="582"/>
    </row>
    <row r="714" spans="6:6">
      <c r="F714" s="582"/>
    </row>
    <row r="715" spans="6:6">
      <c r="F715" s="582"/>
    </row>
    <row r="716" spans="6:6">
      <c r="F716" s="582"/>
    </row>
    <row r="717" spans="6:6">
      <c r="F717" s="582"/>
    </row>
    <row r="718" spans="6:6">
      <c r="F718" s="582"/>
    </row>
    <row r="719" spans="6:6">
      <c r="F719" s="582"/>
    </row>
    <row r="720" spans="6:6">
      <c r="F720" s="582"/>
    </row>
    <row r="721" spans="6:6">
      <c r="F721" s="582"/>
    </row>
    <row r="722" spans="6:6">
      <c r="F722" s="582"/>
    </row>
    <row r="723" spans="6:6">
      <c r="F723" s="582"/>
    </row>
    <row r="724" spans="6:6">
      <c r="F724" s="582"/>
    </row>
    <row r="725" spans="6:6">
      <c r="F725" s="582"/>
    </row>
    <row r="726" spans="6:6">
      <c r="F726" s="582"/>
    </row>
    <row r="727" spans="6:6">
      <c r="F727" s="582"/>
    </row>
    <row r="728" spans="6:6">
      <c r="F728" s="582"/>
    </row>
    <row r="729" spans="6:6">
      <c r="F729" s="582"/>
    </row>
    <row r="730" spans="6:6">
      <c r="F730" s="582"/>
    </row>
    <row r="731" spans="6:6">
      <c r="F731" s="582"/>
    </row>
    <row r="732" spans="6:6">
      <c r="F732" s="582"/>
    </row>
    <row r="733" spans="6:6">
      <c r="F733" s="582"/>
    </row>
    <row r="734" spans="6:6">
      <c r="F734" s="582"/>
    </row>
    <row r="735" spans="6:6">
      <c r="F735" s="582"/>
    </row>
    <row r="736" spans="6:6">
      <c r="F736" s="582"/>
    </row>
    <row r="737" spans="6:6">
      <c r="F737" s="582"/>
    </row>
    <row r="738" spans="6:6">
      <c r="F738" s="582"/>
    </row>
    <row r="739" spans="6:6">
      <c r="F739" s="582"/>
    </row>
    <row r="740" spans="6:6">
      <c r="F740" s="582"/>
    </row>
    <row r="741" spans="6:6">
      <c r="F741" s="582"/>
    </row>
    <row r="742" spans="6:6">
      <c r="F742" s="582"/>
    </row>
    <row r="743" spans="6:6">
      <c r="F743" s="582"/>
    </row>
    <row r="744" spans="6:6">
      <c r="F744" s="582"/>
    </row>
    <row r="745" spans="6:6">
      <c r="F745" s="582"/>
    </row>
    <row r="746" spans="6:6">
      <c r="F746" s="582"/>
    </row>
    <row r="747" spans="6:6">
      <c r="F747" s="582"/>
    </row>
    <row r="748" spans="6:6">
      <c r="F748" s="582"/>
    </row>
    <row r="749" spans="6:6">
      <c r="F749" s="582"/>
    </row>
    <row r="750" spans="6:6">
      <c r="F750" s="582"/>
    </row>
    <row r="751" spans="6:6">
      <c r="F751" s="582"/>
    </row>
    <row r="752" spans="6:6">
      <c r="F752" s="582"/>
    </row>
    <row r="753" spans="6:6">
      <c r="F753" s="582"/>
    </row>
    <row r="754" spans="6:6">
      <c r="F754" s="582"/>
    </row>
    <row r="755" spans="6:6">
      <c r="F755" s="582"/>
    </row>
    <row r="756" spans="6:6">
      <c r="F756" s="582"/>
    </row>
    <row r="757" spans="6:6">
      <c r="F757" s="582"/>
    </row>
    <row r="758" spans="6:6">
      <c r="F758" s="582"/>
    </row>
    <row r="759" spans="6:6">
      <c r="F759" s="582"/>
    </row>
    <row r="760" spans="6:6">
      <c r="F760" s="582"/>
    </row>
    <row r="761" spans="6:6">
      <c r="F761" s="582"/>
    </row>
    <row r="762" spans="6:6">
      <c r="F762" s="582"/>
    </row>
    <row r="763" spans="6:6">
      <c r="F763" s="582"/>
    </row>
    <row r="764" spans="6:6">
      <c r="F764" s="582"/>
    </row>
    <row r="765" spans="6:6">
      <c r="F765" s="582"/>
    </row>
    <row r="766" spans="6:6">
      <c r="F766" s="582"/>
    </row>
    <row r="767" spans="6:6">
      <c r="F767" s="582"/>
    </row>
    <row r="768" spans="6:6">
      <c r="F768" s="582"/>
    </row>
    <row r="769" spans="6:6">
      <c r="F769" s="582"/>
    </row>
    <row r="770" spans="6:6">
      <c r="F770" s="582"/>
    </row>
    <row r="771" spans="6:6">
      <c r="F771" s="582"/>
    </row>
    <row r="772" spans="6:6">
      <c r="F772" s="582"/>
    </row>
    <row r="773" spans="6:6">
      <c r="F773" s="582"/>
    </row>
    <row r="774" spans="6:6">
      <c r="F774" s="582"/>
    </row>
    <row r="775" spans="6:6">
      <c r="F775" s="582"/>
    </row>
    <row r="776" spans="6:6">
      <c r="F776" s="582"/>
    </row>
    <row r="777" spans="6:6">
      <c r="F777" s="582"/>
    </row>
    <row r="778" spans="6:6">
      <c r="F778" s="582"/>
    </row>
    <row r="779" spans="6:6">
      <c r="F779" s="582"/>
    </row>
    <row r="780" spans="6:6">
      <c r="F780" s="582"/>
    </row>
    <row r="781" spans="6:6">
      <c r="F781" s="582"/>
    </row>
    <row r="782" spans="6:6">
      <c r="F782" s="582"/>
    </row>
    <row r="783" spans="6:6">
      <c r="F783" s="582"/>
    </row>
    <row r="784" spans="6:6">
      <c r="F784" s="582"/>
    </row>
    <row r="785" spans="6:6">
      <c r="F785" s="582"/>
    </row>
    <row r="786" spans="6:6">
      <c r="F786" s="582"/>
    </row>
    <row r="787" spans="6:6">
      <c r="F787" s="582"/>
    </row>
    <row r="788" spans="6:6">
      <c r="F788" s="582"/>
    </row>
    <row r="789" spans="6:6">
      <c r="F789" s="582"/>
    </row>
    <row r="790" spans="6:6">
      <c r="F790" s="582"/>
    </row>
    <row r="791" spans="6:6">
      <c r="F791" s="582"/>
    </row>
    <row r="792" spans="6:6">
      <c r="F792" s="582"/>
    </row>
    <row r="793" spans="6:6">
      <c r="F793" s="582"/>
    </row>
    <row r="794" spans="6:6">
      <c r="F794" s="582"/>
    </row>
    <row r="795" spans="6:6">
      <c r="F795" s="582"/>
    </row>
    <row r="796" spans="6:6">
      <c r="F796" s="582"/>
    </row>
    <row r="797" spans="6:6">
      <c r="F797" s="582"/>
    </row>
    <row r="798" spans="6:6">
      <c r="F798" s="582"/>
    </row>
    <row r="799" spans="6:6">
      <c r="F799" s="582"/>
    </row>
    <row r="800" spans="6:6">
      <c r="F800" s="582"/>
    </row>
    <row r="801" spans="6:6">
      <c r="F801" s="582"/>
    </row>
    <row r="802" spans="6:6">
      <c r="F802" s="582"/>
    </row>
    <row r="803" spans="6:6">
      <c r="F803" s="582"/>
    </row>
    <row r="804" spans="6:6">
      <c r="F804" s="582"/>
    </row>
    <row r="805" spans="6:6">
      <c r="F805" s="582"/>
    </row>
    <row r="806" spans="6:6">
      <c r="F806" s="582"/>
    </row>
    <row r="807" spans="6:6">
      <c r="F807" s="582"/>
    </row>
    <row r="808" spans="6:6">
      <c r="F808" s="582"/>
    </row>
    <row r="809" spans="6:6">
      <c r="F809" s="582"/>
    </row>
    <row r="810" spans="6:6">
      <c r="F810" s="582"/>
    </row>
    <row r="811" spans="6:6">
      <c r="F811" s="582"/>
    </row>
    <row r="812" spans="6:6">
      <c r="F812" s="582"/>
    </row>
    <row r="813" spans="6:6">
      <c r="F813" s="582"/>
    </row>
    <row r="814" spans="6:6">
      <c r="F814" s="582"/>
    </row>
    <row r="815" spans="6:6">
      <c r="F815" s="582"/>
    </row>
    <row r="816" spans="6:6">
      <c r="F816" s="582"/>
    </row>
    <row r="22243" spans="6:6">
      <c r="F22243" s="582"/>
    </row>
    <row r="22244" spans="6:6">
      <c r="F22244" s="582"/>
    </row>
    <row r="22245" spans="6:6">
      <c r="F22245" s="582"/>
    </row>
    <row r="22246" spans="6:6">
      <c r="F22246" s="582"/>
    </row>
    <row r="22247" spans="6:6">
      <c r="F22247" s="582"/>
    </row>
    <row r="22248" spans="6:6">
      <c r="F22248" s="582"/>
    </row>
    <row r="22249" spans="6:6">
      <c r="F22249" s="582"/>
    </row>
    <row r="22250" spans="6:6">
      <c r="F22250" s="582"/>
    </row>
    <row r="22251" spans="6:6">
      <c r="F22251" s="582"/>
    </row>
    <row r="22252" spans="6:6">
      <c r="F22252" s="582"/>
    </row>
    <row r="22253" spans="6:6">
      <c r="F22253" s="582"/>
    </row>
    <row r="22254" spans="6:6">
      <c r="F22254" s="582"/>
    </row>
    <row r="22255" spans="6:6">
      <c r="F22255" s="582"/>
    </row>
    <row r="22256" spans="6:6">
      <c r="F22256" s="582"/>
    </row>
    <row r="22257" spans="6:6">
      <c r="F22257" s="582"/>
    </row>
    <row r="22258" spans="6:6">
      <c r="F22258" s="582"/>
    </row>
    <row r="22259" spans="6:6">
      <c r="F22259" s="582"/>
    </row>
    <row r="22260" spans="6:6">
      <c r="F22260" s="582"/>
    </row>
    <row r="22261" spans="6:6">
      <c r="F22261" s="582"/>
    </row>
    <row r="22262" spans="6:6">
      <c r="F22262" s="582"/>
    </row>
    <row r="22263" spans="6:6">
      <c r="F22263" s="582"/>
    </row>
    <row r="22264" spans="6:6">
      <c r="F22264" s="582"/>
    </row>
    <row r="22265" spans="6:6">
      <c r="F22265" s="582"/>
    </row>
    <row r="22266" spans="6:6">
      <c r="F22266" s="582"/>
    </row>
    <row r="22267" spans="6:6">
      <c r="F22267" s="582"/>
    </row>
    <row r="22268" spans="6:6">
      <c r="F22268" s="582"/>
    </row>
    <row r="22269" spans="6:6">
      <c r="F22269" s="582"/>
    </row>
    <row r="22270" spans="6:6">
      <c r="F22270" s="582"/>
    </row>
    <row r="22271" spans="6:6">
      <c r="F22271" s="582"/>
    </row>
    <row r="22272" spans="6:6">
      <c r="F22272" s="582"/>
    </row>
    <row r="22273" spans="6:6">
      <c r="F22273" s="582"/>
    </row>
    <row r="22274" spans="6:6">
      <c r="F22274" s="582"/>
    </row>
    <row r="22275" spans="6:6">
      <c r="F22275" s="582"/>
    </row>
    <row r="22276" spans="6:6">
      <c r="F22276" s="582"/>
    </row>
    <row r="22277" spans="6:6">
      <c r="F22277" s="582"/>
    </row>
    <row r="22278" spans="6:6">
      <c r="F22278" s="582"/>
    </row>
    <row r="22279" spans="6:6">
      <c r="F22279" s="582"/>
    </row>
    <row r="22280" spans="6:6">
      <c r="F22280" s="582"/>
    </row>
    <row r="22281" spans="6:6">
      <c r="F22281" s="582"/>
    </row>
    <row r="22294" spans="6:6">
      <c r="F22294" s="582"/>
    </row>
  </sheetData>
  <mergeCells count="14">
    <mergeCell ref="A1:L1"/>
    <mergeCell ref="A2:L2"/>
    <mergeCell ref="A3:L3"/>
    <mergeCell ref="A4:L4"/>
    <mergeCell ref="G6:H6"/>
    <mergeCell ref="I6:J6"/>
    <mergeCell ref="K6:K7"/>
    <mergeCell ref="L6:L7"/>
    <mergeCell ref="A6:A7"/>
    <mergeCell ref="B6:B7"/>
    <mergeCell ref="C6:C7"/>
    <mergeCell ref="D6:D7"/>
    <mergeCell ref="E6:E7"/>
    <mergeCell ref="F6:F7"/>
  </mergeCells>
  <printOptions horizontalCentered="1"/>
  <pageMargins left="0.31496062992126" right="0.31496062992126" top="0.39370078740157499" bottom="0.39370078740157499" header="0.196850393700787" footer="0.118110236220472"/>
  <pageSetup paperSize="9" scale="66" fitToHeight="0" orientation="landscape" r:id="rId1"/>
  <headerFoot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view="pageBreakPreview" zoomScale="110" zoomScaleNormal="100" zoomScaleSheetLayoutView="110" workbookViewId="0">
      <selection activeCell="F8" sqref="F8"/>
    </sheetView>
  </sheetViews>
  <sheetFormatPr defaultColWidth="32.85546875" defaultRowHeight="15.75"/>
  <cols>
    <col min="1" max="1" width="5" style="231" bestFit="1" customWidth="1"/>
    <col min="2" max="2" width="39.28515625" style="231" customWidth="1"/>
    <col min="3" max="3" width="6.85546875" style="231" customWidth="1"/>
    <col min="4" max="4" width="10.140625" style="231" customWidth="1"/>
    <col min="5" max="5" width="13.42578125" style="231" customWidth="1"/>
    <col min="6" max="6" width="17.7109375" style="231" customWidth="1"/>
    <col min="7" max="7" width="16.85546875" style="231" customWidth="1"/>
    <col min="8" max="16384" width="32.85546875" style="231"/>
  </cols>
  <sheetData>
    <row r="1" spans="1:7" ht="20.25">
      <c r="A1" s="930" t="str">
        <f>PCCC!A1</f>
        <v>BẢNG KHỐI LƯỢNG MỜI THẦU</v>
      </c>
      <c r="B1" s="930"/>
      <c r="C1" s="930"/>
      <c r="D1" s="930"/>
      <c r="E1" s="930"/>
      <c r="F1" s="930"/>
      <c r="G1" s="930"/>
    </row>
    <row r="2" spans="1:7">
      <c r="A2" s="931" t="str">
        <f>PCCC!A2</f>
        <v>Dự án: Nhà Máy Sản Xuất Công Ty ….</v>
      </c>
      <c r="B2" s="931"/>
      <c r="C2" s="931"/>
      <c r="D2" s="931"/>
      <c r="E2" s="931"/>
      <c r="F2" s="931"/>
      <c r="G2" s="931"/>
    </row>
    <row r="3" spans="1:7">
      <c r="A3" s="931" t="str">
        <f>PCCC!A3</f>
        <v>Gói thầu: Thi Công Xây Dựng &amp; Hệ Thống Cơ Điện, PCCC</v>
      </c>
      <c r="B3" s="931"/>
      <c r="C3" s="931"/>
      <c r="D3" s="931"/>
      <c r="E3" s="931"/>
      <c r="F3" s="931"/>
      <c r="G3" s="931"/>
    </row>
    <row r="4" spans="1:7">
      <c r="A4" s="931" t="s">
        <v>968</v>
      </c>
      <c r="B4" s="931"/>
      <c r="C4" s="931"/>
      <c r="D4" s="931"/>
      <c r="E4" s="931"/>
      <c r="F4" s="931"/>
      <c r="G4" s="931"/>
    </row>
    <row r="5" spans="1:7" ht="16.5" thickBot="1">
      <c r="B5" s="232"/>
    </row>
    <row r="6" spans="1:7" ht="32.25" thickTop="1">
      <c r="A6" s="362" t="s">
        <v>39</v>
      </c>
      <c r="B6" s="363" t="s">
        <v>642</v>
      </c>
      <c r="C6" s="365" t="s">
        <v>29</v>
      </c>
      <c r="D6" s="365" t="s">
        <v>603</v>
      </c>
      <c r="E6" s="363" t="s">
        <v>56</v>
      </c>
      <c r="F6" s="363" t="s">
        <v>644</v>
      </c>
      <c r="G6" s="366" t="s">
        <v>44</v>
      </c>
    </row>
    <row r="7" spans="1:7" ht="117.75" customHeight="1">
      <c r="A7" s="372" t="s">
        <v>646</v>
      </c>
      <c r="B7" s="373" t="s">
        <v>969</v>
      </c>
      <c r="C7" s="506" t="s">
        <v>151</v>
      </c>
      <c r="D7" s="506">
        <v>1</v>
      </c>
      <c r="E7" s="380"/>
      <c r="F7" s="380">
        <f>E7*D7</f>
        <v>0</v>
      </c>
      <c r="G7" s="507"/>
    </row>
    <row r="8" spans="1:7" ht="117.75" customHeight="1">
      <c r="A8" s="372" t="s">
        <v>651</v>
      </c>
      <c r="B8" s="373" t="s">
        <v>970</v>
      </c>
      <c r="C8" s="506" t="s">
        <v>151</v>
      </c>
      <c r="D8" s="506">
        <v>2</v>
      </c>
      <c r="E8" s="380"/>
      <c r="F8" s="380">
        <f>E8*D8</f>
        <v>0</v>
      </c>
      <c r="G8" s="507"/>
    </row>
    <row r="9" spans="1:7" ht="24.75" customHeight="1" thickBot="1">
      <c r="A9" s="395"/>
      <c r="B9" s="396" t="s">
        <v>870</v>
      </c>
      <c r="C9" s="396"/>
      <c r="D9" s="396"/>
      <c r="E9" s="397"/>
      <c r="F9" s="397">
        <f>SUBTOTAL(9,F7:F8)</f>
        <v>0</v>
      </c>
      <c r="G9" s="398"/>
    </row>
    <row r="10" spans="1:7" ht="16.5" thickTop="1"/>
  </sheetData>
  <mergeCells count="4">
    <mergeCell ref="A1:G1"/>
    <mergeCell ref="A2:G2"/>
    <mergeCell ref="A3:G3"/>
    <mergeCell ref="A4:G4"/>
  </mergeCells>
  <pageMargins left="0.51" right="0.33" top="0.51" bottom="0.4" header="0.3" footer="0.3"/>
  <pageSetup paperSize="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1"/>
  <sheetViews>
    <sheetView view="pageBreakPreview" zoomScaleNormal="100" zoomScaleSheetLayoutView="100" workbookViewId="0">
      <selection activeCell="F15" sqref="F15"/>
    </sheetView>
  </sheetViews>
  <sheetFormatPr defaultColWidth="32.85546875" defaultRowHeight="15.75"/>
  <cols>
    <col min="1" max="1" width="5" style="231" bestFit="1" customWidth="1"/>
    <col min="2" max="2" width="39.28515625" style="231" customWidth="1"/>
    <col min="3" max="3" width="21.140625" style="231" customWidth="1"/>
    <col min="4" max="4" width="6.28515625" style="231" customWidth="1"/>
    <col min="5" max="5" width="7" style="231" customWidth="1"/>
    <col min="6" max="6" width="13.42578125" style="231" customWidth="1"/>
    <col min="7" max="7" width="17.7109375" style="231" customWidth="1"/>
    <col min="8" max="8" width="16.85546875" style="231" customWidth="1"/>
    <col min="9" max="16384" width="32.85546875" style="231"/>
  </cols>
  <sheetData>
    <row r="1" spans="1:8" ht="20.25">
      <c r="A1" s="930" t="str">
        <f>Xưởng!A1</f>
        <v>BẢNG KHỐI LƯỢNG MỜI THẦU</v>
      </c>
      <c r="B1" s="930"/>
      <c r="C1" s="930"/>
      <c r="D1" s="930"/>
      <c r="E1" s="930"/>
      <c r="F1" s="930"/>
      <c r="G1" s="930"/>
      <c r="H1" s="930"/>
    </row>
    <row r="2" spans="1:8">
      <c r="A2" s="931" t="str">
        <f>Xưởng!A2</f>
        <v>Dự án: Nhà Máy Sản Xuất Công Ty ….</v>
      </c>
      <c r="B2" s="931"/>
      <c r="C2" s="931"/>
      <c r="D2" s="931"/>
      <c r="E2" s="931"/>
      <c r="F2" s="931"/>
      <c r="G2" s="931"/>
      <c r="H2" s="931"/>
    </row>
    <row r="3" spans="1:8">
      <c r="A3" s="931" t="str">
        <f>Xưởng!A3</f>
        <v>Gói thầu: Thi Công Xây Dựng &amp; Hệ Thống Cơ Điện, PCCC</v>
      </c>
      <c r="B3" s="931"/>
      <c r="C3" s="931"/>
      <c r="D3" s="931"/>
      <c r="E3" s="931"/>
      <c r="F3" s="931"/>
      <c r="G3" s="931"/>
      <c r="H3" s="931"/>
    </row>
    <row r="4" spans="1:8">
      <c r="A4" s="931" t="s">
        <v>510</v>
      </c>
      <c r="B4" s="931"/>
      <c r="C4" s="931"/>
      <c r="D4" s="931"/>
      <c r="E4" s="931"/>
      <c r="F4" s="931"/>
      <c r="G4" s="931"/>
      <c r="H4" s="931"/>
    </row>
    <row r="5" spans="1:8" ht="16.5" thickBot="1">
      <c r="B5" s="232"/>
    </row>
    <row r="6" spans="1:8" ht="32.25" thickTop="1">
      <c r="A6" s="362" t="s">
        <v>39</v>
      </c>
      <c r="B6" s="363" t="s">
        <v>642</v>
      </c>
      <c r="C6" s="364" t="s">
        <v>643</v>
      </c>
      <c r="D6" s="365" t="s">
        <v>29</v>
      </c>
      <c r="E6" s="365" t="s">
        <v>603</v>
      </c>
      <c r="F6" s="363" t="s">
        <v>56</v>
      </c>
      <c r="G6" s="363" t="s">
        <v>644</v>
      </c>
      <c r="H6" s="366" t="s">
        <v>44</v>
      </c>
    </row>
    <row r="7" spans="1:8">
      <c r="A7" s="367" t="s">
        <v>388</v>
      </c>
      <c r="B7" s="368" t="s">
        <v>645</v>
      </c>
      <c r="C7" s="369"/>
      <c r="D7" s="369"/>
      <c r="E7" s="369"/>
      <c r="F7" s="369"/>
      <c r="G7" s="370">
        <f>SUM(G8:G63)</f>
        <v>0</v>
      </c>
      <c r="H7" s="371"/>
    </row>
    <row r="8" spans="1:8" ht="31.5">
      <c r="A8" s="372" t="s">
        <v>646</v>
      </c>
      <c r="B8" s="373" t="s">
        <v>647</v>
      </c>
      <c r="C8" s="374" t="s">
        <v>648</v>
      </c>
      <c r="D8" s="374" t="s">
        <v>649</v>
      </c>
      <c r="E8" s="374">
        <v>410</v>
      </c>
      <c r="F8" s="375"/>
      <c r="G8" s="375">
        <f>F8*E8</f>
        <v>0</v>
      </c>
      <c r="H8" s="376" t="s">
        <v>650</v>
      </c>
    </row>
    <row r="9" spans="1:8" ht="31.5">
      <c r="A9" s="372" t="s">
        <v>651</v>
      </c>
      <c r="B9" s="373" t="s">
        <v>647</v>
      </c>
      <c r="C9" s="374" t="s">
        <v>652</v>
      </c>
      <c r="D9" s="374" t="s">
        <v>649</v>
      </c>
      <c r="E9" s="374">
        <v>1160</v>
      </c>
      <c r="F9" s="375"/>
      <c r="G9" s="375">
        <f>F9*E9</f>
        <v>0</v>
      </c>
      <c r="H9" s="376" t="s">
        <v>650</v>
      </c>
    </row>
    <row r="10" spans="1:8" ht="31.5">
      <c r="A10" s="372" t="s">
        <v>653</v>
      </c>
      <c r="B10" s="373" t="s">
        <v>647</v>
      </c>
      <c r="C10" s="374" t="s">
        <v>654</v>
      </c>
      <c r="D10" s="374" t="s">
        <v>649</v>
      </c>
      <c r="E10" s="374">
        <v>40</v>
      </c>
      <c r="F10" s="375"/>
      <c r="G10" s="375">
        <f>F10*E10</f>
        <v>0</v>
      </c>
      <c r="H10" s="376" t="s">
        <v>650</v>
      </c>
    </row>
    <row r="11" spans="1:8" ht="31.5">
      <c r="A11" s="372" t="s">
        <v>655</v>
      </c>
      <c r="B11" s="373" t="s">
        <v>647</v>
      </c>
      <c r="C11" s="374" t="s">
        <v>656</v>
      </c>
      <c r="D11" s="374" t="s">
        <v>649</v>
      </c>
      <c r="E11" s="374">
        <v>50</v>
      </c>
      <c r="F11" s="375"/>
      <c r="G11" s="375">
        <f t="shared" ref="G11" si="0">F11*E11</f>
        <v>0</v>
      </c>
      <c r="H11" s="376" t="s">
        <v>650</v>
      </c>
    </row>
    <row r="12" spans="1:8" ht="31.5">
      <c r="A12" s="372" t="s">
        <v>657</v>
      </c>
      <c r="B12" s="373" t="s">
        <v>647</v>
      </c>
      <c r="C12" s="374" t="s">
        <v>658</v>
      </c>
      <c r="D12" s="374" t="s">
        <v>649</v>
      </c>
      <c r="E12" s="374">
        <v>120</v>
      </c>
      <c r="F12" s="375"/>
      <c r="G12" s="375">
        <f>F12*E12</f>
        <v>0</v>
      </c>
      <c r="H12" s="376" t="s">
        <v>650</v>
      </c>
    </row>
    <row r="13" spans="1:8" ht="31.5">
      <c r="A13" s="372" t="s">
        <v>659</v>
      </c>
      <c r="B13" s="373" t="s">
        <v>647</v>
      </c>
      <c r="C13" s="374" t="s">
        <v>660</v>
      </c>
      <c r="D13" s="374" t="s">
        <v>649</v>
      </c>
      <c r="E13" s="374">
        <v>1660</v>
      </c>
      <c r="F13" s="375"/>
      <c r="G13" s="375">
        <f t="shared" ref="G13:G38" si="1">F13*E13</f>
        <v>0</v>
      </c>
      <c r="H13" s="376" t="s">
        <v>650</v>
      </c>
    </row>
    <row r="14" spans="1:8" ht="31.5">
      <c r="A14" s="372" t="s">
        <v>661</v>
      </c>
      <c r="B14" s="373" t="s">
        <v>647</v>
      </c>
      <c r="C14" s="374" t="s">
        <v>662</v>
      </c>
      <c r="D14" s="374" t="s">
        <v>649</v>
      </c>
      <c r="E14" s="374">
        <v>2480</v>
      </c>
      <c r="F14" s="375"/>
      <c r="G14" s="375">
        <f t="shared" si="1"/>
        <v>0</v>
      </c>
      <c r="H14" s="376" t="s">
        <v>650</v>
      </c>
    </row>
    <row r="15" spans="1:8" ht="31.5">
      <c r="A15" s="372" t="s">
        <v>663</v>
      </c>
      <c r="B15" s="373" t="s">
        <v>647</v>
      </c>
      <c r="C15" s="374" t="s">
        <v>664</v>
      </c>
      <c r="D15" s="374" t="s">
        <v>649</v>
      </c>
      <c r="E15" s="377">
        <v>420</v>
      </c>
      <c r="F15" s="375"/>
      <c r="G15" s="375">
        <f t="shared" si="1"/>
        <v>0</v>
      </c>
      <c r="H15" s="376" t="s">
        <v>650</v>
      </c>
    </row>
    <row r="16" spans="1:8">
      <c r="A16" s="372" t="s">
        <v>665</v>
      </c>
      <c r="B16" s="378" t="s">
        <v>666</v>
      </c>
      <c r="C16" s="374"/>
      <c r="D16" s="374" t="s">
        <v>467</v>
      </c>
      <c r="E16" s="374">
        <v>1</v>
      </c>
      <c r="F16" s="375"/>
      <c r="G16" s="375">
        <f t="shared" si="1"/>
        <v>0</v>
      </c>
      <c r="H16" s="376" t="s">
        <v>667</v>
      </c>
    </row>
    <row r="17" spans="1:8">
      <c r="A17" s="372" t="s">
        <v>668</v>
      </c>
      <c r="B17" s="378" t="s">
        <v>669</v>
      </c>
      <c r="C17" s="374" t="s">
        <v>670</v>
      </c>
      <c r="D17" s="374" t="s">
        <v>467</v>
      </c>
      <c r="E17" s="374">
        <v>1</v>
      </c>
      <c r="F17" s="375"/>
      <c r="G17" s="375">
        <f t="shared" si="1"/>
        <v>0</v>
      </c>
      <c r="H17" s="376" t="s">
        <v>671</v>
      </c>
    </row>
    <row r="18" spans="1:8">
      <c r="A18" s="372" t="s">
        <v>672</v>
      </c>
      <c r="B18" s="378" t="s">
        <v>673</v>
      </c>
      <c r="C18" s="374" t="s">
        <v>670</v>
      </c>
      <c r="D18" s="374" t="s">
        <v>467</v>
      </c>
      <c r="E18" s="374">
        <v>2</v>
      </c>
      <c r="F18" s="375"/>
      <c r="G18" s="375">
        <f t="shared" si="1"/>
        <v>0</v>
      </c>
      <c r="H18" s="376" t="s">
        <v>671</v>
      </c>
    </row>
    <row r="19" spans="1:8">
      <c r="A19" s="372" t="s">
        <v>674</v>
      </c>
      <c r="B19" s="378" t="s">
        <v>675</v>
      </c>
      <c r="C19" s="374" t="s">
        <v>676</v>
      </c>
      <c r="D19" s="374" t="s">
        <v>467</v>
      </c>
      <c r="E19" s="374">
        <v>13</v>
      </c>
      <c r="F19" s="375"/>
      <c r="G19" s="375">
        <f t="shared" si="1"/>
        <v>0</v>
      </c>
      <c r="H19" s="376" t="s">
        <v>677</v>
      </c>
    </row>
    <row r="20" spans="1:8">
      <c r="A20" s="372" t="s">
        <v>678</v>
      </c>
      <c r="B20" s="378" t="s">
        <v>679</v>
      </c>
      <c r="C20" s="374" t="s">
        <v>676</v>
      </c>
      <c r="D20" s="374" t="s">
        <v>467</v>
      </c>
      <c r="E20" s="374">
        <v>4</v>
      </c>
      <c r="F20" s="375"/>
      <c r="G20" s="375">
        <f t="shared" si="1"/>
        <v>0</v>
      </c>
      <c r="H20" s="376" t="s">
        <v>680</v>
      </c>
    </row>
    <row r="21" spans="1:8">
      <c r="A21" s="372" t="s">
        <v>681</v>
      </c>
      <c r="B21" s="378" t="s">
        <v>679</v>
      </c>
      <c r="C21" s="374" t="s">
        <v>682</v>
      </c>
      <c r="D21" s="374" t="s">
        <v>467</v>
      </c>
      <c r="E21" s="374">
        <v>26</v>
      </c>
      <c r="F21" s="375"/>
      <c r="G21" s="375">
        <f>F21*E21</f>
        <v>0</v>
      </c>
      <c r="H21" s="376" t="s">
        <v>680</v>
      </c>
    </row>
    <row r="22" spans="1:8">
      <c r="A22" s="372" t="s">
        <v>683</v>
      </c>
      <c r="B22" s="378" t="s">
        <v>679</v>
      </c>
      <c r="C22" s="374" t="s">
        <v>684</v>
      </c>
      <c r="D22" s="374" t="s">
        <v>467</v>
      </c>
      <c r="E22" s="374">
        <v>6</v>
      </c>
      <c r="F22" s="375"/>
      <c r="G22" s="375">
        <f t="shared" ref="G22" si="2">F22*E22</f>
        <v>0</v>
      </c>
      <c r="H22" s="376" t="s">
        <v>667</v>
      </c>
    </row>
    <row r="23" spans="1:8">
      <c r="A23" s="372" t="s">
        <v>685</v>
      </c>
      <c r="B23" s="378" t="s">
        <v>686</v>
      </c>
      <c r="C23" s="374" t="s">
        <v>684</v>
      </c>
      <c r="D23" s="374" t="s">
        <v>467</v>
      </c>
      <c r="E23" s="374">
        <v>2</v>
      </c>
      <c r="F23" s="375"/>
      <c r="G23" s="375">
        <f t="shared" si="1"/>
        <v>0</v>
      </c>
      <c r="H23" s="376" t="s">
        <v>680</v>
      </c>
    </row>
    <row r="24" spans="1:8">
      <c r="A24" s="372" t="s">
        <v>687</v>
      </c>
      <c r="B24" s="378" t="s">
        <v>688</v>
      </c>
      <c r="C24" s="374"/>
      <c r="D24" s="374" t="s">
        <v>467</v>
      </c>
      <c r="E24" s="374">
        <v>3</v>
      </c>
      <c r="F24" s="375"/>
      <c r="G24" s="375">
        <f t="shared" si="1"/>
        <v>0</v>
      </c>
      <c r="H24" s="376" t="s">
        <v>689</v>
      </c>
    </row>
    <row r="25" spans="1:8">
      <c r="A25" s="372" t="s">
        <v>690</v>
      </c>
      <c r="B25" s="378" t="s">
        <v>691</v>
      </c>
      <c r="C25" s="374" t="s">
        <v>692</v>
      </c>
      <c r="D25" s="374" t="s">
        <v>467</v>
      </c>
      <c r="E25" s="374">
        <v>4</v>
      </c>
      <c r="F25" s="375"/>
      <c r="G25" s="375">
        <f>F25*E25</f>
        <v>0</v>
      </c>
      <c r="H25" s="376" t="s">
        <v>667</v>
      </c>
    </row>
    <row r="26" spans="1:8">
      <c r="A26" s="372" t="s">
        <v>693</v>
      </c>
      <c r="B26" s="378" t="s">
        <v>694</v>
      </c>
      <c r="C26" s="374" t="s">
        <v>695</v>
      </c>
      <c r="D26" s="374" t="s">
        <v>467</v>
      </c>
      <c r="E26" s="374">
        <v>40</v>
      </c>
      <c r="F26" s="375"/>
      <c r="G26" s="375">
        <f t="shared" ref="G26:G27" si="3">F26*E26</f>
        <v>0</v>
      </c>
      <c r="H26" s="376" t="s">
        <v>671</v>
      </c>
    </row>
    <row r="27" spans="1:8">
      <c r="A27" s="372" t="s">
        <v>696</v>
      </c>
      <c r="B27" s="378" t="s">
        <v>697</v>
      </c>
      <c r="C27" s="374" t="s">
        <v>698</v>
      </c>
      <c r="D27" s="374" t="s">
        <v>467</v>
      </c>
      <c r="E27" s="374">
        <v>40</v>
      </c>
      <c r="F27" s="375"/>
      <c r="G27" s="375">
        <f t="shared" si="3"/>
        <v>0</v>
      </c>
      <c r="H27" s="376"/>
    </row>
    <row r="28" spans="1:8">
      <c r="A28" s="372" t="s">
        <v>699</v>
      </c>
      <c r="B28" s="378" t="s">
        <v>700</v>
      </c>
      <c r="C28" s="374" t="s">
        <v>698</v>
      </c>
      <c r="D28" s="374" t="s">
        <v>467</v>
      </c>
      <c r="E28" s="374">
        <v>40</v>
      </c>
      <c r="F28" s="375"/>
      <c r="G28" s="375">
        <f t="shared" si="1"/>
        <v>0</v>
      </c>
      <c r="H28" s="376" t="s">
        <v>671</v>
      </c>
    </row>
    <row r="29" spans="1:8">
      <c r="A29" s="372" t="s">
        <v>701</v>
      </c>
      <c r="B29" s="378" t="s">
        <v>691</v>
      </c>
      <c r="C29" s="374" t="s">
        <v>702</v>
      </c>
      <c r="D29" s="374" t="s">
        <v>467</v>
      </c>
      <c r="E29" s="374">
        <v>18</v>
      </c>
      <c r="F29" s="375"/>
      <c r="G29" s="375">
        <f>F29*E29</f>
        <v>0</v>
      </c>
      <c r="H29" s="376" t="s">
        <v>667</v>
      </c>
    </row>
    <row r="30" spans="1:8">
      <c r="A30" s="372" t="s">
        <v>703</v>
      </c>
      <c r="B30" s="378" t="s">
        <v>694</v>
      </c>
      <c r="C30" s="374" t="s">
        <v>704</v>
      </c>
      <c r="D30" s="374" t="s">
        <v>467</v>
      </c>
      <c r="E30" s="374">
        <v>4</v>
      </c>
      <c r="F30" s="375"/>
      <c r="G30" s="375">
        <f t="shared" ref="G30:G32" si="4">F30*E30</f>
        <v>0</v>
      </c>
      <c r="H30" s="376" t="s">
        <v>671</v>
      </c>
    </row>
    <row r="31" spans="1:8">
      <c r="A31" s="372" t="s">
        <v>705</v>
      </c>
      <c r="B31" s="378" t="s">
        <v>697</v>
      </c>
      <c r="C31" s="374" t="s">
        <v>706</v>
      </c>
      <c r="D31" s="374" t="s">
        <v>467</v>
      </c>
      <c r="E31" s="374">
        <v>4</v>
      </c>
      <c r="F31" s="375"/>
      <c r="G31" s="375">
        <f t="shared" si="4"/>
        <v>0</v>
      </c>
      <c r="H31" s="376"/>
    </row>
    <row r="32" spans="1:8">
      <c r="A32" s="372" t="s">
        <v>707</v>
      </c>
      <c r="B32" s="378" t="s">
        <v>708</v>
      </c>
      <c r="C32" s="374" t="s">
        <v>698</v>
      </c>
      <c r="D32" s="374" t="s">
        <v>467</v>
      </c>
      <c r="E32" s="374">
        <v>22</v>
      </c>
      <c r="F32" s="375"/>
      <c r="G32" s="375">
        <f t="shared" si="4"/>
        <v>0</v>
      </c>
      <c r="H32" s="376" t="s">
        <v>671</v>
      </c>
    </row>
    <row r="33" spans="1:8">
      <c r="A33" s="372" t="s">
        <v>709</v>
      </c>
      <c r="B33" s="378" t="s">
        <v>710</v>
      </c>
      <c r="C33" s="374" t="s">
        <v>711</v>
      </c>
      <c r="D33" s="374" t="s">
        <v>467</v>
      </c>
      <c r="E33" s="374">
        <v>1484</v>
      </c>
      <c r="F33" s="375"/>
      <c r="G33" s="375">
        <f t="shared" si="1"/>
        <v>0</v>
      </c>
      <c r="H33" s="376" t="s">
        <v>712</v>
      </c>
    </row>
    <row r="34" spans="1:8">
      <c r="A34" s="372" t="s">
        <v>713</v>
      </c>
      <c r="B34" s="378" t="s">
        <v>714</v>
      </c>
      <c r="C34" s="374" t="s">
        <v>715</v>
      </c>
      <c r="D34" s="374" t="s">
        <v>467</v>
      </c>
      <c r="E34" s="374">
        <v>105</v>
      </c>
      <c r="F34" s="375"/>
      <c r="G34" s="375">
        <f t="shared" si="1"/>
        <v>0</v>
      </c>
      <c r="H34" s="376" t="s">
        <v>716</v>
      </c>
    </row>
    <row r="35" spans="1:8">
      <c r="A35" s="372" t="s">
        <v>717</v>
      </c>
      <c r="B35" s="378" t="s">
        <v>718</v>
      </c>
      <c r="C35" s="374"/>
      <c r="D35" s="374" t="s">
        <v>468</v>
      </c>
      <c r="E35" s="374">
        <v>1</v>
      </c>
      <c r="F35" s="375"/>
      <c r="G35" s="375">
        <f t="shared" si="1"/>
        <v>0</v>
      </c>
      <c r="H35" s="376" t="s">
        <v>667</v>
      </c>
    </row>
    <row r="36" spans="1:8">
      <c r="A36" s="372" t="s">
        <v>719</v>
      </c>
      <c r="B36" s="378" t="s">
        <v>511</v>
      </c>
      <c r="C36" s="374"/>
      <c r="D36" s="374" t="s">
        <v>468</v>
      </c>
      <c r="E36" s="374">
        <v>1</v>
      </c>
      <c r="F36" s="375"/>
      <c r="G36" s="375">
        <f t="shared" si="1"/>
        <v>0</v>
      </c>
      <c r="H36" s="376" t="s">
        <v>667</v>
      </c>
    </row>
    <row r="37" spans="1:8" ht="78.75">
      <c r="A37" s="372" t="s">
        <v>720</v>
      </c>
      <c r="B37" s="373" t="s">
        <v>721</v>
      </c>
      <c r="C37" s="379" t="s">
        <v>722</v>
      </c>
      <c r="D37" s="374" t="s">
        <v>467</v>
      </c>
      <c r="E37" s="374">
        <v>1</v>
      </c>
      <c r="F37" s="375"/>
      <c r="G37" s="375">
        <f t="shared" si="1"/>
        <v>0</v>
      </c>
      <c r="H37" s="376" t="s">
        <v>723</v>
      </c>
    </row>
    <row r="38" spans="1:8" ht="78.75">
      <c r="A38" s="372" t="s">
        <v>724</v>
      </c>
      <c r="B38" s="373" t="s">
        <v>725</v>
      </c>
      <c r="C38" s="379" t="s">
        <v>722</v>
      </c>
      <c r="D38" s="374" t="s">
        <v>467</v>
      </c>
      <c r="E38" s="374">
        <v>1</v>
      </c>
      <c r="F38" s="375"/>
      <c r="G38" s="375">
        <f t="shared" si="1"/>
        <v>0</v>
      </c>
      <c r="H38" s="376" t="s">
        <v>723</v>
      </c>
    </row>
    <row r="39" spans="1:8" ht="31.5">
      <c r="A39" s="372" t="s">
        <v>726</v>
      </c>
      <c r="B39" s="373" t="s">
        <v>727</v>
      </c>
      <c r="C39" s="379" t="s">
        <v>728</v>
      </c>
      <c r="D39" s="374" t="s">
        <v>467</v>
      </c>
      <c r="E39" s="374">
        <v>1</v>
      </c>
      <c r="F39" s="375"/>
      <c r="G39" s="380">
        <f>F39*E39</f>
        <v>0</v>
      </c>
      <c r="H39" s="376" t="s">
        <v>723</v>
      </c>
    </row>
    <row r="40" spans="1:8">
      <c r="A40" s="372" t="s">
        <v>729</v>
      </c>
      <c r="B40" s="378" t="s">
        <v>482</v>
      </c>
      <c r="C40" s="374"/>
      <c r="D40" s="374" t="s">
        <v>467</v>
      </c>
      <c r="E40" s="374">
        <v>1</v>
      </c>
      <c r="F40" s="375"/>
      <c r="G40" s="375">
        <f t="shared" ref="G40:G57" si="5">F40*E40</f>
        <v>0</v>
      </c>
      <c r="H40" s="376" t="s">
        <v>667</v>
      </c>
    </row>
    <row r="41" spans="1:8">
      <c r="A41" s="372" t="s">
        <v>730</v>
      </c>
      <c r="B41" s="378" t="s">
        <v>731</v>
      </c>
      <c r="C41" s="374"/>
      <c r="D41" s="374" t="s">
        <v>468</v>
      </c>
      <c r="E41" s="374">
        <v>1</v>
      </c>
      <c r="F41" s="375"/>
      <c r="G41" s="375">
        <f t="shared" si="5"/>
        <v>0</v>
      </c>
      <c r="H41" s="376" t="s">
        <v>667</v>
      </c>
    </row>
    <row r="42" spans="1:8">
      <c r="A42" s="372" t="s">
        <v>732</v>
      </c>
      <c r="B42" s="378" t="s">
        <v>733</v>
      </c>
      <c r="C42" s="374" t="s">
        <v>676</v>
      </c>
      <c r="D42" s="374" t="s">
        <v>467</v>
      </c>
      <c r="E42" s="374">
        <v>2</v>
      </c>
      <c r="F42" s="375"/>
      <c r="G42" s="375">
        <f t="shared" si="5"/>
        <v>0</v>
      </c>
      <c r="H42" s="376" t="s">
        <v>680</v>
      </c>
    </row>
    <row r="43" spans="1:8">
      <c r="A43" s="372" t="s">
        <v>734</v>
      </c>
      <c r="B43" s="378" t="s">
        <v>733</v>
      </c>
      <c r="C43" s="374" t="s">
        <v>735</v>
      </c>
      <c r="D43" s="374" t="s">
        <v>467</v>
      </c>
      <c r="E43" s="374">
        <v>1</v>
      </c>
      <c r="F43" s="375"/>
      <c r="G43" s="375">
        <f t="shared" si="5"/>
        <v>0</v>
      </c>
      <c r="H43" s="376" t="s">
        <v>680</v>
      </c>
    </row>
    <row r="44" spans="1:8">
      <c r="A44" s="372" t="s">
        <v>736</v>
      </c>
      <c r="B44" s="378" t="s">
        <v>679</v>
      </c>
      <c r="C44" s="374" t="s">
        <v>676</v>
      </c>
      <c r="D44" s="374" t="s">
        <v>467</v>
      </c>
      <c r="E44" s="374">
        <v>2</v>
      </c>
      <c r="F44" s="375"/>
      <c r="G44" s="375">
        <f t="shared" si="5"/>
        <v>0</v>
      </c>
      <c r="H44" s="376" t="s">
        <v>680</v>
      </c>
    </row>
    <row r="45" spans="1:8">
      <c r="A45" s="372" t="s">
        <v>737</v>
      </c>
      <c r="B45" s="378" t="s">
        <v>738</v>
      </c>
      <c r="C45" s="374" t="s">
        <v>676</v>
      </c>
      <c r="D45" s="374" t="s">
        <v>467</v>
      </c>
      <c r="E45" s="374">
        <v>2</v>
      </c>
      <c r="F45" s="375"/>
      <c r="G45" s="375">
        <f t="shared" si="5"/>
        <v>0</v>
      </c>
      <c r="H45" s="376" t="s">
        <v>680</v>
      </c>
    </row>
    <row r="46" spans="1:8">
      <c r="A46" s="372" t="s">
        <v>739</v>
      </c>
      <c r="B46" s="378" t="s">
        <v>738</v>
      </c>
      <c r="C46" s="374" t="s">
        <v>735</v>
      </c>
      <c r="D46" s="374" t="s">
        <v>467</v>
      </c>
      <c r="E46" s="374">
        <v>1</v>
      </c>
      <c r="F46" s="375"/>
      <c r="G46" s="375">
        <f t="shared" si="5"/>
        <v>0</v>
      </c>
      <c r="H46" s="376" t="s">
        <v>680</v>
      </c>
    </row>
    <row r="47" spans="1:8">
      <c r="A47" s="372" t="s">
        <v>740</v>
      </c>
      <c r="B47" s="378" t="s">
        <v>741</v>
      </c>
      <c r="C47" s="374" t="s">
        <v>676</v>
      </c>
      <c r="D47" s="374" t="s">
        <v>467</v>
      </c>
      <c r="E47" s="374">
        <v>2</v>
      </c>
      <c r="F47" s="375"/>
      <c r="G47" s="375">
        <f t="shared" si="5"/>
        <v>0</v>
      </c>
      <c r="H47" s="376" t="s">
        <v>680</v>
      </c>
    </row>
    <row r="48" spans="1:8">
      <c r="A48" s="372" t="s">
        <v>742</v>
      </c>
      <c r="B48" s="378" t="s">
        <v>741</v>
      </c>
      <c r="C48" s="374" t="s">
        <v>735</v>
      </c>
      <c r="D48" s="374" t="s">
        <v>467</v>
      </c>
      <c r="E48" s="374">
        <v>1</v>
      </c>
      <c r="F48" s="375"/>
      <c r="G48" s="375">
        <f t="shared" si="5"/>
        <v>0</v>
      </c>
      <c r="H48" s="376" t="s">
        <v>680</v>
      </c>
    </row>
    <row r="49" spans="1:8">
      <c r="A49" s="372" t="s">
        <v>743</v>
      </c>
      <c r="B49" s="378" t="s">
        <v>744</v>
      </c>
      <c r="C49" s="374" t="s">
        <v>676</v>
      </c>
      <c r="D49" s="374" t="s">
        <v>467</v>
      </c>
      <c r="E49" s="374">
        <v>2</v>
      </c>
      <c r="F49" s="375"/>
      <c r="G49" s="375">
        <f t="shared" si="5"/>
        <v>0</v>
      </c>
      <c r="H49" s="376" t="s">
        <v>680</v>
      </c>
    </row>
    <row r="50" spans="1:8">
      <c r="A50" s="372" t="s">
        <v>745</v>
      </c>
      <c r="B50" s="378" t="s">
        <v>744</v>
      </c>
      <c r="C50" s="374" t="s">
        <v>735</v>
      </c>
      <c r="D50" s="374" t="s">
        <v>467</v>
      </c>
      <c r="E50" s="374">
        <v>1</v>
      </c>
      <c r="F50" s="375"/>
      <c r="G50" s="375">
        <f t="shared" si="5"/>
        <v>0</v>
      </c>
      <c r="H50" s="376" t="s">
        <v>680</v>
      </c>
    </row>
    <row r="51" spans="1:8">
      <c r="A51" s="372" t="s">
        <v>746</v>
      </c>
      <c r="B51" s="378" t="s">
        <v>747</v>
      </c>
      <c r="C51" s="374" t="s">
        <v>684</v>
      </c>
      <c r="D51" s="374" t="s">
        <v>467</v>
      </c>
      <c r="E51" s="374">
        <v>2</v>
      </c>
      <c r="F51" s="375"/>
      <c r="G51" s="375">
        <f t="shared" si="5"/>
        <v>0</v>
      </c>
      <c r="H51" s="376" t="s">
        <v>716</v>
      </c>
    </row>
    <row r="52" spans="1:8">
      <c r="A52" s="372" t="s">
        <v>748</v>
      </c>
      <c r="B52" s="378" t="s">
        <v>749</v>
      </c>
      <c r="C52" s="374"/>
      <c r="D52" s="374" t="s">
        <v>467</v>
      </c>
      <c r="E52" s="374">
        <v>2</v>
      </c>
      <c r="F52" s="375"/>
      <c r="G52" s="375">
        <f t="shared" si="5"/>
        <v>0</v>
      </c>
      <c r="H52" s="376" t="s">
        <v>689</v>
      </c>
    </row>
    <row r="53" spans="1:8">
      <c r="A53" s="372" t="s">
        <v>750</v>
      </c>
      <c r="B53" s="378" t="s">
        <v>751</v>
      </c>
      <c r="C53" s="374" t="s">
        <v>682</v>
      </c>
      <c r="D53" s="374" t="s">
        <v>467</v>
      </c>
      <c r="E53" s="374">
        <v>1</v>
      </c>
      <c r="F53" s="375"/>
      <c r="G53" s="375">
        <f t="shared" si="5"/>
        <v>0</v>
      </c>
      <c r="H53" s="376" t="s">
        <v>752</v>
      </c>
    </row>
    <row r="54" spans="1:8">
      <c r="A54" s="372" t="s">
        <v>753</v>
      </c>
      <c r="B54" s="378" t="s">
        <v>754</v>
      </c>
      <c r="C54" s="374" t="s">
        <v>676</v>
      </c>
      <c r="D54" s="374" t="s">
        <v>467</v>
      </c>
      <c r="E54" s="374">
        <v>4</v>
      </c>
      <c r="F54" s="375"/>
      <c r="G54" s="375">
        <f t="shared" si="5"/>
        <v>0</v>
      </c>
      <c r="H54" s="376" t="s">
        <v>752</v>
      </c>
    </row>
    <row r="55" spans="1:8">
      <c r="A55" s="372" t="s">
        <v>755</v>
      </c>
      <c r="B55" s="378" t="s">
        <v>756</v>
      </c>
      <c r="C55" s="374" t="s">
        <v>757</v>
      </c>
      <c r="D55" s="374" t="s">
        <v>467</v>
      </c>
      <c r="E55" s="374">
        <v>1</v>
      </c>
      <c r="F55" s="375"/>
      <c r="G55" s="375">
        <f t="shared" si="5"/>
        <v>0</v>
      </c>
      <c r="H55" s="376" t="s">
        <v>758</v>
      </c>
    </row>
    <row r="56" spans="1:8">
      <c r="A56" s="372" t="s">
        <v>759</v>
      </c>
      <c r="B56" s="378" t="s">
        <v>760</v>
      </c>
      <c r="C56" s="374"/>
      <c r="D56" s="374" t="s">
        <v>467</v>
      </c>
      <c r="E56" s="374">
        <v>1</v>
      </c>
      <c r="F56" s="375"/>
      <c r="G56" s="375">
        <f t="shared" si="5"/>
        <v>0</v>
      </c>
      <c r="H56" s="376" t="s">
        <v>667</v>
      </c>
    </row>
    <row r="57" spans="1:8">
      <c r="A57" s="372" t="s">
        <v>761</v>
      </c>
      <c r="B57" s="378" t="s">
        <v>762</v>
      </c>
      <c r="C57" s="374" t="s">
        <v>763</v>
      </c>
      <c r="D57" s="374" t="s">
        <v>764</v>
      </c>
      <c r="E57" s="374">
        <v>1200</v>
      </c>
      <c r="F57" s="375"/>
      <c r="G57" s="375">
        <f t="shared" si="5"/>
        <v>0</v>
      </c>
      <c r="H57" s="376" t="s">
        <v>765</v>
      </c>
    </row>
    <row r="58" spans="1:8">
      <c r="A58" s="372" t="s">
        <v>766</v>
      </c>
      <c r="B58" s="378" t="s">
        <v>767</v>
      </c>
      <c r="C58" s="374" t="s">
        <v>715</v>
      </c>
      <c r="D58" s="374" t="s">
        <v>764</v>
      </c>
      <c r="E58" s="374">
        <v>1200</v>
      </c>
      <c r="F58" s="375"/>
      <c r="G58" s="375">
        <f>F58*E58</f>
        <v>0</v>
      </c>
      <c r="H58" s="376" t="s">
        <v>667</v>
      </c>
    </row>
    <row r="59" spans="1:8">
      <c r="A59" s="372" t="s">
        <v>768</v>
      </c>
      <c r="B59" s="378" t="s">
        <v>769</v>
      </c>
      <c r="C59" s="374"/>
      <c r="D59" s="374" t="s">
        <v>468</v>
      </c>
      <c r="E59" s="374">
        <v>1</v>
      </c>
      <c r="F59" s="375"/>
      <c r="G59" s="375">
        <f t="shared" ref="G59:G60" si="6">F59*E59</f>
        <v>0</v>
      </c>
      <c r="H59" s="376" t="s">
        <v>667</v>
      </c>
    </row>
    <row r="60" spans="1:8">
      <c r="A60" s="372" t="s">
        <v>770</v>
      </c>
      <c r="B60" s="378" t="s">
        <v>771</v>
      </c>
      <c r="C60" s="374"/>
      <c r="D60" s="374" t="s">
        <v>468</v>
      </c>
      <c r="E60" s="374">
        <v>1</v>
      </c>
      <c r="F60" s="375"/>
      <c r="G60" s="375">
        <f t="shared" si="6"/>
        <v>0</v>
      </c>
      <c r="H60" s="376" t="s">
        <v>667</v>
      </c>
    </row>
    <row r="61" spans="1:8">
      <c r="A61" s="372" t="s">
        <v>772</v>
      </c>
      <c r="B61" s="378" t="s">
        <v>773</v>
      </c>
      <c r="C61" s="374"/>
      <c r="D61" s="374" t="s">
        <v>468</v>
      </c>
      <c r="E61" s="374">
        <v>1</v>
      </c>
      <c r="F61" s="375"/>
      <c r="G61" s="375">
        <f>F61*E61</f>
        <v>0</v>
      </c>
      <c r="H61" s="376" t="s">
        <v>667</v>
      </c>
    </row>
    <row r="62" spans="1:8">
      <c r="A62" s="372" t="s">
        <v>774</v>
      </c>
      <c r="B62" s="378" t="s">
        <v>478</v>
      </c>
      <c r="C62" s="374"/>
      <c r="D62" s="374" t="s">
        <v>468</v>
      </c>
      <c r="E62" s="374">
        <v>1</v>
      </c>
      <c r="F62" s="375"/>
      <c r="G62" s="375">
        <f>F62*E62</f>
        <v>0</v>
      </c>
      <c r="H62" s="376" t="s">
        <v>667</v>
      </c>
    </row>
    <row r="63" spans="1:8">
      <c r="A63" s="372" t="s">
        <v>775</v>
      </c>
      <c r="B63" s="373" t="s">
        <v>776</v>
      </c>
      <c r="C63" s="374"/>
      <c r="D63" s="374" t="s">
        <v>468</v>
      </c>
      <c r="E63" s="374">
        <v>1</v>
      </c>
      <c r="F63" s="375"/>
      <c r="G63" s="375">
        <f t="shared" ref="G63" si="7">F63*E63</f>
        <v>0</v>
      </c>
      <c r="H63" s="376"/>
    </row>
    <row r="64" spans="1:8">
      <c r="A64" s="367" t="s">
        <v>392</v>
      </c>
      <c r="B64" s="368" t="s">
        <v>777</v>
      </c>
      <c r="C64" s="369"/>
      <c r="D64" s="369"/>
      <c r="E64" s="369"/>
      <c r="F64" s="369"/>
      <c r="G64" s="370">
        <f>SUM(G65:G82)</f>
        <v>0</v>
      </c>
      <c r="H64" s="371"/>
    </row>
    <row r="65" spans="1:8">
      <c r="A65" s="372" t="s">
        <v>646</v>
      </c>
      <c r="B65" s="381" t="s">
        <v>778</v>
      </c>
      <c r="C65" s="374" t="s">
        <v>779</v>
      </c>
      <c r="D65" s="374" t="s">
        <v>2</v>
      </c>
      <c r="E65" s="374">
        <v>1</v>
      </c>
      <c r="F65" s="375"/>
      <c r="G65" s="375">
        <f>F65*E65</f>
        <v>0</v>
      </c>
      <c r="H65" s="376" t="s">
        <v>780</v>
      </c>
    </row>
    <row r="66" spans="1:8">
      <c r="A66" s="372" t="s">
        <v>651</v>
      </c>
      <c r="B66" s="381" t="s">
        <v>781</v>
      </c>
      <c r="C66" s="374" t="s">
        <v>779</v>
      </c>
      <c r="D66" s="374" t="s">
        <v>2</v>
      </c>
      <c r="E66" s="374">
        <v>2</v>
      </c>
      <c r="F66" s="375"/>
      <c r="G66" s="375">
        <f>F66*E66</f>
        <v>0</v>
      </c>
      <c r="H66" s="376" t="s">
        <v>780</v>
      </c>
    </row>
    <row r="67" spans="1:8">
      <c r="A67" s="372" t="s">
        <v>653</v>
      </c>
      <c r="B67" s="381" t="s">
        <v>782</v>
      </c>
      <c r="C67" s="374" t="s">
        <v>779</v>
      </c>
      <c r="D67" s="374" t="s">
        <v>467</v>
      </c>
      <c r="E67" s="374">
        <v>28</v>
      </c>
      <c r="F67" s="375"/>
      <c r="G67" s="375">
        <f t="shared" ref="G67:G82" si="8">F67*E67</f>
        <v>0</v>
      </c>
      <c r="H67" s="376" t="s">
        <v>780</v>
      </c>
    </row>
    <row r="68" spans="1:8">
      <c r="A68" s="372" t="s">
        <v>655</v>
      </c>
      <c r="B68" s="381" t="s">
        <v>783</v>
      </c>
      <c r="C68" s="374" t="s">
        <v>779</v>
      </c>
      <c r="D68" s="374" t="s">
        <v>467</v>
      </c>
      <c r="E68" s="374">
        <v>302</v>
      </c>
      <c r="F68" s="375"/>
      <c r="G68" s="375">
        <f t="shared" si="8"/>
        <v>0</v>
      </c>
      <c r="H68" s="376" t="s">
        <v>780</v>
      </c>
    </row>
    <row r="69" spans="1:8">
      <c r="A69" s="372" t="s">
        <v>657</v>
      </c>
      <c r="B69" s="381" t="s">
        <v>784</v>
      </c>
      <c r="C69" s="374" t="s">
        <v>779</v>
      </c>
      <c r="D69" s="374" t="s">
        <v>467</v>
      </c>
      <c r="E69" s="374">
        <v>14</v>
      </c>
      <c r="F69" s="375"/>
      <c r="G69" s="375">
        <f t="shared" si="8"/>
        <v>0</v>
      </c>
      <c r="H69" s="376" t="s">
        <v>780</v>
      </c>
    </row>
    <row r="70" spans="1:8">
      <c r="A70" s="372" t="s">
        <v>659</v>
      </c>
      <c r="B70" s="381" t="s">
        <v>785</v>
      </c>
      <c r="C70" s="374" t="s">
        <v>779</v>
      </c>
      <c r="D70" s="374" t="s">
        <v>467</v>
      </c>
      <c r="E70" s="374">
        <v>22</v>
      </c>
      <c r="F70" s="375"/>
      <c r="G70" s="375">
        <f t="shared" si="8"/>
        <v>0</v>
      </c>
      <c r="H70" s="376" t="s">
        <v>780</v>
      </c>
    </row>
    <row r="71" spans="1:8">
      <c r="A71" s="372" t="s">
        <v>661</v>
      </c>
      <c r="B71" s="381" t="s">
        <v>786</v>
      </c>
      <c r="C71" s="374" t="s">
        <v>779</v>
      </c>
      <c r="D71" s="374" t="s">
        <v>467</v>
      </c>
      <c r="E71" s="374">
        <v>32</v>
      </c>
      <c r="F71" s="375"/>
      <c r="G71" s="375">
        <f t="shared" si="8"/>
        <v>0</v>
      </c>
      <c r="H71" s="376" t="s">
        <v>780</v>
      </c>
    </row>
    <row r="72" spans="1:8">
      <c r="A72" s="372" t="s">
        <v>663</v>
      </c>
      <c r="B72" s="381" t="s">
        <v>787</v>
      </c>
      <c r="C72" s="374" t="s">
        <v>779</v>
      </c>
      <c r="D72" s="374" t="s">
        <v>467</v>
      </c>
      <c r="E72" s="374">
        <v>20</v>
      </c>
      <c r="F72" s="375"/>
      <c r="G72" s="375">
        <f t="shared" si="8"/>
        <v>0</v>
      </c>
      <c r="H72" s="376" t="s">
        <v>780</v>
      </c>
    </row>
    <row r="73" spans="1:8">
      <c r="A73" s="372" t="s">
        <v>665</v>
      </c>
      <c r="B73" s="381" t="s">
        <v>788</v>
      </c>
      <c r="C73" s="374" t="s">
        <v>779</v>
      </c>
      <c r="D73" s="374" t="s">
        <v>467</v>
      </c>
      <c r="E73" s="374">
        <v>2</v>
      </c>
      <c r="F73" s="375"/>
      <c r="G73" s="375">
        <f t="shared" si="8"/>
        <v>0</v>
      </c>
      <c r="H73" s="376" t="s">
        <v>780</v>
      </c>
    </row>
    <row r="74" spans="1:8">
      <c r="A74" s="372" t="s">
        <v>668</v>
      </c>
      <c r="B74" s="381" t="s">
        <v>789</v>
      </c>
      <c r="C74" s="374" t="s">
        <v>779</v>
      </c>
      <c r="D74" s="374" t="s">
        <v>467</v>
      </c>
      <c r="E74" s="374">
        <v>37</v>
      </c>
      <c r="F74" s="375"/>
      <c r="G74" s="375">
        <f t="shared" si="8"/>
        <v>0</v>
      </c>
      <c r="H74" s="376" t="s">
        <v>780</v>
      </c>
    </row>
    <row r="75" spans="1:8">
      <c r="A75" s="372" t="s">
        <v>672</v>
      </c>
      <c r="B75" s="381" t="s">
        <v>790</v>
      </c>
      <c r="C75" s="374" t="s">
        <v>779</v>
      </c>
      <c r="D75" s="374" t="s">
        <v>467</v>
      </c>
      <c r="E75" s="374">
        <v>10</v>
      </c>
      <c r="F75" s="375"/>
      <c r="G75" s="375">
        <f t="shared" si="8"/>
        <v>0</v>
      </c>
      <c r="H75" s="376" t="s">
        <v>780</v>
      </c>
    </row>
    <row r="76" spans="1:8">
      <c r="A76" s="372" t="s">
        <v>674</v>
      </c>
      <c r="B76" s="381" t="s">
        <v>791</v>
      </c>
      <c r="C76" s="374" t="s">
        <v>779</v>
      </c>
      <c r="D76" s="374" t="s">
        <v>467</v>
      </c>
      <c r="E76" s="374">
        <v>13</v>
      </c>
      <c r="F76" s="375"/>
      <c r="G76" s="375">
        <f t="shared" si="8"/>
        <v>0</v>
      </c>
      <c r="H76" s="376" t="s">
        <v>780</v>
      </c>
    </row>
    <row r="77" spans="1:8">
      <c r="A77" s="372" t="s">
        <v>678</v>
      </c>
      <c r="B77" s="381" t="s">
        <v>792</v>
      </c>
      <c r="C77" s="374" t="s">
        <v>779</v>
      </c>
      <c r="D77" s="374" t="s">
        <v>467</v>
      </c>
      <c r="E77" s="374">
        <v>9</v>
      </c>
      <c r="F77" s="375"/>
      <c r="G77" s="375">
        <f t="shared" si="8"/>
        <v>0</v>
      </c>
      <c r="H77" s="376" t="s">
        <v>780</v>
      </c>
    </row>
    <row r="78" spans="1:8">
      <c r="A78" s="372" t="s">
        <v>681</v>
      </c>
      <c r="B78" s="381" t="s">
        <v>793</v>
      </c>
      <c r="C78" s="374" t="s">
        <v>794</v>
      </c>
      <c r="D78" s="374" t="s">
        <v>764</v>
      </c>
      <c r="E78" s="374">
        <v>2500</v>
      </c>
      <c r="F78" s="375"/>
      <c r="G78" s="375">
        <f t="shared" si="8"/>
        <v>0</v>
      </c>
      <c r="H78" s="376" t="s">
        <v>765</v>
      </c>
    </row>
    <row r="79" spans="1:8">
      <c r="A79" s="372" t="s">
        <v>683</v>
      </c>
      <c r="B79" s="381" t="s">
        <v>795</v>
      </c>
      <c r="C79" s="374" t="s">
        <v>796</v>
      </c>
      <c r="D79" s="374" t="s">
        <v>764</v>
      </c>
      <c r="E79" s="374">
        <v>1500</v>
      </c>
      <c r="F79" s="375"/>
      <c r="G79" s="375">
        <f>F79*E79</f>
        <v>0</v>
      </c>
      <c r="H79" s="376" t="s">
        <v>765</v>
      </c>
    </row>
    <row r="80" spans="1:8">
      <c r="A80" s="372" t="s">
        <v>685</v>
      </c>
      <c r="B80" s="381" t="s">
        <v>797</v>
      </c>
      <c r="C80" s="374" t="s">
        <v>715</v>
      </c>
      <c r="D80" s="374" t="s">
        <v>764</v>
      </c>
      <c r="E80" s="374">
        <v>4000</v>
      </c>
      <c r="F80" s="375"/>
      <c r="G80" s="375">
        <f>F80*E80</f>
        <v>0</v>
      </c>
      <c r="H80" s="376" t="s">
        <v>667</v>
      </c>
    </row>
    <row r="81" spans="1:8">
      <c r="A81" s="372" t="s">
        <v>687</v>
      </c>
      <c r="B81" s="381" t="s">
        <v>798</v>
      </c>
      <c r="C81" s="374"/>
      <c r="D81" s="374" t="s">
        <v>468</v>
      </c>
      <c r="E81" s="374">
        <v>1</v>
      </c>
      <c r="F81" s="375"/>
      <c r="G81" s="375">
        <f t="shared" si="8"/>
        <v>0</v>
      </c>
      <c r="H81" s="376" t="s">
        <v>667</v>
      </c>
    </row>
    <row r="82" spans="1:8">
      <c r="A82" s="372" t="s">
        <v>690</v>
      </c>
      <c r="B82" s="381" t="s">
        <v>799</v>
      </c>
      <c r="C82" s="374"/>
      <c r="D82" s="374" t="s">
        <v>468</v>
      </c>
      <c r="E82" s="382">
        <v>1</v>
      </c>
      <c r="F82" s="375"/>
      <c r="G82" s="375">
        <f t="shared" si="8"/>
        <v>0</v>
      </c>
      <c r="H82" s="376" t="s">
        <v>667</v>
      </c>
    </row>
    <row r="83" spans="1:8" ht="31.5">
      <c r="A83" s="367" t="s">
        <v>469</v>
      </c>
      <c r="B83" s="368" t="s">
        <v>800</v>
      </c>
      <c r="C83" s="369"/>
      <c r="D83" s="369"/>
      <c r="E83" s="369"/>
      <c r="F83" s="369"/>
      <c r="G83" s="370">
        <f>SUM(G84:G95)</f>
        <v>0</v>
      </c>
      <c r="H83" s="371"/>
    </row>
    <row r="84" spans="1:8">
      <c r="A84" s="372">
        <v>1</v>
      </c>
      <c r="B84" s="378" t="s">
        <v>801</v>
      </c>
      <c r="C84" s="374" t="s">
        <v>802</v>
      </c>
      <c r="D84" s="374" t="s">
        <v>467</v>
      </c>
      <c r="E84" s="374">
        <v>180</v>
      </c>
      <c r="F84" s="375"/>
      <c r="G84" s="375">
        <f>F84*E84</f>
        <v>0</v>
      </c>
      <c r="H84" s="376" t="s">
        <v>671</v>
      </c>
    </row>
    <row r="85" spans="1:8">
      <c r="A85" s="372">
        <v>2</v>
      </c>
      <c r="B85" s="378" t="s">
        <v>803</v>
      </c>
      <c r="C85" s="374"/>
      <c r="D85" s="374" t="s">
        <v>467</v>
      </c>
      <c r="E85" s="374">
        <v>90</v>
      </c>
      <c r="F85" s="375"/>
      <c r="G85" s="375">
        <f>F85*E85</f>
        <v>0</v>
      </c>
      <c r="H85" s="376" t="s">
        <v>671</v>
      </c>
    </row>
    <row r="86" spans="1:8">
      <c r="A86" s="372">
        <v>3</v>
      </c>
      <c r="B86" s="378" t="s">
        <v>804</v>
      </c>
      <c r="C86" s="374"/>
      <c r="D86" s="374" t="s">
        <v>467</v>
      </c>
      <c r="E86" s="374">
        <v>25</v>
      </c>
      <c r="F86" s="375"/>
      <c r="G86" s="375">
        <f>F86*E86</f>
        <v>0</v>
      </c>
      <c r="H86" s="376" t="s">
        <v>667</v>
      </c>
    </row>
    <row r="87" spans="1:8">
      <c r="A87" s="372">
        <v>4</v>
      </c>
      <c r="B87" s="378" t="s">
        <v>513</v>
      </c>
      <c r="C87" s="374"/>
      <c r="D87" s="374" t="s">
        <v>467</v>
      </c>
      <c r="E87" s="374">
        <v>69</v>
      </c>
      <c r="F87" s="375"/>
      <c r="G87" s="375">
        <f t="shared" ref="G87:G95" si="9">F87*E87</f>
        <v>0</v>
      </c>
      <c r="H87" s="376" t="s">
        <v>805</v>
      </c>
    </row>
    <row r="88" spans="1:8">
      <c r="A88" s="372">
        <v>5</v>
      </c>
      <c r="B88" s="378" t="s">
        <v>806</v>
      </c>
      <c r="C88" s="374"/>
      <c r="D88" s="374" t="s">
        <v>467</v>
      </c>
      <c r="E88" s="374">
        <v>50</v>
      </c>
      <c r="F88" s="375"/>
      <c r="G88" s="375">
        <f t="shared" si="9"/>
        <v>0</v>
      </c>
      <c r="H88" s="376" t="s">
        <v>805</v>
      </c>
    </row>
    <row r="89" spans="1:8">
      <c r="A89" s="372">
        <v>6</v>
      </c>
      <c r="B89" s="378" t="s">
        <v>807</v>
      </c>
      <c r="C89" s="374"/>
      <c r="D89" s="374" t="s">
        <v>467</v>
      </c>
      <c r="E89" s="374">
        <v>9</v>
      </c>
      <c r="F89" s="375"/>
      <c r="G89" s="375">
        <f t="shared" si="9"/>
        <v>0</v>
      </c>
      <c r="H89" s="376" t="s">
        <v>667</v>
      </c>
    </row>
    <row r="90" spans="1:8">
      <c r="A90" s="372">
        <v>7</v>
      </c>
      <c r="B90" s="381" t="s">
        <v>808</v>
      </c>
      <c r="C90" s="374" t="s">
        <v>809</v>
      </c>
      <c r="D90" s="374" t="s">
        <v>764</v>
      </c>
      <c r="E90" s="374">
        <v>800</v>
      </c>
      <c r="F90" s="375"/>
      <c r="G90" s="375">
        <f t="shared" si="9"/>
        <v>0</v>
      </c>
      <c r="H90" s="376" t="s">
        <v>810</v>
      </c>
    </row>
    <row r="91" spans="1:8">
      <c r="A91" s="372">
        <v>8</v>
      </c>
      <c r="B91" s="381" t="s">
        <v>811</v>
      </c>
      <c r="C91" s="374" t="s">
        <v>812</v>
      </c>
      <c r="D91" s="374" t="s">
        <v>764</v>
      </c>
      <c r="E91" s="374">
        <v>800</v>
      </c>
      <c r="F91" s="375"/>
      <c r="G91" s="375">
        <f t="shared" si="9"/>
        <v>0</v>
      </c>
      <c r="H91" s="376" t="s">
        <v>667</v>
      </c>
    </row>
    <row r="92" spans="1:8">
      <c r="A92" s="372">
        <v>9</v>
      </c>
      <c r="B92" s="378" t="s">
        <v>813</v>
      </c>
      <c r="C92" s="374"/>
      <c r="D92" s="374" t="s">
        <v>467</v>
      </c>
      <c r="E92" s="374">
        <v>8</v>
      </c>
      <c r="F92" s="375"/>
      <c r="G92" s="375">
        <f t="shared" si="9"/>
        <v>0</v>
      </c>
      <c r="H92" s="376" t="s">
        <v>667</v>
      </c>
    </row>
    <row r="93" spans="1:8">
      <c r="A93" s="372">
        <v>10</v>
      </c>
      <c r="B93" s="378" t="s">
        <v>814</v>
      </c>
      <c r="C93" s="374"/>
      <c r="D93" s="374" t="s">
        <v>467</v>
      </c>
      <c r="E93" s="374">
        <v>70</v>
      </c>
      <c r="F93" s="375"/>
      <c r="G93" s="375">
        <f t="shared" si="9"/>
        <v>0</v>
      </c>
      <c r="H93" s="376" t="s">
        <v>667</v>
      </c>
    </row>
    <row r="94" spans="1:8">
      <c r="A94" s="372">
        <v>11</v>
      </c>
      <c r="B94" s="381" t="s">
        <v>798</v>
      </c>
      <c r="C94" s="374"/>
      <c r="D94" s="374" t="s">
        <v>468</v>
      </c>
      <c r="E94" s="374">
        <v>1</v>
      </c>
      <c r="F94" s="375"/>
      <c r="G94" s="375">
        <f t="shared" si="9"/>
        <v>0</v>
      </c>
      <c r="H94" s="376" t="s">
        <v>667</v>
      </c>
    </row>
    <row r="95" spans="1:8">
      <c r="A95" s="372">
        <v>12</v>
      </c>
      <c r="B95" s="381" t="s">
        <v>799</v>
      </c>
      <c r="C95" s="374"/>
      <c r="D95" s="374" t="s">
        <v>468</v>
      </c>
      <c r="E95" s="382">
        <v>1</v>
      </c>
      <c r="F95" s="375"/>
      <c r="G95" s="375">
        <f t="shared" si="9"/>
        <v>0</v>
      </c>
      <c r="H95" s="376" t="s">
        <v>667</v>
      </c>
    </row>
    <row r="96" spans="1:8">
      <c r="A96" s="367" t="s">
        <v>470</v>
      </c>
      <c r="B96" s="368" t="s">
        <v>815</v>
      </c>
      <c r="C96" s="369"/>
      <c r="D96" s="369"/>
      <c r="E96" s="369"/>
      <c r="F96" s="369"/>
      <c r="G96" s="370">
        <f>SUM(G97:G123)</f>
        <v>0</v>
      </c>
      <c r="H96" s="371"/>
    </row>
    <row r="97" spans="1:8" ht="31.5">
      <c r="A97" s="383">
        <v>1</v>
      </c>
      <c r="B97" s="384" t="s">
        <v>816</v>
      </c>
      <c r="C97" s="385" t="s">
        <v>817</v>
      </c>
      <c r="D97" s="385" t="s">
        <v>818</v>
      </c>
      <c r="E97" s="385">
        <v>8</v>
      </c>
      <c r="F97" s="375"/>
      <c r="G97" s="386">
        <f>F97*E97</f>
        <v>0</v>
      </c>
      <c r="H97" s="387" t="s">
        <v>819</v>
      </c>
    </row>
    <row r="98" spans="1:8" ht="31.5">
      <c r="A98" s="383">
        <v>2</v>
      </c>
      <c r="B98" s="384" t="s">
        <v>820</v>
      </c>
      <c r="C98" s="385" t="s">
        <v>821</v>
      </c>
      <c r="D98" s="385" t="s">
        <v>818</v>
      </c>
      <c r="E98" s="385">
        <v>4</v>
      </c>
      <c r="F98" s="375"/>
      <c r="G98" s="386">
        <f t="shared" ref="G98:G123" si="10">F98*E98</f>
        <v>0</v>
      </c>
      <c r="H98" s="387" t="s">
        <v>819</v>
      </c>
    </row>
    <row r="99" spans="1:8">
      <c r="A99" s="383">
        <v>3</v>
      </c>
      <c r="B99" s="384" t="s">
        <v>822</v>
      </c>
      <c r="C99" s="385"/>
      <c r="D99" s="385" t="s">
        <v>7</v>
      </c>
      <c r="E99" s="385">
        <v>4</v>
      </c>
      <c r="F99" s="375"/>
      <c r="G99" s="386">
        <f t="shared" si="10"/>
        <v>0</v>
      </c>
      <c r="H99" s="388" t="s">
        <v>667</v>
      </c>
    </row>
    <row r="100" spans="1:8">
      <c r="A100" s="383">
        <v>4</v>
      </c>
      <c r="B100" s="384" t="s">
        <v>823</v>
      </c>
      <c r="C100" s="385"/>
      <c r="D100" s="385" t="s">
        <v>818</v>
      </c>
      <c r="E100" s="385">
        <v>8</v>
      </c>
      <c r="F100" s="375"/>
      <c r="G100" s="386">
        <f t="shared" si="10"/>
        <v>0</v>
      </c>
      <c r="H100" s="388" t="s">
        <v>667</v>
      </c>
    </row>
    <row r="101" spans="1:8" ht="31.5">
      <c r="A101" s="383">
        <v>5</v>
      </c>
      <c r="B101" s="384" t="s">
        <v>824</v>
      </c>
      <c r="C101" s="385" t="s">
        <v>825</v>
      </c>
      <c r="D101" s="385" t="s">
        <v>818</v>
      </c>
      <c r="E101" s="385">
        <v>4</v>
      </c>
      <c r="F101" s="375"/>
      <c r="G101" s="386">
        <f t="shared" si="10"/>
        <v>0</v>
      </c>
      <c r="H101" s="388" t="s">
        <v>667</v>
      </c>
    </row>
    <row r="102" spans="1:8">
      <c r="A102" s="383">
        <v>6</v>
      </c>
      <c r="B102" s="384" t="s">
        <v>826</v>
      </c>
      <c r="C102" s="385"/>
      <c r="D102" s="385" t="s">
        <v>818</v>
      </c>
      <c r="E102" s="385">
        <v>4</v>
      </c>
      <c r="F102" s="375"/>
      <c r="G102" s="386">
        <f t="shared" si="10"/>
        <v>0</v>
      </c>
      <c r="H102" s="388" t="s">
        <v>667</v>
      </c>
    </row>
    <row r="103" spans="1:8" ht="31.5">
      <c r="A103" s="383">
        <v>7</v>
      </c>
      <c r="B103" s="384" t="s">
        <v>827</v>
      </c>
      <c r="C103" s="385" t="s">
        <v>828</v>
      </c>
      <c r="D103" s="385" t="s">
        <v>818</v>
      </c>
      <c r="E103" s="385">
        <v>4</v>
      </c>
      <c r="F103" s="375"/>
      <c r="G103" s="386">
        <f t="shared" si="10"/>
        <v>0</v>
      </c>
      <c r="H103" s="388" t="s">
        <v>667</v>
      </c>
    </row>
    <row r="104" spans="1:8" ht="31.5">
      <c r="A104" s="383">
        <v>8</v>
      </c>
      <c r="B104" s="384" t="s">
        <v>829</v>
      </c>
      <c r="C104" s="385" t="s">
        <v>828</v>
      </c>
      <c r="D104" s="385" t="s">
        <v>818</v>
      </c>
      <c r="E104" s="385">
        <v>3</v>
      </c>
      <c r="F104" s="375"/>
      <c r="G104" s="386">
        <f t="shared" si="10"/>
        <v>0</v>
      </c>
      <c r="H104" s="388" t="s">
        <v>667</v>
      </c>
    </row>
    <row r="105" spans="1:8" ht="31.5">
      <c r="A105" s="383">
        <v>9</v>
      </c>
      <c r="B105" s="384" t="s">
        <v>830</v>
      </c>
      <c r="C105" s="385" t="s">
        <v>828</v>
      </c>
      <c r="D105" s="385" t="s">
        <v>818</v>
      </c>
      <c r="E105" s="385">
        <v>1</v>
      </c>
      <c r="F105" s="375"/>
      <c r="G105" s="386">
        <f t="shared" si="10"/>
        <v>0</v>
      </c>
      <c r="H105" s="388" t="s">
        <v>667</v>
      </c>
    </row>
    <row r="106" spans="1:8" ht="31.5">
      <c r="A106" s="383">
        <v>10</v>
      </c>
      <c r="B106" s="384" t="s">
        <v>831</v>
      </c>
      <c r="C106" s="385" t="s">
        <v>828</v>
      </c>
      <c r="D106" s="385" t="s">
        <v>818</v>
      </c>
      <c r="E106" s="385">
        <v>1</v>
      </c>
      <c r="F106" s="375"/>
      <c r="G106" s="386">
        <f t="shared" si="10"/>
        <v>0</v>
      </c>
      <c r="H106" s="388" t="s">
        <v>667</v>
      </c>
    </row>
    <row r="107" spans="1:8" ht="31.5">
      <c r="A107" s="383">
        <v>11</v>
      </c>
      <c r="B107" s="384" t="s">
        <v>832</v>
      </c>
      <c r="C107" s="385" t="s">
        <v>828</v>
      </c>
      <c r="D107" s="385" t="s">
        <v>818</v>
      </c>
      <c r="E107" s="385">
        <v>4</v>
      </c>
      <c r="F107" s="375"/>
      <c r="G107" s="386">
        <f t="shared" si="10"/>
        <v>0</v>
      </c>
      <c r="H107" s="388" t="s">
        <v>667</v>
      </c>
    </row>
    <row r="108" spans="1:8" ht="31.5">
      <c r="A108" s="383">
        <v>12</v>
      </c>
      <c r="B108" s="384" t="s">
        <v>833</v>
      </c>
      <c r="C108" s="385" t="s">
        <v>828</v>
      </c>
      <c r="D108" s="385" t="s">
        <v>818</v>
      </c>
      <c r="E108" s="385">
        <v>1</v>
      </c>
      <c r="F108" s="375"/>
      <c r="G108" s="386">
        <f t="shared" si="10"/>
        <v>0</v>
      </c>
      <c r="H108" s="388" t="s">
        <v>667</v>
      </c>
    </row>
    <row r="109" spans="1:8" ht="31.5">
      <c r="A109" s="383">
        <v>13</v>
      </c>
      <c r="B109" s="384" t="s">
        <v>834</v>
      </c>
      <c r="C109" s="385" t="s">
        <v>828</v>
      </c>
      <c r="D109" s="385" t="s">
        <v>231</v>
      </c>
      <c r="E109" s="385">
        <v>18</v>
      </c>
      <c r="F109" s="375"/>
      <c r="G109" s="386">
        <f t="shared" si="10"/>
        <v>0</v>
      </c>
      <c r="H109" s="388" t="s">
        <v>667</v>
      </c>
    </row>
    <row r="110" spans="1:8" ht="31.5">
      <c r="A110" s="383">
        <v>14</v>
      </c>
      <c r="B110" s="384" t="s">
        <v>835</v>
      </c>
      <c r="C110" s="385" t="s">
        <v>828</v>
      </c>
      <c r="D110" s="385" t="s">
        <v>231</v>
      </c>
      <c r="E110" s="385">
        <v>88</v>
      </c>
      <c r="F110" s="375"/>
      <c r="G110" s="386">
        <f t="shared" si="10"/>
        <v>0</v>
      </c>
      <c r="H110" s="388" t="s">
        <v>667</v>
      </c>
    </row>
    <row r="111" spans="1:8" ht="31.5">
      <c r="A111" s="383">
        <v>15</v>
      </c>
      <c r="B111" s="384" t="s">
        <v>836</v>
      </c>
      <c r="C111" s="385" t="s">
        <v>828</v>
      </c>
      <c r="D111" s="385" t="s">
        <v>231</v>
      </c>
      <c r="E111" s="385">
        <v>74</v>
      </c>
      <c r="F111" s="375"/>
      <c r="G111" s="386">
        <f t="shared" si="10"/>
        <v>0</v>
      </c>
      <c r="H111" s="388" t="s">
        <v>667</v>
      </c>
    </row>
    <row r="112" spans="1:8" ht="31.5">
      <c r="A112" s="383">
        <v>16</v>
      </c>
      <c r="B112" s="384" t="s">
        <v>837</v>
      </c>
      <c r="C112" s="385" t="s">
        <v>828</v>
      </c>
      <c r="D112" s="385" t="s">
        <v>818</v>
      </c>
      <c r="E112" s="385">
        <v>9</v>
      </c>
      <c r="F112" s="375"/>
      <c r="G112" s="386">
        <f t="shared" si="10"/>
        <v>0</v>
      </c>
      <c r="H112" s="388" t="s">
        <v>667</v>
      </c>
    </row>
    <row r="113" spans="1:8">
      <c r="A113" s="383">
        <v>17</v>
      </c>
      <c r="B113" s="384" t="s">
        <v>838</v>
      </c>
      <c r="C113" s="385"/>
      <c r="D113" s="385" t="s">
        <v>818</v>
      </c>
      <c r="E113" s="385">
        <v>9</v>
      </c>
      <c r="F113" s="375"/>
      <c r="G113" s="386">
        <f t="shared" si="10"/>
        <v>0</v>
      </c>
      <c r="H113" s="388" t="s">
        <v>667</v>
      </c>
    </row>
    <row r="114" spans="1:8">
      <c r="A114" s="383">
        <v>18</v>
      </c>
      <c r="B114" s="384" t="s">
        <v>839</v>
      </c>
      <c r="C114" s="385"/>
      <c r="D114" s="385" t="s">
        <v>840</v>
      </c>
      <c r="E114" s="385">
        <v>1</v>
      </c>
      <c r="F114" s="375"/>
      <c r="G114" s="386">
        <f t="shared" si="10"/>
        <v>0</v>
      </c>
      <c r="H114" s="388" t="s">
        <v>667</v>
      </c>
    </row>
    <row r="115" spans="1:8">
      <c r="A115" s="383">
        <v>19</v>
      </c>
      <c r="B115" s="384" t="s">
        <v>841</v>
      </c>
      <c r="C115" s="385"/>
      <c r="D115" s="385" t="s">
        <v>467</v>
      </c>
      <c r="E115" s="385">
        <v>2</v>
      </c>
      <c r="F115" s="375"/>
      <c r="G115" s="386">
        <f t="shared" si="10"/>
        <v>0</v>
      </c>
      <c r="H115" s="388" t="s">
        <v>667</v>
      </c>
    </row>
    <row r="116" spans="1:8">
      <c r="A116" s="383">
        <v>20</v>
      </c>
      <c r="B116" s="384" t="s">
        <v>842</v>
      </c>
      <c r="C116" s="385"/>
      <c r="D116" s="385" t="s">
        <v>467</v>
      </c>
      <c r="E116" s="385">
        <v>2</v>
      </c>
      <c r="F116" s="375"/>
      <c r="G116" s="386">
        <f t="shared" si="10"/>
        <v>0</v>
      </c>
      <c r="H116" s="388" t="s">
        <v>667</v>
      </c>
    </row>
    <row r="117" spans="1:8">
      <c r="A117" s="383">
        <v>21</v>
      </c>
      <c r="B117" s="384" t="s">
        <v>843</v>
      </c>
      <c r="C117" s="385" t="s">
        <v>844</v>
      </c>
      <c r="D117" s="385" t="s">
        <v>764</v>
      </c>
      <c r="E117" s="385">
        <v>400</v>
      </c>
      <c r="F117" s="375"/>
      <c r="G117" s="386">
        <f t="shared" si="10"/>
        <v>0</v>
      </c>
      <c r="H117" s="388" t="s">
        <v>667</v>
      </c>
    </row>
    <row r="118" spans="1:8">
      <c r="A118" s="383">
        <v>22</v>
      </c>
      <c r="B118" s="384" t="s">
        <v>845</v>
      </c>
      <c r="C118" s="385" t="s">
        <v>846</v>
      </c>
      <c r="D118" s="385" t="s">
        <v>764</v>
      </c>
      <c r="E118" s="385">
        <v>300</v>
      </c>
      <c r="F118" s="375"/>
      <c r="G118" s="386">
        <f t="shared" si="10"/>
        <v>0</v>
      </c>
      <c r="H118" s="376" t="s">
        <v>765</v>
      </c>
    </row>
    <row r="119" spans="1:8">
      <c r="A119" s="383">
        <v>23</v>
      </c>
      <c r="B119" s="384" t="s">
        <v>847</v>
      </c>
      <c r="C119" s="385"/>
      <c r="D119" s="385" t="s">
        <v>764</v>
      </c>
      <c r="E119" s="385">
        <v>300</v>
      </c>
      <c r="F119" s="375"/>
      <c r="G119" s="386">
        <f t="shared" si="10"/>
        <v>0</v>
      </c>
      <c r="H119" s="388" t="s">
        <v>667</v>
      </c>
    </row>
    <row r="120" spans="1:8">
      <c r="A120" s="383">
        <v>24</v>
      </c>
      <c r="B120" s="384" t="s">
        <v>848</v>
      </c>
      <c r="C120" s="385"/>
      <c r="D120" s="385" t="s">
        <v>468</v>
      </c>
      <c r="E120" s="389">
        <v>1</v>
      </c>
      <c r="F120" s="375"/>
      <c r="G120" s="386">
        <f t="shared" si="10"/>
        <v>0</v>
      </c>
      <c r="H120" s="390" t="s">
        <v>667</v>
      </c>
    </row>
    <row r="121" spans="1:8">
      <c r="A121" s="383">
        <v>25</v>
      </c>
      <c r="B121" s="384" t="s">
        <v>478</v>
      </c>
      <c r="C121" s="385"/>
      <c r="D121" s="385" t="s">
        <v>468</v>
      </c>
      <c r="E121" s="389">
        <v>1</v>
      </c>
      <c r="F121" s="375"/>
      <c r="G121" s="386">
        <f t="shared" si="10"/>
        <v>0</v>
      </c>
      <c r="H121" s="390" t="s">
        <v>667</v>
      </c>
    </row>
    <row r="122" spans="1:8">
      <c r="A122" s="383">
        <v>26</v>
      </c>
      <c r="B122" s="384" t="s">
        <v>773</v>
      </c>
      <c r="C122" s="385"/>
      <c r="D122" s="385" t="s">
        <v>468</v>
      </c>
      <c r="E122" s="389">
        <v>1</v>
      </c>
      <c r="F122" s="375"/>
      <c r="G122" s="386">
        <f t="shared" si="10"/>
        <v>0</v>
      </c>
      <c r="H122" s="390" t="s">
        <v>667</v>
      </c>
    </row>
    <row r="123" spans="1:8">
      <c r="A123" s="383">
        <v>27</v>
      </c>
      <c r="B123" s="391" t="s">
        <v>776</v>
      </c>
      <c r="C123" s="385"/>
      <c r="D123" s="385" t="s">
        <v>468</v>
      </c>
      <c r="E123" s="389">
        <v>1</v>
      </c>
      <c r="F123" s="375"/>
      <c r="G123" s="386">
        <f t="shared" si="10"/>
        <v>0</v>
      </c>
      <c r="H123" s="390"/>
    </row>
    <row r="124" spans="1:8">
      <c r="A124" s="367" t="s">
        <v>515</v>
      </c>
      <c r="B124" s="368" t="s">
        <v>849</v>
      </c>
      <c r="C124" s="369"/>
      <c r="D124" s="369"/>
      <c r="E124" s="369"/>
      <c r="F124" s="369"/>
      <c r="G124" s="370">
        <f>SUM(G125:G136)</f>
        <v>0</v>
      </c>
      <c r="H124" s="371"/>
    </row>
    <row r="125" spans="1:8">
      <c r="A125" s="372">
        <v>1</v>
      </c>
      <c r="B125" s="392" t="s">
        <v>850</v>
      </c>
      <c r="C125" s="374" t="s">
        <v>851</v>
      </c>
      <c r="D125" s="393" t="s">
        <v>2</v>
      </c>
      <c r="E125" s="393">
        <v>1</v>
      </c>
      <c r="F125" s="375"/>
      <c r="G125" s="375">
        <f t="shared" ref="G125:G136" si="11">F125*E125</f>
        <v>0</v>
      </c>
      <c r="H125" s="376" t="s">
        <v>852</v>
      </c>
    </row>
    <row r="126" spans="1:8">
      <c r="A126" s="372">
        <v>2</v>
      </c>
      <c r="B126" s="392" t="s">
        <v>853</v>
      </c>
      <c r="C126" s="374" t="s">
        <v>854</v>
      </c>
      <c r="D126" s="393" t="s">
        <v>467</v>
      </c>
      <c r="E126" s="393">
        <v>1</v>
      </c>
      <c r="F126" s="375"/>
      <c r="G126" s="375">
        <f t="shared" si="11"/>
        <v>0</v>
      </c>
      <c r="H126" s="376" t="s">
        <v>667</v>
      </c>
    </row>
    <row r="127" spans="1:8">
      <c r="A127" s="372">
        <v>3</v>
      </c>
      <c r="B127" s="392" t="s">
        <v>855</v>
      </c>
      <c r="C127" s="374" t="s">
        <v>856</v>
      </c>
      <c r="D127" s="393" t="s">
        <v>649</v>
      </c>
      <c r="E127" s="393">
        <v>55</v>
      </c>
      <c r="F127" s="375"/>
      <c r="G127" s="375">
        <f t="shared" si="11"/>
        <v>0</v>
      </c>
      <c r="H127" s="376" t="s">
        <v>667</v>
      </c>
    </row>
    <row r="128" spans="1:8">
      <c r="A128" s="372">
        <v>4</v>
      </c>
      <c r="B128" s="392" t="s">
        <v>857</v>
      </c>
      <c r="C128" s="374"/>
      <c r="D128" s="393" t="s">
        <v>2</v>
      </c>
      <c r="E128" s="393">
        <v>1</v>
      </c>
      <c r="F128" s="375"/>
      <c r="G128" s="375">
        <f t="shared" si="11"/>
        <v>0</v>
      </c>
      <c r="H128" s="376" t="s">
        <v>667</v>
      </c>
    </row>
    <row r="129" spans="1:8">
      <c r="A129" s="372">
        <v>5</v>
      </c>
      <c r="B129" s="392" t="s">
        <v>858</v>
      </c>
      <c r="C129" s="374" t="s">
        <v>859</v>
      </c>
      <c r="D129" s="393" t="s">
        <v>467</v>
      </c>
      <c r="E129" s="393">
        <v>20</v>
      </c>
      <c r="F129" s="375"/>
      <c r="G129" s="375">
        <f t="shared" si="11"/>
        <v>0</v>
      </c>
      <c r="H129" s="376" t="s">
        <v>667</v>
      </c>
    </row>
    <row r="130" spans="1:8">
      <c r="A130" s="372">
        <v>6</v>
      </c>
      <c r="B130" s="392" t="s">
        <v>860</v>
      </c>
      <c r="C130" s="374" t="s">
        <v>861</v>
      </c>
      <c r="D130" s="393" t="s">
        <v>467</v>
      </c>
      <c r="E130" s="393">
        <v>6</v>
      </c>
      <c r="F130" s="375"/>
      <c r="G130" s="375">
        <f t="shared" si="11"/>
        <v>0</v>
      </c>
      <c r="H130" s="376" t="s">
        <v>667</v>
      </c>
    </row>
    <row r="131" spans="1:8">
      <c r="A131" s="372">
        <v>7</v>
      </c>
      <c r="B131" s="392" t="s">
        <v>862</v>
      </c>
      <c r="C131" s="374"/>
      <c r="D131" s="393" t="s">
        <v>467</v>
      </c>
      <c r="E131" s="393">
        <v>2</v>
      </c>
      <c r="F131" s="375"/>
      <c r="G131" s="375">
        <f t="shared" si="11"/>
        <v>0</v>
      </c>
      <c r="H131" s="376" t="s">
        <v>667</v>
      </c>
    </row>
    <row r="132" spans="1:8">
      <c r="A132" s="372">
        <v>8</v>
      </c>
      <c r="B132" s="392" t="s">
        <v>863</v>
      </c>
      <c r="C132" s="374"/>
      <c r="D132" s="393" t="s">
        <v>864</v>
      </c>
      <c r="E132" s="393">
        <v>6</v>
      </c>
      <c r="F132" s="375"/>
      <c r="G132" s="375">
        <f t="shared" si="11"/>
        <v>0</v>
      </c>
      <c r="H132" s="376" t="s">
        <v>667</v>
      </c>
    </row>
    <row r="133" spans="1:8">
      <c r="A133" s="372">
        <v>9</v>
      </c>
      <c r="B133" s="392" t="s">
        <v>512</v>
      </c>
      <c r="C133" s="374"/>
      <c r="D133" s="393" t="s">
        <v>467</v>
      </c>
      <c r="E133" s="393">
        <v>1</v>
      </c>
      <c r="F133" s="375"/>
      <c r="G133" s="375">
        <f t="shared" si="11"/>
        <v>0</v>
      </c>
      <c r="H133" s="376" t="s">
        <v>667</v>
      </c>
    </row>
    <row r="134" spans="1:8">
      <c r="A134" s="372">
        <v>10</v>
      </c>
      <c r="B134" s="392" t="s">
        <v>478</v>
      </c>
      <c r="C134" s="374"/>
      <c r="D134" s="393" t="s">
        <v>468</v>
      </c>
      <c r="E134" s="393">
        <v>1</v>
      </c>
      <c r="F134" s="375"/>
      <c r="G134" s="375">
        <f t="shared" si="11"/>
        <v>0</v>
      </c>
      <c r="H134" s="376" t="s">
        <v>667</v>
      </c>
    </row>
    <row r="135" spans="1:8">
      <c r="A135" s="372">
        <v>11</v>
      </c>
      <c r="B135" s="392" t="s">
        <v>776</v>
      </c>
      <c r="C135" s="374"/>
      <c r="D135" s="393" t="s">
        <v>2</v>
      </c>
      <c r="E135" s="393">
        <v>1</v>
      </c>
      <c r="F135" s="375"/>
      <c r="G135" s="375">
        <f t="shared" si="11"/>
        <v>0</v>
      </c>
      <c r="H135" s="376" t="s">
        <v>667</v>
      </c>
    </row>
    <row r="136" spans="1:8">
      <c r="A136" s="372">
        <v>12</v>
      </c>
      <c r="B136" s="373" t="s">
        <v>865</v>
      </c>
      <c r="C136" s="394"/>
      <c r="D136" s="393" t="s">
        <v>866</v>
      </c>
      <c r="E136" s="393">
        <v>1</v>
      </c>
      <c r="F136" s="375"/>
      <c r="G136" s="375">
        <f t="shared" si="11"/>
        <v>0</v>
      </c>
      <c r="H136" s="376" t="s">
        <v>667</v>
      </c>
    </row>
    <row r="137" spans="1:8">
      <c r="A137" s="367" t="s">
        <v>867</v>
      </c>
      <c r="B137" s="368" t="s">
        <v>479</v>
      </c>
      <c r="C137" s="369"/>
      <c r="D137" s="369"/>
      <c r="E137" s="369"/>
      <c r="F137" s="369"/>
      <c r="G137" s="370">
        <f>SUM(G138:G139)</f>
        <v>0</v>
      </c>
      <c r="H137" s="371"/>
    </row>
    <row r="138" spans="1:8">
      <c r="A138" s="372" t="s">
        <v>646</v>
      </c>
      <c r="B138" s="373" t="s">
        <v>868</v>
      </c>
      <c r="C138" s="374"/>
      <c r="D138" s="374" t="s">
        <v>840</v>
      </c>
      <c r="E138" s="374">
        <v>1</v>
      </c>
      <c r="F138" s="375"/>
      <c r="G138" s="375">
        <f>F138*E138</f>
        <v>0</v>
      </c>
      <c r="H138" s="376"/>
    </row>
    <row r="139" spans="1:8">
      <c r="A139" s="372">
        <v>2</v>
      </c>
      <c r="B139" s="373" t="s">
        <v>869</v>
      </c>
      <c r="C139" s="374"/>
      <c r="D139" s="374" t="s">
        <v>840</v>
      </c>
      <c r="E139" s="374">
        <v>1</v>
      </c>
      <c r="F139" s="375"/>
      <c r="G139" s="375">
        <f>F139*E139</f>
        <v>0</v>
      </c>
      <c r="H139" s="376"/>
    </row>
    <row r="140" spans="1:8" ht="16.5" thickBot="1">
      <c r="A140" s="395"/>
      <c r="B140" s="396" t="s">
        <v>870</v>
      </c>
      <c r="C140" s="396"/>
      <c r="D140" s="396"/>
      <c r="E140" s="396"/>
      <c r="F140" s="397"/>
      <c r="G140" s="397">
        <f>G137+G124+G96+G83+G64+G7</f>
        <v>0</v>
      </c>
      <c r="H140" s="398"/>
    </row>
    <row r="141" spans="1:8" ht="16.5" thickTop="1"/>
  </sheetData>
  <mergeCells count="4">
    <mergeCell ref="A1:H1"/>
    <mergeCell ref="A2:H2"/>
    <mergeCell ref="A3:H3"/>
    <mergeCell ref="A4:H4"/>
  </mergeCells>
  <pageMargins left="0.51" right="0.33" top="0.51" bottom="0.4" header="0.3" footer="0.3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TỔNG HỢP</vt:lpstr>
      <vt:lpstr>CP chuẩn bị</vt:lpstr>
      <vt:lpstr>San lấp</vt:lpstr>
      <vt:lpstr>Cọc</vt:lpstr>
      <vt:lpstr>Xưởng</vt:lpstr>
      <vt:lpstr>VP</vt:lpstr>
      <vt:lpstr>Lò Hơi</vt:lpstr>
      <vt:lpstr>Trạm điện</vt:lpstr>
      <vt:lpstr>Nhà Bảo Vệ</vt:lpstr>
      <vt:lpstr>Cổng+HR</vt:lpstr>
      <vt:lpstr>Bể PCCC</vt:lpstr>
      <vt:lpstr>Bể XLNT</vt:lpstr>
      <vt:lpstr>Hạ tầng</vt:lpstr>
      <vt:lpstr>NUOC MUA</vt:lpstr>
      <vt:lpstr>NUOC THAI</vt:lpstr>
      <vt:lpstr>Điện nước</vt:lpstr>
      <vt:lpstr>Thang hàng</vt:lpstr>
      <vt:lpstr>PCCC</vt:lpstr>
      <vt:lpstr>'Bể PCCC'!Print_Area</vt:lpstr>
      <vt:lpstr>Cọc!Print_Area</vt:lpstr>
      <vt:lpstr>'Cổng+HR'!Print_Area</vt:lpstr>
      <vt:lpstr>'Điện nước'!Print_Area</vt:lpstr>
      <vt:lpstr>'Hạ tầng'!Print_Area</vt:lpstr>
      <vt:lpstr>'Lò Hơi'!Print_Area</vt:lpstr>
      <vt:lpstr>'Nhà Bảo Vệ'!Print_Area</vt:lpstr>
      <vt:lpstr>'NUOC MUA'!Print_Area</vt:lpstr>
      <vt:lpstr>'NUOC THAI'!Print_Area</vt:lpstr>
      <vt:lpstr>PCCC!Print_Area</vt:lpstr>
      <vt:lpstr>'Thang hàng'!Print_Area</vt:lpstr>
      <vt:lpstr>'Trạm điện'!Print_Area</vt:lpstr>
      <vt:lpstr>VP!Print_Area</vt:lpstr>
      <vt:lpstr>Xưởng!Print_Area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2025-07-04T10:21:02Z</cp:lastPrinted>
  <dcterms:created xsi:type="dcterms:W3CDTF">2024-11-25T02:51:17Z</dcterms:created>
  <dcterms:modified xsi:type="dcterms:W3CDTF">2026-10-06T06:20:38Z</dcterms:modified>
</cp:coreProperties>
</file>