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oc\Dropbox\AD-DeadlineTeam\1. Project management\6. Measurement plan_reviewed\2. Templates\"/>
    </mc:Choice>
  </mc:AlternateContent>
  <bookViews>
    <workbookView xWindow="0" yWindow="0" windowWidth="20490" windowHeight="7755" activeTab="1"/>
  </bookViews>
  <sheets>
    <sheet name="Description" sheetId="1" r:id="rId1"/>
    <sheet name="Data" sheetId="5" r:id="rId2"/>
    <sheet name="Chart" sheetId="2" r:id="rId3"/>
    <sheet name="Comment"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5" l="1"/>
  <c r="D9" i="5" l="1"/>
  <c r="E9" i="5"/>
  <c r="F9" i="5"/>
  <c r="G9" i="5"/>
  <c r="H9" i="5"/>
  <c r="I9" i="5"/>
  <c r="J9" i="5"/>
  <c r="K9" i="5"/>
  <c r="L9" i="5"/>
  <c r="M9" i="5"/>
  <c r="N9" i="5"/>
  <c r="O9" i="5"/>
  <c r="P9" i="5"/>
  <c r="Q9" i="5"/>
  <c r="R9" i="5"/>
  <c r="S9" i="5"/>
  <c r="T9" i="5"/>
  <c r="U9" i="5"/>
  <c r="V9" i="5"/>
  <c r="W9" i="5"/>
  <c r="X9" i="5"/>
  <c r="AA9" i="5"/>
  <c r="AB9" i="5"/>
  <c r="AC9" i="5"/>
  <c r="AD9" i="5"/>
  <c r="AE9" i="5"/>
  <c r="AF9" i="5"/>
  <c r="AG9" i="5"/>
  <c r="C22" i="4"/>
  <c r="D10" i="5" l="1"/>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AG8" i="5" l="1"/>
  <c r="AF8" i="5"/>
  <c r="AE8" i="5"/>
  <c r="AD8" i="5"/>
  <c r="AC8" i="5"/>
  <c r="AB8" i="5"/>
  <c r="AA8" i="5"/>
  <c r="Z8" i="5"/>
  <c r="Y8" i="5"/>
  <c r="Y9" i="5" s="1"/>
  <c r="X8" i="5"/>
  <c r="W8" i="5"/>
  <c r="V8" i="5"/>
  <c r="U8" i="5"/>
  <c r="T8" i="5"/>
  <c r="S8" i="5"/>
  <c r="R8" i="5"/>
  <c r="Q8" i="5"/>
  <c r="P8" i="5"/>
  <c r="O8" i="5"/>
  <c r="N8" i="5"/>
  <c r="M8" i="5"/>
  <c r="L8" i="5"/>
  <c r="K8" i="5"/>
  <c r="J8" i="5"/>
  <c r="I8" i="5"/>
  <c r="H8" i="5"/>
  <c r="G8" i="5"/>
  <c r="F8" i="5"/>
  <c r="E8" i="5"/>
  <c r="D8" i="5"/>
  <c r="D17" i="5" l="1"/>
  <c r="D16" i="5"/>
  <c r="E16" i="5" s="1"/>
  <c r="F16" i="5" s="1"/>
  <c r="D15" i="5"/>
  <c r="E15" i="5" s="1"/>
  <c r="F15" i="5" s="1"/>
  <c r="G15" i="5" s="1"/>
  <c r="H15" i="5" s="1"/>
  <c r="I15" i="5" s="1"/>
  <c r="J15" i="5" s="1"/>
  <c r="K15" i="5" s="1"/>
  <c r="G16" i="5" l="1"/>
  <c r="H16" i="5" s="1"/>
  <c r="I16" i="5" s="1"/>
  <c r="J16" i="5" s="1"/>
  <c r="K16" i="5" s="1"/>
  <c r="L16" i="5" s="1"/>
  <c r="M16" i="5" s="1"/>
  <c r="N16" i="5" s="1"/>
  <c r="F21" i="5"/>
  <c r="D20" i="5"/>
  <c r="L15" i="5"/>
  <c r="M15" i="5" s="1"/>
  <c r="N15" i="5" s="1"/>
  <c r="O15" i="5" s="1"/>
  <c r="P15" i="5" s="1"/>
  <c r="Q15" i="5" s="1"/>
  <c r="R15" i="5" s="1"/>
  <c r="S15" i="5" s="1"/>
  <c r="T15" i="5" s="1"/>
  <c r="U15" i="5" s="1"/>
  <c r="V15" i="5" s="1"/>
  <c r="W15" i="5" s="1"/>
  <c r="X15" i="5" s="1"/>
  <c r="Y15" i="5" s="1"/>
  <c r="Z15" i="5" s="1"/>
  <c r="E17" i="5"/>
  <c r="F17" i="5" s="1"/>
  <c r="E19" i="5"/>
  <c r="E21" i="5"/>
  <c r="E26" i="5" s="1"/>
  <c r="D18" i="5"/>
  <c r="D19" i="5"/>
  <c r="F26" i="5"/>
  <c r="F19" i="5"/>
  <c r="D21" i="5"/>
  <c r="D26" i="5" s="1"/>
  <c r="H19" i="5" l="1"/>
  <c r="H21" i="5"/>
  <c r="H26" i="5" s="1"/>
  <c r="G19" i="5"/>
  <c r="I19" i="5"/>
  <c r="G21" i="5"/>
  <c r="G26" i="5" s="1"/>
  <c r="K21" i="5"/>
  <c r="K26" i="5" s="1"/>
  <c r="K19" i="5"/>
  <c r="J19" i="5"/>
  <c r="J21" i="5"/>
  <c r="J26" i="5" s="1"/>
  <c r="I21" i="5"/>
  <c r="I26" i="5" s="1"/>
  <c r="E20" i="5"/>
  <c r="N19" i="5"/>
  <c r="L21" i="5"/>
  <c r="L26" i="5" s="1"/>
  <c r="N21" i="5"/>
  <c r="N26" i="5" s="1"/>
  <c r="O16" i="5"/>
  <c r="M19" i="5"/>
  <c r="F18" i="5"/>
  <c r="G17" i="5"/>
  <c r="AA15" i="5"/>
  <c r="AB15" i="5" s="1"/>
  <c r="AC15" i="5" s="1"/>
  <c r="AD15" i="5" s="1"/>
  <c r="AE15" i="5" s="1"/>
  <c r="AF15" i="5" s="1"/>
  <c r="AG15" i="5" s="1"/>
  <c r="D22" i="5" s="1"/>
  <c r="L19" i="5"/>
  <c r="M21" i="5"/>
  <c r="M26" i="5" s="1"/>
  <c r="F20" i="5"/>
  <c r="E18" i="5"/>
  <c r="H17" i="5" l="1"/>
  <c r="G20" i="5"/>
  <c r="G18" i="5"/>
  <c r="P16" i="5"/>
  <c r="O21" i="5"/>
  <c r="O26" i="5" s="1"/>
  <c r="O19" i="5"/>
  <c r="E22" i="5"/>
  <c r="D25" i="5"/>
  <c r="D24" i="5" s="1"/>
  <c r="D23" i="5" s="1"/>
  <c r="Q16" i="5" l="1"/>
  <c r="P21" i="5"/>
  <c r="P26" i="5" s="1"/>
  <c r="P19" i="5"/>
  <c r="E25" i="5"/>
  <c r="E24" i="5" s="1"/>
  <c r="E23" i="5" s="1"/>
  <c r="F22" i="5"/>
  <c r="I17" i="5"/>
  <c r="H20" i="5"/>
  <c r="H18" i="5"/>
  <c r="J17" i="5" l="1"/>
  <c r="I20" i="5"/>
  <c r="I18" i="5"/>
  <c r="G22" i="5"/>
  <c r="F25" i="5"/>
  <c r="F24" i="5" s="1"/>
  <c r="F23" i="5" s="1"/>
  <c r="R16" i="5"/>
  <c r="Q21" i="5"/>
  <c r="Q26" i="5" s="1"/>
  <c r="Q19" i="5"/>
  <c r="H22" i="5" l="1"/>
  <c r="G25" i="5"/>
  <c r="G24" i="5" s="1"/>
  <c r="G23" i="5" s="1"/>
  <c r="S16" i="5"/>
  <c r="R21" i="5"/>
  <c r="R26" i="5" s="1"/>
  <c r="R19" i="5"/>
  <c r="K17" i="5"/>
  <c r="J18" i="5"/>
  <c r="J20" i="5"/>
  <c r="T16" i="5" l="1"/>
  <c r="S21" i="5"/>
  <c r="S26" i="5" s="1"/>
  <c r="S19" i="5"/>
  <c r="L17" i="5"/>
  <c r="K18" i="5"/>
  <c r="K20" i="5"/>
  <c r="I22" i="5"/>
  <c r="H25" i="5"/>
  <c r="H24" i="5" s="1"/>
  <c r="H23" i="5" s="1"/>
  <c r="M17" i="5" l="1"/>
  <c r="L18" i="5"/>
  <c r="L20" i="5"/>
  <c r="J22" i="5"/>
  <c r="I25" i="5"/>
  <c r="I24" i="5" s="1"/>
  <c r="I23" i="5" s="1"/>
  <c r="U16" i="5"/>
  <c r="T21" i="5"/>
  <c r="T26" i="5" s="1"/>
  <c r="T19" i="5"/>
  <c r="U21" i="5" l="1"/>
  <c r="U26" i="5" s="1"/>
  <c r="V16" i="5"/>
  <c r="U19" i="5"/>
  <c r="K22" i="5"/>
  <c r="J25" i="5"/>
  <c r="J24" i="5" s="1"/>
  <c r="J23" i="5" s="1"/>
  <c r="N17" i="5"/>
  <c r="M18" i="5"/>
  <c r="M20" i="5"/>
  <c r="N20" i="5" l="1"/>
  <c r="O17" i="5"/>
  <c r="N18" i="5"/>
  <c r="L22" i="5"/>
  <c r="K25" i="5"/>
  <c r="K24" i="5" s="1"/>
  <c r="K23" i="5" s="1"/>
  <c r="V21" i="5"/>
  <c r="V26" i="5" s="1"/>
  <c r="W16" i="5"/>
  <c r="V19" i="5"/>
  <c r="M22" i="5" l="1"/>
  <c r="L25" i="5"/>
  <c r="L24" i="5" s="1"/>
  <c r="L23" i="5" s="1"/>
  <c r="X16" i="5"/>
  <c r="W21" i="5"/>
  <c r="W26" i="5" s="1"/>
  <c r="W19" i="5"/>
  <c r="P17" i="5"/>
  <c r="O20" i="5"/>
  <c r="O18" i="5"/>
  <c r="Q17" i="5" l="1"/>
  <c r="P18" i="5"/>
  <c r="P20" i="5"/>
  <c r="Y16" i="5"/>
  <c r="X21" i="5"/>
  <c r="X26" i="5" s="1"/>
  <c r="X19" i="5"/>
  <c r="N22" i="5"/>
  <c r="M25" i="5"/>
  <c r="M24" i="5" s="1"/>
  <c r="M23" i="5" s="1"/>
  <c r="Z16" i="5" l="1"/>
  <c r="Y21" i="5"/>
  <c r="Y26" i="5" s="1"/>
  <c r="Y19" i="5"/>
  <c r="O22" i="5"/>
  <c r="N25" i="5"/>
  <c r="N24" i="5" s="1"/>
  <c r="N23" i="5" s="1"/>
  <c r="R17" i="5"/>
  <c r="Q20" i="5"/>
  <c r="Q18" i="5"/>
  <c r="S17" i="5" l="1"/>
  <c r="R18" i="5"/>
  <c r="R20" i="5"/>
  <c r="P22" i="5"/>
  <c r="O25" i="5"/>
  <c r="O24" i="5" s="1"/>
  <c r="O23" i="5" s="1"/>
  <c r="AA16" i="5"/>
  <c r="Z19" i="5"/>
  <c r="Z21" i="5"/>
  <c r="Z26" i="5" s="1"/>
  <c r="Q22" i="5" l="1"/>
  <c r="P25" i="5"/>
  <c r="P24" i="5" s="1"/>
  <c r="P23" i="5" s="1"/>
  <c r="AB16" i="5"/>
  <c r="AA21" i="5"/>
  <c r="AA26" i="5" s="1"/>
  <c r="AA19" i="5"/>
  <c r="T17" i="5"/>
  <c r="S20" i="5"/>
  <c r="S18" i="5"/>
  <c r="U17" i="5" l="1"/>
  <c r="T20" i="5"/>
  <c r="T18" i="5"/>
  <c r="AC16" i="5"/>
  <c r="AB21" i="5"/>
  <c r="AB26" i="5" s="1"/>
  <c r="AB19" i="5"/>
  <c r="R22" i="5"/>
  <c r="Q25" i="5"/>
  <c r="Q24" i="5" s="1"/>
  <c r="Q23" i="5" s="1"/>
  <c r="AD16" i="5" l="1"/>
  <c r="AC19" i="5"/>
  <c r="AC21" i="5"/>
  <c r="AC26" i="5" s="1"/>
  <c r="S22" i="5"/>
  <c r="R25" i="5"/>
  <c r="R24" i="5" s="1"/>
  <c r="R23" i="5" s="1"/>
  <c r="V17" i="5"/>
  <c r="U18" i="5"/>
  <c r="U20" i="5"/>
  <c r="V20" i="5" l="1"/>
  <c r="W17" i="5"/>
  <c r="V18" i="5"/>
  <c r="T22" i="5"/>
  <c r="S25" i="5"/>
  <c r="S24" i="5" s="1"/>
  <c r="S23" i="5" s="1"/>
  <c r="AE16" i="5"/>
  <c r="AD19" i="5"/>
  <c r="AD21" i="5"/>
  <c r="AD26" i="5" s="1"/>
  <c r="U22" i="5" l="1"/>
  <c r="T25" i="5"/>
  <c r="T24" i="5" s="1"/>
  <c r="T23" i="5" s="1"/>
  <c r="AF16" i="5"/>
  <c r="AE21" i="5"/>
  <c r="AE26" i="5" s="1"/>
  <c r="AE19" i="5"/>
  <c r="X17" i="5"/>
  <c r="W20" i="5"/>
  <c r="W18" i="5"/>
  <c r="Y17" i="5" l="1"/>
  <c r="X18" i="5"/>
  <c r="X20" i="5"/>
  <c r="AF21" i="5"/>
  <c r="AF26" i="5" s="1"/>
  <c r="AF19" i="5"/>
  <c r="AG16" i="5"/>
  <c r="V22" i="5"/>
  <c r="U25" i="5"/>
  <c r="U24" i="5" s="1"/>
  <c r="U23" i="5" s="1"/>
  <c r="AG21" i="5" l="1"/>
  <c r="AG26" i="5" s="1"/>
  <c r="AG19" i="5"/>
  <c r="W22" i="5"/>
  <c r="V25" i="5"/>
  <c r="V24" i="5" s="1"/>
  <c r="V23" i="5" s="1"/>
  <c r="Z17" i="5"/>
  <c r="Y20" i="5"/>
  <c r="Y18" i="5"/>
  <c r="AA17" i="5" l="1"/>
  <c r="Z20" i="5"/>
  <c r="Z18" i="5"/>
  <c r="X22" i="5"/>
  <c r="W25" i="5"/>
  <c r="W24" i="5" s="1"/>
  <c r="W23" i="5" s="1"/>
  <c r="Y22" i="5" l="1"/>
  <c r="X25" i="5"/>
  <c r="X24" i="5" s="1"/>
  <c r="X23" i="5" s="1"/>
  <c r="AB17" i="5"/>
  <c r="AA20" i="5"/>
  <c r="AA18" i="5"/>
  <c r="AC17" i="5" l="1"/>
  <c r="AB20" i="5"/>
  <c r="AB18" i="5"/>
  <c r="Z22" i="5"/>
  <c r="Y25" i="5"/>
  <c r="Y24" i="5" s="1"/>
  <c r="Y23" i="5" s="1"/>
  <c r="AA22" i="5" l="1"/>
  <c r="Z25" i="5"/>
  <c r="Z24" i="5" s="1"/>
  <c r="Z23" i="5" s="1"/>
  <c r="AD17" i="5"/>
  <c r="AC18" i="5"/>
  <c r="AC20" i="5"/>
  <c r="AD20" i="5" l="1"/>
  <c r="AE17" i="5"/>
  <c r="AD18" i="5"/>
  <c r="AB22" i="5"/>
  <c r="AA25" i="5"/>
  <c r="AA24" i="5" s="1"/>
  <c r="AA23" i="5" s="1"/>
  <c r="AC22" i="5" l="1"/>
  <c r="AB25" i="5"/>
  <c r="AB24" i="5" s="1"/>
  <c r="AB23" i="5" s="1"/>
  <c r="AF17" i="5"/>
  <c r="AE18" i="5"/>
  <c r="AE20" i="5"/>
  <c r="AG17" i="5" l="1"/>
  <c r="AF20" i="5"/>
  <c r="AF18" i="5"/>
  <c r="AD22" i="5"/>
  <c r="AC25" i="5"/>
  <c r="AC24" i="5" s="1"/>
  <c r="AC23" i="5" s="1"/>
  <c r="AG20" i="5" l="1"/>
  <c r="AG18" i="5"/>
  <c r="AE22" i="5"/>
  <c r="AD25" i="5"/>
  <c r="AD24" i="5" s="1"/>
  <c r="AD23" i="5" s="1"/>
  <c r="AF22" i="5" l="1"/>
  <c r="AE25" i="5"/>
  <c r="AE24" i="5" s="1"/>
  <c r="AE23" i="5" s="1"/>
  <c r="AG22" i="5" l="1"/>
  <c r="AG25" i="5" s="1"/>
  <c r="AG24" i="5" s="1"/>
  <c r="AG23" i="5" s="1"/>
  <c r="AF25" i="5"/>
  <c r="AF24" i="5" s="1"/>
  <c r="AF23" i="5" s="1"/>
</calcChain>
</file>

<file path=xl/sharedStrings.xml><?xml version="1.0" encoding="utf-8"?>
<sst xmlns="http://schemas.openxmlformats.org/spreadsheetml/2006/main" count="221" uniqueCount="108">
  <si>
    <t>EARNED VALUE DESCRIPTION</t>
  </si>
  <si>
    <t>STT</t>
  </si>
  <si>
    <t>NAME</t>
  </si>
  <si>
    <t>FORMULA</t>
  </si>
  <si>
    <t>DESCRIPTION</t>
  </si>
  <si>
    <t>Budgeted Cost of Work Scheduled</t>
  </si>
  <si>
    <t>BCWS</t>
  </si>
  <si>
    <t>The plan of record</t>
  </si>
  <si>
    <t>Budgeted Cost of Work Performed</t>
  </si>
  <si>
    <t>BCWP</t>
  </si>
  <si>
    <t>The cost of completed work</t>
  </si>
  <si>
    <t>Actual Cost of Work Performed</t>
  </si>
  <si>
    <t>ACWP</t>
  </si>
  <si>
    <t>How much “value” was “earned” by the work performed</t>
  </si>
  <si>
    <t>Cost Variance</t>
  </si>
  <si>
    <t>CV</t>
  </si>
  <si>
    <t>BCWP-ACWP</t>
  </si>
  <si>
    <t>The difference between the planned cost for work completed and the actual cost.</t>
  </si>
  <si>
    <t>Schedule Variance</t>
  </si>
  <si>
    <t>SV</t>
  </si>
  <si>
    <t>BCWP – BCWS</t>
  </si>
  <si>
    <t>The difference between the planned and earned value.</t>
  </si>
  <si>
    <t>Cost Performance Index</t>
  </si>
  <si>
    <t xml:space="preserve">CPI </t>
  </si>
  <si>
    <t xml:space="preserve"> BCWP / ACWP</t>
  </si>
  <si>
    <t>How much it really costs to earn the reported value</t>
  </si>
  <si>
    <t>Schedule Performance Index</t>
  </si>
  <si>
    <t>SPI</t>
  </si>
  <si>
    <t xml:space="preserve"> BCWP / BCWS</t>
  </si>
  <si>
    <t>How much of the originally scheduled work has been accomplished</t>
  </si>
  <si>
    <t>Budget at Completion</t>
  </si>
  <si>
    <t>BAC</t>
  </si>
  <si>
    <t>Final BCWS</t>
  </si>
  <si>
    <t>the total budget allocated to the project.</t>
  </si>
  <si>
    <t>Variance at Completion</t>
  </si>
  <si>
    <t xml:space="preserve">VAC </t>
  </si>
  <si>
    <t>BAC – EAC</t>
  </si>
  <si>
    <t>The variance on the total budget at the end of the project.
This is the difference between what the project was originally expected (baselined) to cost, versus what the it is now expected to cost.</t>
  </si>
  <si>
    <t>Estimate at Completion</t>
  </si>
  <si>
    <t>EAC</t>
  </si>
  <si>
    <t>IEAC</t>
  </si>
  <si>
    <t>This is the difference between what the project was originally expected (baselined) to cost, versus what the it is now expected to cost.</t>
  </si>
  <si>
    <t>Independent Estimate at Completion</t>
  </si>
  <si>
    <t xml:space="preserve">IEAC </t>
  </si>
  <si>
    <t>BAC / CPI</t>
  </si>
  <si>
    <t>Projected final project cost based on current performance.</t>
  </si>
  <si>
    <t>Independent Schedule at Completion</t>
  </si>
  <si>
    <t>ISAC</t>
  </si>
  <si>
    <t xml:space="preserve"> Schedule / SPI</t>
  </si>
  <si>
    <t xml:space="preserve">Estimated amount of time the project will take given current schedule performance. </t>
  </si>
  <si>
    <t>ABBREV.</t>
  </si>
  <si>
    <t>No.</t>
  </si>
  <si>
    <t>Name</t>
  </si>
  <si>
    <t>Weeks</t>
  </si>
  <si>
    <t>Total</t>
  </si>
  <si>
    <t>Budgeted cost of Work Performed</t>
  </si>
  <si>
    <t>CV= BCWP-ACWP</t>
  </si>
  <si>
    <t>SV= BCWP-BCWS</t>
  </si>
  <si>
    <t>CPI= BCWP/ACWP</t>
  </si>
  <si>
    <t>Shedule Performance Index</t>
  </si>
  <si>
    <t>SPI= BCWP/BCWS</t>
  </si>
  <si>
    <t>Budget At Completion</t>
  </si>
  <si>
    <t>BAC=  final BCWS</t>
  </si>
  <si>
    <t>Variance At Completion</t>
  </si>
  <si>
    <t>VAC= BAC-EAC</t>
  </si>
  <si>
    <t>Estimate At Completion</t>
  </si>
  <si>
    <t>EAC=IEAC</t>
  </si>
  <si>
    <t>IEAC= ACWP+(BAC-BCWP)/CPI</t>
  </si>
  <si>
    <t>ISAC= 46/ SPI</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</si>
  <si>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</si>
  <si>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</si>
  <si>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</si>
  <si>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</si>
  <si>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</si>
  <si>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</si>
  <si>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</si>
  <si>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</si>
  <si>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</si>
  <si>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</si>
  <si>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</si>
  <si>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</si>
  <si>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</si>
  <si>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</si>
  <si>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</si>
  <si>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</si>
  <si>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</si>
  <si>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</si>
  <si>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</si>
  <si>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</si>
  <si>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</si>
  <si>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</si>
  <si>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</si>
  <si>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</si>
  <si>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</si>
  <si>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</si>
  <si>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</si>
  <si>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</si>
  <si>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</si>
  <si>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</si>
  <si>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Chart of cost incurred to accomplish the work that has been done to date:</t>
  </si>
  <si>
    <t>Chart of tempo estimation to complete project</t>
  </si>
  <si>
    <t>Bull's eye chart</t>
  </si>
  <si>
    <t>Indicators of the project to week 30</t>
  </si>
  <si>
    <t>Plan</t>
  </si>
  <si>
    <t>Actual</t>
  </si>
  <si>
    <t>Project: [Project's name] - [Team's name] - Mentor: [Mentor's name]</t>
  </si>
  <si>
    <t>Project Risk Manager: [Name]</t>
  </si>
  <si>
    <t>[Team member's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</si>
</sst>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14" x14ac:knownFonts="1">
    <font>
      <sz val="11"/>
      <color theme="1"/>
      <name val="Calibri"/>
      <family val="2"/>
      <scheme val="minor"/>
    </font>
    <font>
      <b/>
      <sz val="12"/>
      <color theme="1"/>
      <name val="Times New Roman"/>
      <family val="1"/>
    </font>
    <font>
      <sz val="12"/>
      <color theme="1"/>
      <name val="Times New Roman"/>
      <family val="1"/>
    </font>
    <font>
      <sz val="12"/>
      <color rgb="FF000000"/>
      <name val="Times New Roman"/>
      <family val="1"/>
    </font>
    <font>
      <b/>
      <sz val="12"/>
      <name val="Times New Roman"/>
      <family val="1"/>
    </font>
    <font>
      <b/>
      <sz val="12"/>
      <color theme="0"/>
      <name val="Times New Roman"/>
      <family val="1"/>
    </font>
    <font>
      <b/>
      <i/>
      <sz val="12"/>
      <color theme="0"/>
      <name val="Times New Roman"/>
      <family val="1"/>
    </font>
    <font>
      <sz val="12"/>
      <color theme="4" tint="-0.499984740745262"/>
      <name val="Times New Roman"/>
      <family val="1"/>
    </font>
    <font>
      <b/>
      <sz val="26"/>
      <color theme="4"/>
      <name val="Times New Roman"/>
      <family val="1"/>
    </font>
    <font>
      <sz val="11"/>
      <color theme="1"/>
      <name val="Times New Roman"/>
      <family val="1"/>
    </font>
    <font>
      <b/>
      <sz val="20"/>
      <color theme="1"/>
      <name val="Times New Roman"/>
      <family val="1"/>
    </font>
    <font>
      <b/>
      <sz val="24"/>
      <color theme="4"/>
      <name val="Times New Roman"/>
      <family val="1"/>
    </font>
    <font>
      <sz val="11"/>
      <color theme="0"/>
      <name val="Times New Roman"/>
      <family val="1"/>
    </font>
    <font>
      <b/>
      <sz val="11"/>
      <color theme="1"/>
      <name val="Times New Roman"/>
      <family val="1"/>
    </font>
  </fonts>
  <fills count="3">
    <fill>
      <patternFill patternType="none"/>
    </fill>
    <fill>
      <patternFill patternType="gray125"/>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1" fontId="0" fillId="0" borderId="0" xfId="0" applyNumberForma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left" vertical="center"/>
    </xf>
    <xf numFmtId="0" fontId="1" fillId="0" borderId="0" xfId="0" applyFont="1" applyAlignment="1">
      <alignment horizontal="center" vertical="center"/>
    </xf>
    <xf numFmtId="164" fontId="2" fillId="0" borderId="0" xfId="0" applyNumberFormat="1" applyFont="1"/>
    <xf numFmtId="164" fontId="2" fillId="0" borderId="0" xfId="0" applyNumberFormat="1" applyFont="1" applyFill="1"/>
    <xf numFmtId="1" fontId="2" fillId="0" borderId="3" xfId="0" applyNumberFormat="1" applyFont="1" applyFill="1" applyBorder="1"/>
    <xf numFmtId="0" fontId="2" fillId="0" borderId="1" xfId="0" applyFont="1" applyFill="1" applyBorder="1"/>
    <xf numFmtId="0" fontId="4" fillId="0" borderId="1" xfId="0" applyFont="1" applyFill="1" applyBorder="1"/>
    <xf numFmtId="0" fontId="2" fillId="0" borderId="3" xfId="0" applyFont="1" applyFill="1" applyBorder="1" applyAlignment="1">
      <alignment horizontal="center" vertical="center"/>
    </xf>
    <xf numFmtId="0" fontId="1" fillId="0" borderId="1" xfId="0" applyFont="1" applyFill="1" applyBorder="1"/>
    <xf numFmtId="164" fontId="2" fillId="0" borderId="1" xfId="0" applyNumberFormat="1" applyFont="1" applyBorder="1"/>
    <xf numFmtId="164" fontId="2" fillId="0" borderId="1" xfId="0" applyNumberFormat="1" applyFont="1" applyFill="1" applyBorder="1"/>
    <xf numFmtId="164" fontId="2" fillId="0" borderId="2" xfId="0" applyNumberFormat="1" applyFont="1" applyBorder="1"/>
    <xf numFmtId="0" fontId="2" fillId="0" borderId="7" xfId="0" applyFont="1" applyFill="1" applyBorder="1" applyAlignment="1">
      <alignment horizontal="center" vertical="center"/>
    </xf>
    <xf numFmtId="0" fontId="2" fillId="0" borderId="8" xfId="0" applyFont="1" applyFill="1" applyBorder="1"/>
    <xf numFmtId="0" fontId="1" fillId="0" borderId="8" xfId="0" applyFont="1" applyFill="1" applyBorder="1"/>
    <xf numFmtId="164" fontId="2" fillId="0" borderId="8" xfId="0" applyNumberFormat="1" applyFont="1" applyBorder="1"/>
    <xf numFmtId="1" fontId="5" fillId="0" borderId="4" xfId="0" applyNumberFormat="1" applyFont="1" applyFill="1" applyBorder="1" applyAlignment="1">
      <alignment horizontal="center" vertical="center"/>
    </xf>
    <xf numFmtId="0" fontId="5" fillId="0" borderId="5" xfId="0" applyFont="1" applyFill="1" applyBorder="1" applyAlignment="1">
      <alignment horizontal="center" vertical="center"/>
    </xf>
    <xf numFmtId="14" fontId="6" fillId="0" borderId="5" xfId="0" applyNumberFormat="1" applyFont="1" applyBorder="1" applyAlignment="1">
      <alignment horizontal="center"/>
    </xf>
    <xf numFmtId="14" fontId="6" fillId="0" borderId="5" xfId="0" applyNumberFormat="1" applyFont="1" applyFill="1" applyBorder="1" applyAlignment="1">
      <alignment horizontal="center"/>
    </xf>
    <xf numFmtId="14" fontId="6" fillId="0" borderId="6" xfId="0" applyNumberFormat="1" applyFont="1" applyBorder="1" applyAlignment="1">
      <alignment horizontal="center"/>
    </xf>
    <xf numFmtId="0" fontId="0" fillId="0" borderId="1" xfId="0" applyBorder="1"/>
    <xf numFmtId="0" fontId="0" fillId="0" borderId="1" xfId="0" applyBorder="1" applyAlignment="1">
      <alignment wrapText="1"/>
    </xf>
    <xf numFmtId="0" fontId="2" fillId="0" borderId="0" xfId="0" applyFont="1" applyFill="1" applyBorder="1" applyAlignment="1">
      <alignment horizontal="center" vertical="center"/>
    </xf>
    <xf numFmtId="0" fontId="2" fillId="0" borderId="0" xfId="0" applyFont="1" applyFill="1" applyBorder="1"/>
    <xf numFmtId="0" fontId="1" fillId="0" borderId="0" xfId="0" applyFont="1" applyFill="1" applyBorder="1"/>
    <xf numFmtId="164" fontId="2" fillId="0" borderId="0" xfId="0" applyNumberFormat="1" applyFont="1" applyBorder="1"/>
    <xf numFmtId="164" fontId="2" fillId="0" borderId="0" xfId="0" applyNumberFormat="1" applyFont="1" applyFill="1" applyBorder="1"/>
    <xf numFmtId="164" fontId="2" fillId="0" borderId="0" xfId="0" applyNumberFormat="1" applyFont="1" applyBorder="1" applyAlignment="1">
      <alignment horizontal="center"/>
    </xf>
    <xf numFmtId="0" fontId="2" fillId="0" borderId="3"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3" fillId="0" borderId="2"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2" fillId="0" borderId="9" xfId="0" applyFont="1" applyBorder="1" applyAlignment="1">
      <alignment horizontal="left" vertical="center" wrapText="1"/>
    </xf>
    <xf numFmtId="0" fontId="7" fillId="0" borderId="0" xfId="0" applyFont="1" applyBorder="1" applyAlignment="1">
      <alignment horizontal="left" vertical="center"/>
    </xf>
    <xf numFmtId="0" fontId="7" fillId="0" borderId="0" xfId="0" applyFont="1" applyAlignment="1">
      <alignment horizontal="left" vertical="center"/>
    </xf>
    <xf numFmtId="0" fontId="9" fillId="0" borderId="0" xfId="0" applyFont="1"/>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horizontal="center"/>
    </xf>
    <xf numFmtId="0" fontId="9" fillId="0" borderId="0" xfId="0" applyFont="1" applyFill="1"/>
    <xf numFmtId="0" fontId="13" fillId="0" borderId="0" xfId="0" applyFont="1"/>
    <xf numFmtId="0" fontId="8" fillId="0" borderId="0" xfId="0" applyFont="1" applyAlignment="1">
      <alignment horizontal="center" vertical="center"/>
    </xf>
    <xf numFmtId="0" fontId="7" fillId="0" borderId="0" xfId="0" applyFont="1" applyBorder="1" applyAlignment="1">
      <alignment horizontal="left" vertical="center"/>
    </xf>
    <xf numFmtId="0" fontId="7" fillId="0" borderId="0" xfId="0" applyFont="1" applyAlignment="1">
      <alignment horizontal="left" vertical="center"/>
    </xf>
    <xf numFmtId="0" fontId="0" fillId="0" borderId="8"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2" borderId="2" xfId="0" applyFill="1" applyBorder="1" applyAlignment="1">
      <alignment horizontal="left" vertical="center"/>
    </xf>
    <xf numFmtId="0" fontId="0" fillId="2" borderId="3" xfId="0" applyFill="1" applyBorder="1" applyAlignment="1">
      <alignment horizontal="left" vertical="center"/>
    </xf>
  </cellXfs>
  <cellStyles count="1">
    <cellStyle name="Normal" xfId="0" builtinId="0"/>
  </cellStyles>
  <dxfs count="150">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dxf>
    <dxf>
      <font>
        <b val="0"/>
        <i val="0"/>
        <strike val="0"/>
        <condense val="0"/>
        <extend val="0"/>
        <outline val="0"/>
        <shadow val="0"/>
        <u val="none"/>
        <vertAlign val="baseline"/>
        <sz val="12"/>
        <color theme="1"/>
        <name val="Times New Roman"/>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scheme val="none"/>
      </font>
    </dxf>
    <dxf>
      <border outline="0">
        <top style="thin">
          <color indexed="64"/>
        </top>
      </border>
    </dxf>
    <dxf>
      <border outline="0">
        <right style="thin">
          <color indexed="64"/>
        </right>
        <bottom style="thin">
          <color indexed="64"/>
        </bottom>
      </border>
    </dxf>
    <dxf>
      <font>
        <strike val="0"/>
        <outline val="0"/>
        <shadow val="0"/>
        <u val="none"/>
        <vertAlign val="baseline"/>
        <name val="Times New Roman"/>
        <scheme val="none"/>
      </font>
    </dxf>
    <dxf>
      <border outline="0">
        <bottom style="thin">
          <color indexed="64"/>
        </bottom>
      </border>
    </dxf>
    <dxf>
      <font>
        <b/>
        <i/>
        <strike val="0"/>
        <condense val="0"/>
        <extend val="0"/>
        <outline val="0"/>
        <shadow val="0"/>
        <u val="none"/>
        <vertAlign val="baseline"/>
        <sz val="12"/>
        <color theme="0"/>
        <name val="Times New Roman"/>
        <scheme val="none"/>
      </font>
      <numFmt numFmtId="19" formatCode="m/d/yyyy"/>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0.00_);[Red]\(0.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Times New Roman"/>
        <scheme val="none"/>
      </font>
      <fill>
        <patternFill patternType="none">
          <fgColor theme="4" tint="0.79998168889431442"/>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theme="4" tint="0.79998168889431442"/>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theme="4" tint="0.79998168889431442"/>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name val="Times New Roman"/>
        <scheme val="none"/>
      </font>
      <numFmt numFmtId="19" formatCode="m/d/yyyy"/>
    </dxf>
    <dxf>
      <border>
        <bottom style="thin">
          <color rgb="FF000000"/>
        </bottom>
      </border>
    </dxf>
    <dxf>
      <font>
        <b/>
        <i/>
        <strike val="0"/>
        <condense val="0"/>
        <extend val="0"/>
        <outline val="0"/>
        <shadow val="0"/>
        <u val="none"/>
        <vertAlign val="baseline"/>
        <sz val="10"/>
        <color theme="0"/>
        <name val="Times New Roman"/>
        <scheme val="none"/>
      </font>
      <numFmt numFmtId="19" formatCode="m/d/yyyy"/>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s>
  <tableStyles count="0" defaultTableStyle="TableStyleMedium2" defaultPivotStyle="PivotStyleLight16"/>
  <colors>
    <mruColors>
      <color rgb="FFFF00FF"/>
      <color rgb="FF99CC00"/>
      <color rgb="FF66FFFF"/>
      <color rgb="FFFF33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Cost incurred to accomplish the work that has been done to date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5040379567938617E-2"/>
          <c:y val="0.20636279269569485"/>
          <c:w val="0.82125623055207386"/>
          <c:h val="0.68092890757604085"/>
        </c:manualLayout>
      </c:layout>
      <c:lineChart>
        <c:grouping val="standard"/>
        <c:varyColors val="0"/>
        <c:ser>
          <c:idx val="0"/>
          <c:order val="0"/>
          <c:tx>
            <c:strRef>
              <c:f>Data!$C$16</c:f>
              <c:strCache>
                <c:ptCount val="1"/>
                <c:pt idx="0">
                  <c:v>BCWP</c:v>
                </c:pt>
              </c:strCache>
            </c:strRef>
          </c:tx>
          <c:spPr>
            <a:ln w="38100" cap="flat" cmpd="dbl" algn="ctr">
              <a:solidFill>
                <a:schemeClr val="accent1"/>
              </a:solidFill>
              <a:miter lim="800000"/>
            </a:ln>
            <a:effectLst/>
          </c:spPr>
          <c:marker>
            <c:symbol val="square"/>
            <c:size val="4"/>
            <c:spPr>
              <a:solidFill>
                <a:schemeClr val="accent2"/>
              </a:solidFill>
              <a:ln w="9525" cap="flat" cmpd="sng" algn="ctr">
                <a:solidFill>
                  <a:schemeClr val="lt1"/>
                </a:solidFill>
                <a:round/>
              </a:ln>
              <a:effectLst/>
            </c:spPr>
          </c:marker>
          <c:cat>
            <c:strRef>
              <c:f>Data!$D$13:$AG$13</c:f>
              <c:strCache>
                <c:ptCount val="30"/>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strCache>
            </c:strRef>
          </c:cat>
          <c:val>
            <c:numRef>
              <c:f>Data!$D$16:$AG$16</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Data!$C$15</c:f>
              <c:strCache>
                <c:ptCount val="1"/>
                <c:pt idx="0">
                  <c:v>BCWS</c:v>
                </c:pt>
              </c:strCache>
            </c:strRef>
          </c:tx>
          <c:spPr>
            <a:ln w="38100" cap="flat" cmpd="dbl" algn="ctr">
              <a:solidFill>
                <a:schemeClr val="accent2"/>
              </a:solidFill>
              <a:miter lim="800000"/>
            </a:ln>
            <a:effectLst/>
          </c:spPr>
          <c:marker>
            <c:symbol val="square"/>
            <c:size val="4"/>
            <c:spPr>
              <a:solidFill>
                <a:srgbClr val="002060"/>
              </a:solidFill>
              <a:ln w="9525" cap="flat" cmpd="sng" algn="ctr">
                <a:solidFill>
                  <a:schemeClr val="lt1"/>
                </a:solidFill>
                <a:round/>
              </a:ln>
              <a:effectLst/>
            </c:spPr>
          </c:marker>
          <c:cat>
            <c:strRef>
              <c:f>Data!$D$13:$AG$13</c:f>
              <c:strCache>
                <c:ptCount val="30"/>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strCache>
            </c:strRef>
          </c:cat>
          <c:val>
            <c:numRef>
              <c:f>Data!$D$15:$AG$15</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2"/>
          <c:order val="2"/>
          <c:tx>
            <c:strRef>
              <c:f>Data!$C$17</c:f>
              <c:strCache>
                <c:ptCount val="1"/>
                <c:pt idx="0">
                  <c:v>ACWP</c:v>
                </c:pt>
              </c:strCache>
            </c:strRef>
          </c:tx>
          <c:spPr>
            <a:ln w="38100" cap="flat" cmpd="dbl" algn="ctr">
              <a:solidFill>
                <a:schemeClr val="accent3"/>
              </a:solidFill>
              <a:miter lim="800000"/>
            </a:ln>
            <a:effectLst/>
          </c:spPr>
          <c:marker>
            <c:symbol val="square"/>
            <c:size val="4"/>
            <c:spPr>
              <a:solidFill>
                <a:schemeClr val="accent3"/>
              </a:solidFill>
              <a:ln w="9525" cap="flat" cmpd="sng" algn="ctr">
                <a:solidFill>
                  <a:schemeClr val="lt1"/>
                </a:solidFill>
                <a:round/>
              </a:ln>
              <a:effectLst/>
            </c:spPr>
          </c:marker>
          <c:cat>
            <c:strRef>
              <c:f>Data!$D$13:$AG$13</c:f>
              <c:strCache>
                <c:ptCount val="30"/>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strCache>
            </c:strRef>
          </c:cat>
          <c:val>
            <c:numRef>
              <c:f>Data!$D$17:$AG$17</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dLbls>
          <c:showLegendKey val="0"/>
          <c:showVal val="0"/>
          <c:showCatName val="0"/>
          <c:showSerName val="0"/>
          <c:showPercent val="0"/>
          <c:showBubbleSize val="0"/>
        </c:dLbls>
        <c:marker val="1"/>
        <c:smooth val="0"/>
        <c:axId val="-302054272"/>
        <c:axId val="-302053184"/>
      </c:lineChart>
      <c:catAx>
        <c:axId val="-302054272"/>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53184"/>
        <c:crosses val="autoZero"/>
        <c:auto val="1"/>
        <c:lblAlgn val="ctr"/>
        <c:lblOffset val="100"/>
        <c:noMultiLvlLbl val="0"/>
      </c:catAx>
      <c:valAx>
        <c:axId val="-302053184"/>
        <c:scaling>
          <c:orientation val="minMax"/>
          <c:max val="14000"/>
        </c:scaling>
        <c:delete val="0"/>
        <c:axPos val="l"/>
        <c:majorGridlines>
          <c:spPr>
            <a:ln w="9525" cap="flat" cmpd="sng" algn="ctr">
              <a:solidFill>
                <a:schemeClr val="tx1">
                  <a:lumMod val="15000"/>
                  <a:lumOff val="85000"/>
                  <a:alpha val="32000"/>
                </a:schemeClr>
              </a:solidFill>
              <a:round/>
            </a:ln>
            <a:effectLst/>
          </c:spPr>
        </c:majorGridlines>
        <c:numFmt formatCode="0_);[Red]\(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54272"/>
        <c:crosses val="autoZero"/>
        <c:crossBetween val="between"/>
      </c:valAx>
      <c:spPr>
        <a:noFill/>
        <a:ln>
          <a:noFill/>
        </a:ln>
        <a:effectLst/>
      </c:spPr>
    </c:plotArea>
    <c:legend>
      <c:legendPos val="t"/>
      <c:layout>
        <c:manualLayout>
          <c:xMode val="edge"/>
          <c:yMode val="edge"/>
          <c:x val="0.89265252377672555"/>
          <c:y val="0.42370519044821636"/>
          <c:w val="0.10530183727034122"/>
          <c:h val="0.2278828014925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all" spc="150" baseline="0">
                <a:solidFill>
                  <a:schemeClr val="tx1">
                    <a:lumMod val="50000"/>
                    <a:lumOff val="50000"/>
                  </a:schemeClr>
                </a:solidFill>
                <a:latin typeface="+mn-lt"/>
                <a:ea typeface="+mn-ea"/>
                <a:cs typeface="+mn-cs"/>
              </a:defRPr>
            </a:pPr>
            <a:r>
              <a:rPr lang="en-US" sz="2400"/>
              <a:t>Tempo estimat to complete project</a:t>
            </a:r>
          </a:p>
        </c:rich>
      </c:tx>
      <c:overlay val="0"/>
      <c:spPr>
        <a:noFill/>
        <a:ln>
          <a:noFill/>
        </a:ln>
        <a:effectLst/>
      </c:spPr>
      <c:txPr>
        <a:bodyPr rot="0" spcFirstLastPara="1" vertOverflow="ellipsis" vert="horz" wrap="square" anchor="ctr" anchorCtr="1"/>
        <a:lstStyle/>
        <a:p>
          <a:pPr>
            <a:defRPr sz="2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4063395921663638E-2"/>
          <c:y val="0.12798087344137632"/>
          <c:w val="0.80104007672117905"/>
          <c:h val="0.74227984977968264"/>
        </c:manualLayout>
      </c:layout>
      <c:lineChart>
        <c:grouping val="standard"/>
        <c:varyColors val="0"/>
        <c:ser>
          <c:idx val="0"/>
          <c:order val="0"/>
          <c:spPr>
            <a:ln w="19050" cap="flat" cmpd="sng" algn="ctr">
              <a:solidFill>
                <a:schemeClr val="accent1">
                  <a:lumMod val="75000"/>
                </a:schemeClr>
              </a:solidFill>
              <a:miter lim="800000"/>
            </a:ln>
            <a:effectLst/>
          </c:spPr>
          <c:marker>
            <c:symbol val="square"/>
            <c:size val="4"/>
            <c:spPr>
              <a:solidFill>
                <a:srgbClr val="002060"/>
              </a:solidFill>
              <a:ln w="9525" cap="flat" cmpd="sng" algn="ctr">
                <a:solidFill>
                  <a:schemeClr val="lt1"/>
                </a:solidFill>
                <a:round/>
              </a:ln>
              <a:effectLst/>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19050" cap="flat" cmpd="sng" algn="ctr">
              <a:solidFill>
                <a:schemeClr val="accent2"/>
              </a:solidFill>
              <a:miter lim="800000"/>
            </a:ln>
            <a:effectLst/>
          </c:spPr>
          <c:marker>
            <c:symbol val="square"/>
            <c:size val="4"/>
            <c:spPr>
              <a:solidFill>
                <a:schemeClr val="accent2"/>
              </a:solidFill>
              <a:ln w="9525" cap="flat" cmpd="sng" algn="ctr">
                <a:solidFill>
                  <a:schemeClr val="lt1"/>
                </a:solidFill>
                <a:round/>
              </a:ln>
              <a:effectLst/>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2"/>
          <c:order val="2"/>
          <c:spPr>
            <a:ln w="19050" cap="flat" cmpd="sng" algn="ctr">
              <a:solidFill>
                <a:schemeClr val="accent3"/>
              </a:solidFill>
              <a:miter lim="800000"/>
            </a:ln>
            <a:effectLst/>
          </c:spPr>
          <c:marker>
            <c:symbol val="square"/>
            <c:size val="4"/>
            <c:spPr>
              <a:solidFill>
                <a:schemeClr val="accent3"/>
              </a:solidFill>
              <a:ln w="9525" cap="flat" cmpd="sng" algn="ctr">
                <a:solidFill>
                  <a:schemeClr val="lt1"/>
                </a:solidFill>
                <a:round/>
              </a:ln>
              <a:effectLst/>
            </c:spPr>
          </c:marker>
          <c:dPt>
            <c:idx val="28"/>
            <c:marker>
              <c:symbol val="none"/>
            </c:marker>
            <c:bubble3D val="0"/>
            <c:spPr>
              <a:ln w="19050" cap="flat" cmpd="sng" algn="ctr">
                <a:solidFill>
                  <a:srgbClr val="FF00FF"/>
                </a:solidFill>
                <a:prstDash val="sysDot"/>
                <a:miter lim="800000"/>
              </a:ln>
              <a:effectLst/>
            </c:spPr>
          </c:dPt>
          <c:dPt>
            <c:idx val="29"/>
            <c:marker>
              <c:symbol val="none"/>
            </c:marker>
            <c:bubble3D val="0"/>
            <c:spPr>
              <a:ln w="19050" cap="flat" cmpd="sng" algn="ctr">
                <a:solidFill>
                  <a:srgbClr val="FF00FF"/>
                </a:solidFill>
                <a:prstDash val="sysDot"/>
                <a:miter lim="800000"/>
              </a:ln>
              <a:effectLst/>
            </c:spPr>
          </c:dPt>
          <c:dPt>
            <c:idx val="30"/>
            <c:marker>
              <c:symbol val="none"/>
            </c:marker>
            <c:bubble3D val="0"/>
            <c:spPr>
              <a:ln w="19050" cap="flat" cmpd="sng" algn="ctr">
                <a:solidFill>
                  <a:srgbClr val="FF00FF"/>
                </a:solidFill>
                <a:prstDash val="sysDot"/>
                <a:miter lim="800000"/>
              </a:ln>
              <a:effectLst/>
            </c:spPr>
          </c:dPt>
          <c:dPt>
            <c:idx val="31"/>
            <c:marker>
              <c:symbol val="none"/>
            </c:marker>
            <c:bubble3D val="0"/>
            <c:spPr>
              <a:ln w="19050" cap="flat" cmpd="sng" algn="ctr">
                <a:solidFill>
                  <a:srgbClr val="FF00FF"/>
                </a:solidFill>
                <a:prstDash val="sysDot"/>
                <a:miter lim="800000"/>
              </a:ln>
              <a:effectLst/>
            </c:spPr>
          </c:dPt>
          <c:dPt>
            <c:idx val="32"/>
            <c:marker>
              <c:symbol val="none"/>
            </c:marker>
            <c:bubble3D val="0"/>
            <c:spPr>
              <a:ln w="19050" cap="flat" cmpd="sng" algn="ctr">
                <a:solidFill>
                  <a:srgbClr val="FF00FF"/>
                </a:solidFill>
                <a:prstDash val="sysDot"/>
                <a:miter lim="800000"/>
              </a:ln>
              <a:effectLst/>
            </c:spPr>
          </c:dPt>
          <c:dPt>
            <c:idx val="33"/>
            <c:marker>
              <c:symbol val="none"/>
            </c:marker>
            <c:bubble3D val="0"/>
            <c:spPr>
              <a:ln w="19050" cap="flat" cmpd="sng" algn="ctr">
                <a:solidFill>
                  <a:srgbClr val="FF00FF"/>
                </a:solidFill>
                <a:prstDash val="sysDot"/>
                <a:miter lim="800000"/>
              </a:ln>
              <a:effectLst/>
            </c:spPr>
          </c:dPt>
          <c:dPt>
            <c:idx val="34"/>
            <c:marker>
              <c:symbol val="none"/>
            </c:marker>
            <c:bubble3D val="0"/>
            <c:spPr>
              <a:ln w="19050" cap="flat" cmpd="sng" algn="ctr">
                <a:solidFill>
                  <a:srgbClr val="FF00FF"/>
                </a:solidFill>
                <a:prstDash val="sysDot"/>
                <a:miter lim="800000"/>
              </a:ln>
              <a:effectLst/>
            </c:spPr>
          </c:dPt>
          <c:dPt>
            <c:idx val="35"/>
            <c:marker>
              <c:symbol val="none"/>
            </c:marker>
            <c:bubble3D val="0"/>
            <c:spPr>
              <a:ln w="19050" cap="flat" cmpd="sng" algn="ctr">
                <a:solidFill>
                  <a:srgbClr val="FF00FF"/>
                </a:solidFill>
                <a:prstDash val="sysDot"/>
                <a:miter lim="800000"/>
              </a:ln>
              <a:effectLst/>
            </c:spPr>
          </c:dPt>
          <c:dPt>
            <c:idx val="36"/>
            <c:marker>
              <c:symbol val="none"/>
            </c:marker>
            <c:bubble3D val="0"/>
            <c:spPr>
              <a:ln w="19050" cap="flat" cmpd="sng" algn="ctr">
                <a:solidFill>
                  <a:srgbClr val="FF00FF"/>
                </a:solidFill>
                <a:prstDash val="sysDot"/>
                <a:miter lim="800000"/>
              </a:ln>
              <a:effectLst/>
            </c:spPr>
          </c:dPt>
          <c:dPt>
            <c:idx val="37"/>
            <c:marker>
              <c:symbol val="none"/>
            </c:marker>
            <c:bubble3D val="0"/>
            <c:spPr>
              <a:ln w="19050" cap="flat" cmpd="sng" algn="ctr">
                <a:solidFill>
                  <a:srgbClr val="FF00FF"/>
                </a:solidFill>
                <a:prstDash val="sysDot"/>
                <a:miter lim="800000"/>
              </a:ln>
              <a:effectLst/>
            </c:spPr>
          </c:dPt>
          <c:dPt>
            <c:idx val="38"/>
            <c:marker>
              <c:symbol val="none"/>
            </c:marker>
            <c:bubble3D val="0"/>
            <c:spPr>
              <a:ln w="19050" cap="flat" cmpd="sng" algn="ctr">
                <a:solidFill>
                  <a:srgbClr val="FF00FF"/>
                </a:solidFill>
                <a:prstDash val="sysDot"/>
                <a:miter lim="800000"/>
              </a:ln>
              <a:effectLst/>
            </c:spPr>
          </c:dPt>
          <c:dPt>
            <c:idx val="39"/>
            <c:marker>
              <c:symbol val="none"/>
            </c:marker>
            <c:bubble3D val="0"/>
            <c:spPr>
              <a:ln w="19050" cap="flat" cmpd="sng" algn="ctr">
                <a:solidFill>
                  <a:srgbClr val="FF00FF"/>
                </a:solidFill>
                <a:prstDash val="sysDot"/>
                <a:miter lim="800000"/>
              </a:ln>
              <a:effectLst/>
            </c:spPr>
          </c:dPt>
          <c:dPt>
            <c:idx val="40"/>
            <c:marker>
              <c:symbol val="none"/>
            </c:marker>
            <c:bubble3D val="0"/>
            <c:spPr>
              <a:ln w="19050" cap="flat" cmpd="sng" algn="ctr">
                <a:solidFill>
                  <a:srgbClr val="FF00FF"/>
                </a:solidFill>
                <a:prstDash val="sysDot"/>
                <a:miter lim="800000"/>
              </a:ln>
              <a:effectLst/>
            </c:spPr>
          </c:dPt>
          <c:dPt>
            <c:idx val="41"/>
            <c:marker>
              <c:symbol val="none"/>
            </c:marker>
            <c:bubble3D val="0"/>
            <c:spPr>
              <a:ln w="19050" cap="flat" cmpd="sng" algn="ctr">
                <a:solidFill>
                  <a:srgbClr val="FF00FF"/>
                </a:solidFill>
                <a:prstDash val="sysDot"/>
                <a:miter lim="800000"/>
              </a:ln>
              <a:effectLst/>
            </c:spPr>
          </c:dPt>
          <c:dPt>
            <c:idx val="42"/>
            <c:marker>
              <c:symbol val="none"/>
            </c:marker>
            <c:bubble3D val="0"/>
            <c:spPr>
              <a:ln w="19050" cap="flat" cmpd="sng" algn="ctr">
                <a:solidFill>
                  <a:srgbClr val="FF00FF"/>
                </a:solidFill>
                <a:prstDash val="sysDot"/>
                <a:miter lim="800000"/>
              </a:ln>
              <a:effectLst/>
            </c:spPr>
          </c:dPt>
          <c:dPt>
            <c:idx val="43"/>
            <c:marker>
              <c:symbol val="none"/>
            </c:marker>
            <c:bubble3D val="0"/>
            <c:spPr>
              <a:ln w="19050" cap="flat" cmpd="sng" algn="ctr">
                <a:solidFill>
                  <a:srgbClr val="FF00FF"/>
                </a:solidFill>
                <a:prstDash val="sysDot"/>
                <a:miter lim="800000"/>
              </a:ln>
              <a:effectLst/>
            </c:spPr>
          </c:dPt>
          <c:dPt>
            <c:idx val="44"/>
            <c:marker>
              <c:symbol val="none"/>
            </c:marker>
            <c:bubble3D val="0"/>
            <c:spPr>
              <a:ln w="19050" cap="flat" cmpd="sng" algn="ctr">
                <a:solidFill>
                  <a:srgbClr val="FF00FF"/>
                </a:solidFill>
                <a:prstDash val="sysDot"/>
                <a:miter lim="800000"/>
              </a:ln>
              <a:effectLst/>
            </c:spPr>
          </c:dPt>
          <c:dPt>
            <c:idx val="45"/>
            <c:marker>
              <c:symbol val="none"/>
            </c:marker>
            <c:bubble3D val="0"/>
            <c:spPr>
              <a:ln w="19050" cap="flat" cmpd="sng" algn="ctr">
                <a:solidFill>
                  <a:srgbClr val="FF00FF"/>
                </a:solidFill>
                <a:prstDash val="sysDot"/>
                <a:miter lim="800000"/>
              </a:ln>
              <a:effectLst/>
            </c:spPr>
          </c:dPt>
          <c:dPt>
            <c:idx val="46"/>
            <c:marker>
              <c:symbol val="square"/>
              <c:size val="4"/>
              <c:spPr>
                <a:solidFill>
                  <a:schemeClr val="accent3"/>
                </a:solidFill>
                <a:ln w="9525" cap="flat" cmpd="sng" algn="ctr">
                  <a:solidFill>
                    <a:schemeClr val="lt1"/>
                  </a:solidFill>
                  <a:round/>
                </a:ln>
                <a:effectLst/>
              </c:spPr>
            </c:marker>
            <c:bubble3D val="0"/>
            <c:spPr>
              <a:ln w="19050" cap="flat" cmpd="sng" algn="ctr">
                <a:solidFill>
                  <a:srgbClr val="FF00FF"/>
                </a:solidFill>
                <a:miter lim="800000"/>
              </a:ln>
              <a:effectLst/>
            </c:spPr>
          </c:dPt>
          <c:dPt>
            <c:idx val="47"/>
            <c:marker>
              <c:symbol val="square"/>
              <c:size val="4"/>
              <c:spPr>
                <a:solidFill>
                  <a:schemeClr val="accent3"/>
                </a:solidFill>
                <a:ln w="9525" cap="flat" cmpd="sng" algn="ctr">
                  <a:solidFill>
                    <a:schemeClr val="lt1"/>
                  </a:solidFill>
                  <a:round/>
                </a:ln>
                <a:effectLst/>
              </c:spPr>
            </c:marker>
            <c:bubble3D val="0"/>
            <c:spPr>
              <a:ln w="19050" cap="flat" cmpd="sng" algn="ctr">
                <a:solidFill>
                  <a:srgbClr val="FF00FF"/>
                </a:solidFill>
                <a:miter lim="800000"/>
              </a:ln>
              <a:effectLst/>
            </c:spPr>
          </c:dPt>
          <c:dPt>
            <c:idx val="48"/>
            <c:marker>
              <c:symbol val="square"/>
              <c:size val="4"/>
              <c:spPr>
                <a:solidFill>
                  <a:schemeClr val="accent3"/>
                </a:solidFill>
                <a:ln w="9525" cap="flat" cmpd="sng" algn="ctr">
                  <a:solidFill>
                    <a:schemeClr val="lt1"/>
                  </a:solidFill>
                  <a:round/>
                </a:ln>
                <a:effectLst/>
              </c:spPr>
            </c:marker>
            <c:bubble3D val="0"/>
            <c:spPr>
              <a:ln w="19050" cap="flat" cmpd="sng" algn="ctr">
                <a:solidFill>
                  <a:srgbClr val="FF00FF"/>
                </a:solidFill>
                <a:miter lim="800000"/>
              </a:ln>
              <a:effectLst/>
            </c:spPr>
          </c:dPt>
          <c:dPt>
            <c:idx val="49"/>
            <c:marker>
              <c:symbol val="square"/>
              <c:size val="4"/>
              <c:spPr>
                <a:solidFill>
                  <a:schemeClr val="accent3"/>
                </a:solidFill>
                <a:ln w="9525" cap="flat" cmpd="sng" algn="ctr">
                  <a:solidFill>
                    <a:schemeClr val="lt1"/>
                  </a:solidFill>
                  <a:round/>
                </a:ln>
                <a:effectLst/>
              </c:spPr>
            </c:marker>
            <c:bubble3D val="0"/>
            <c:spPr>
              <a:ln w="19050" cap="flat" cmpd="sng" algn="ctr">
                <a:solidFill>
                  <a:srgbClr val="FF00FF"/>
                </a:solidFill>
                <a:miter lim="800000"/>
              </a:ln>
              <a:effectLst/>
            </c:spPr>
          </c:dPt>
          <c:dPt>
            <c:idx val="50"/>
            <c:marker>
              <c:symbol val="square"/>
              <c:size val="4"/>
              <c:spPr>
                <a:solidFill>
                  <a:schemeClr val="accent3"/>
                </a:solidFill>
                <a:ln w="9525" cap="flat" cmpd="sng" algn="ctr">
                  <a:solidFill>
                    <a:schemeClr val="lt1"/>
                  </a:solidFill>
                  <a:round/>
                </a:ln>
                <a:effectLst/>
              </c:spPr>
            </c:marker>
            <c:bubble3D val="0"/>
            <c:spPr>
              <a:ln w="19050" cap="flat" cmpd="sng" algn="ctr">
                <a:solidFill>
                  <a:srgbClr val="FF00FF"/>
                </a:solidFill>
                <a:miter lim="800000"/>
              </a:ln>
              <a:effectLst/>
            </c:spPr>
          </c:dPt>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marker val="1"/>
        <c:smooth val="0"/>
        <c:axId val="-327224832"/>
        <c:axId val="-327226464"/>
      </c:lineChart>
      <c:catAx>
        <c:axId val="-327224832"/>
        <c:scaling>
          <c:orientation val="minMax"/>
        </c:scaling>
        <c:delete val="0"/>
        <c:axPos val="b"/>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sz="1200">
                    <a:latin typeface="+mn-lt"/>
                  </a:rPr>
                  <a:t>Week</a:t>
                </a:r>
              </a:p>
            </c:rich>
          </c:tx>
          <c:layout>
            <c:manualLayout>
              <c:xMode val="edge"/>
              <c:yMode val="edge"/>
              <c:x val="0.85387392112519345"/>
              <c:y val="0.94245395737426885"/>
            </c:manualLayout>
          </c:layout>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7226464"/>
        <c:crosses val="autoZero"/>
        <c:auto val="1"/>
        <c:lblAlgn val="ctr"/>
        <c:lblOffset val="100"/>
        <c:noMultiLvlLbl val="0"/>
      </c:catAx>
      <c:valAx>
        <c:axId val="-327226464"/>
        <c:scaling>
          <c:orientation val="minMax"/>
        </c:scaling>
        <c:delete val="0"/>
        <c:axPos val="l"/>
        <c:majorGridlines>
          <c:spPr>
            <a:ln w="9525" cap="flat" cmpd="sng" algn="ctr">
              <a:solidFill>
                <a:schemeClr val="bg1">
                  <a:lumMod val="75000"/>
                  <a:alpha val="32000"/>
                </a:schemeClr>
              </a:solidFill>
              <a:round/>
            </a:ln>
            <a:effectLst/>
          </c:spPr>
        </c:majorGridlines>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sz="1200"/>
                  <a:t>Cost</a:t>
                </a:r>
              </a:p>
            </c:rich>
          </c:tx>
          <c:layout>
            <c:manualLayout>
              <c:xMode val="edge"/>
              <c:yMode val="edge"/>
              <c:x val="7.2047686375883979E-4"/>
              <c:y val="0.15195380488365015"/>
            </c:manualLayout>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0_);[Red]\(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27224832"/>
        <c:crosses val="autoZero"/>
        <c:crossBetween val="between"/>
      </c:valAx>
      <c:spPr>
        <a:noFill/>
        <a:ln>
          <a:noFill/>
        </a:ln>
        <a:effectLst/>
      </c:spPr>
    </c:plotArea>
    <c:legend>
      <c:legendPos val="t"/>
      <c:layout>
        <c:manualLayout>
          <c:xMode val="edge"/>
          <c:yMode val="edge"/>
          <c:x val="0.87158550373511001"/>
          <c:y val="0.32608406036099935"/>
          <c:w val="7.8414496264889957E-2"/>
          <c:h val="0.11522288577032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Bull's eye chart</a:t>
            </a:r>
          </a:p>
        </c:rich>
      </c:tx>
      <c:layout>
        <c:manualLayout>
          <c:xMode val="edge"/>
          <c:yMode val="edge"/>
          <c:x val="0.39472821783614148"/>
          <c:y val="1.9742134095018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993208314014177E-2"/>
          <c:y val="9.5766873801269511E-2"/>
          <c:w val="0.85935441636229037"/>
          <c:h val="0.82295036513762398"/>
        </c:manualLayout>
      </c:layout>
      <c:scatterChart>
        <c:scatterStyle val="lineMarker"/>
        <c:varyColors val="0"/>
        <c:ser>
          <c:idx val="0"/>
          <c:order val="0"/>
          <c:tx>
            <c:strRef>
              <c:f>Data!$D$13:$AG$13</c:f>
              <c:strCache>
                <c:ptCount val="30"/>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Data!$D$21:$AG$21</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Data!$D$20:$AG$20</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ser>
        <c:dLbls>
          <c:showLegendKey val="0"/>
          <c:showVal val="0"/>
          <c:showCatName val="0"/>
          <c:showSerName val="0"/>
          <c:showPercent val="0"/>
          <c:showBubbleSize val="0"/>
        </c:dLbls>
        <c:axId val="-327182032"/>
        <c:axId val="-327179856"/>
      </c:scatterChart>
      <c:valAx>
        <c:axId val="-327182032"/>
        <c:scaling>
          <c:orientation val="minMax"/>
          <c:max val="1.3"/>
          <c:min val="0.7000000000000000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_);[Red]\(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79856"/>
        <c:crosses val="autoZero"/>
        <c:crossBetween val="midCat"/>
      </c:valAx>
      <c:valAx>
        <c:axId val="-327179856"/>
        <c:scaling>
          <c:orientation val="minMax"/>
          <c:max val="2.9"/>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_);[Red]\(0.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82032"/>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276224</xdr:colOff>
      <xdr:row>1</xdr:row>
      <xdr:rowOff>66675</xdr:rowOff>
    </xdr:from>
    <xdr:to>
      <xdr:col>16</xdr:col>
      <xdr:colOff>537883</xdr:colOff>
      <xdr:row>25</xdr:row>
      <xdr:rowOff>169069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64</xdr:row>
      <xdr:rowOff>152400</xdr:rowOff>
    </xdr:from>
    <xdr:to>
      <xdr:col>16</xdr:col>
      <xdr:colOff>571500</xdr:colOff>
      <xdr:row>92</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323851</xdr:colOff>
      <xdr:row>26</xdr:row>
      <xdr:rowOff>162764</xdr:rowOff>
    </xdr:from>
    <xdr:to>
      <xdr:col>13</xdr:col>
      <xdr:colOff>571501</xdr:colOff>
      <xdr:row>64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552450</xdr:colOff>
      <xdr:row>74</xdr:row>
      <xdr:rowOff>0</xdr:rowOff>
    </xdr:from>
    <xdr:to>
      <xdr:col>8</xdr:col>
      <xdr:colOff>552450</xdr:colOff>
      <xdr:row>88</xdr:row>
      <xdr:rowOff>162485</xdr:rowOff>
    </xdr:to>
    <xdr:cxnSp macro="">
      <xdr:nvCxnSpPr>
        <xdr:cNvPr id="6" name="Straight Connector 5"/>
        <xdr:cNvCxnSpPr/>
      </xdr:nvCxnSpPr>
      <xdr:spPr>
        <a:xfrm>
          <a:off x="5429250" y="14097000"/>
          <a:ext cx="0" cy="2829485"/>
        </a:xfrm>
        <a:prstGeom prst="line">
          <a:avLst/>
        </a:prstGeom>
        <a:ln w="28575">
          <a:solidFill>
            <a:schemeClr val="bg1">
              <a:lumMod val="50000"/>
            </a:schemeClr>
          </a:solidFill>
          <a:prstDash val="sysDot"/>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304800</xdr:colOff>
      <xdr:row>71</xdr:row>
      <xdr:rowOff>9525</xdr:rowOff>
    </xdr:from>
    <xdr:to>
      <xdr:col>13</xdr:col>
      <xdr:colOff>304800</xdr:colOff>
      <xdr:row>88</xdr:row>
      <xdr:rowOff>171450</xdr:rowOff>
    </xdr:to>
    <xdr:cxnSp macro="">
      <xdr:nvCxnSpPr>
        <xdr:cNvPr id="7" name="Straight Connector 6"/>
        <xdr:cNvCxnSpPr/>
      </xdr:nvCxnSpPr>
      <xdr:spPr>
        <a:xfrm>
          <a:off x="8229600" y="13535025"/>
          <a:ext cx="0" cy="3400425"/>
        </a:xfrm>
        <a:prstGeom prst="line">
          <a:avLst/>
        </a:prstGeom>
        <a:ln w="19050">
          <a:solidFill>
            <a:schemeClr val="bg1">
              <a:lumMod val="65000"/>
            </a:schemeClr>
          </a:solidFill>
          <a:prstDash val="sysDot"/>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314325</xdr:colOff>
      <xdr:row>88</xdr:row>
      <xdr:rowOff>114300</xdr:rowOff>
    </xdr:from>
    <xdr:to>
      <xdr:col>14</xdr:col>
      <xdr:colOff>466725</xdr:colOff>
      <xdr:row>88</xdr:row>
      <xdr:rowOff>114300</xdr:rowOff>
    </xdr:to>
    <xdr:cxnSp macro="">
      <xdr:nvCxnSpPr>
        <xdr:cNvPr id="9" name="Straight Arrow Connector 8"/>
        <xdr:cNvCxnSpPr/>
      </xdr:nvCxnSpPr>
      <xdr:spPr>
        <a:xfrm>
          <a:off x="8239125" y="16878300"/>
          <a:ext cx="762000" cy="0"/>
        </a:xfrm>
        <a:prstGeom prst="straightConnector1">
          <a:avLst/>
        </a:prstGeom>
        <a:ln w="15875">
          <a:solidFill>
            <a:schemeClr val="bg1">
              <a:lumMod val="65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295275</xdr:colOff>
      <xdr:row>71</xdr:row>
      <xdr:rowOff>171449</xdr:rowOff>
    </xdr:from>
    <xdr:to>
      <xdr:col>14</xdr:col>
      <xdr:colOff>476250</xdr:colOff>
      <xdr:row>72</xdr:row>
      <xdr:rowOff>28574</xdr:rowOff>
    </xdr:to>
    <xdr:sp macro="" textlink="">
      <xdr:nvSpPr>
        <xdr:cNvPr id="16" name="Freeform 15"/>
        <xdr:cNvSpPr/>
      </xdr:nvSpPr>
      <xdr:spPr>
        <a:xfrm>
          <a:off x="8220075" y="13696949"/>
          <a:ext cx="790575" cy="47625"/>
        </a:xfrm>
        <a:custGeom>
          <a:avLst/>
          <a:gdLst>
            <a:gd name="connsiteX0" fmla="*/ 0 w 785615"/>
            <a:gd name="connsiteY0" fmla="*/ 219780 h 219780"/>
            <a:gd name="connsiteX1" fmla="*/ 161925 w 785615"/>
            <a:gd name="connsiteY1" fmla="*/ 172155 h 219780"/>
            <a:gd name="connsiteX2" fmla="*/ 180975 w 785615"/>
            <a:gd name="connsiteY2" fmla="*/ 162630 h 219780"/>
            <a:gd name="connsiteX3" fmla="*/ 285750 w 785615"/>
            <a:gd name="connsiteY3" fmla="*/ 95955 h 219780"/>
            <a:gd name="connsiteX4" fmla="*/ 419100 w 785615"/>
            <a:gd name="connsiteY4" fmla="*/ 67380 h 219780"/>
            <a:gd name="connsiteX5" fmla="*/ 571500 w 785615"/>
            <a:gd name="connsiteY5" fmla="*/ 19755 h 219780"/>
            <a:gd name="connsiteX6" fmla="*/ 685800 w 785615"/>
            <a:gd name="connsiteY6" fmla="*/ 10230 h 219780"/>
            <a:gd name="connsiteX7" fmla="*/ 781050 w 785615"/>
            <a:gd name="connsiteY7" fmla="*/ 705 h 219780"/>
            <a:gd name="connsiteX8" fmla="*/ 771525 w 785615"/>
            <a:gd name="connsiteY8" fmla="*/ 705 h 219780"/>
            <a:gd name="connsiteX9" fmla="*/ 771525 w 785615"/>
            <a:gd name="connsiteY9" fmla="*/ 705 h 219780"/>
            <a:gd name="connsiteX10" fmla="*/ 781050 w 785615"/>
            <a:gd name="connsiteY10" fmla="*/ 705 h 2197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85615" h="219780">
              <a:moveTo>
                <a:pt x="0" y="219780"/>
              </a:moveTo>
              <a:lnTo>
                <a:pt x="161925" y="172155"/>
              </a:lnTo>
              <a:cubicBezTo>
                <a:pt x="192087" y="162630"/>
                <a:pt x="160338" y="175330"/>
                <a:pt x="180975" y="162630"/>
              </a:cubicBezTo>
              <a:cubicBezTo>
                <a:pt x="201612" y="149930"/>
                <a:pt x="246063" y="111830"/>
                <a:pt x="285750" y="95955"/>
              </a:cubicBezTo>
              <a:cubicBezTo>
                <a:pt x="325437" y="80080"/>
                <a:pt x="371475" y="80080"/>
                <a:pt x="419100" y="67380"/>
              </a:cubicBezTo>
              <a:cubicBezTo>
                <a:pt x="466725" y="54680"/>
                <a:pt x="527050" y="29280"/>
                <a:pt x="571500" y="19755"/>
              </a:cubicBezTo>
              <a:cubicBezTo>
                <a:pt x="615950" y="10230"/>
                <a:pt x="685800" y="10230"/>
                <a:pt x="685800" y="10230"/>
              </a:cubicBezTo>
              <a:lnTo>
                <a:pt x="781050" y="705"/>
              </a:lnTo>
              <a:cubicBezTo>
                <a:pt x="795337" y="-882"/>
                <a:pt x="771525" y="705"/>
                <a:pt x="771525" y="705"/>
              </a:cubicBezTo>
              <a:lnTo>
                <a:pt x="771525" y="705"/>
              </a:lnTo>
              <a:lnTo>
                <a:pt x="781050" y="705"/>
              </a:lnTo>
            </a:path>
          </a:pathLst>
        </a:custGeom>
        <a:noFill/>
        <a:ln w="19050">
          <a:solidFill>
            <a:srgbClr val="FF00FF"/>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0.82207</cdr:x>
      <cdr:y>0.2142</cdr:y>
    </cdr:from>
    <cdr:to>
      <cdr:x>0.94484</cdr:x>
      <cdr:y>0.88352</cdr:y>
    </cdr:to>
    <cdr:grpSp>
      <cdr:nvGrpSpPr>
        <cdr:cNvPr id="2" name="Group 1"/>
        <cdr:cNvGrpSpPr/>
      </cdr:nvGrpSpPr>
      <cdr:grpSpPr>
        <a:xfrm xmlns:a="http://schemas.openxmlformats.org/drawingml/2006/main">
          <a:off x="8174287" y="1001255"/>
          <a:ext cx="1220768" cy="3128666"/>
          <a:chOff x="8179316" y="990066"/>
          <a:chExt cx="1200133" cy="3128661"/>
        </a:xfrm>
      </cdr:grpSpPr>
      <cdr:cxnSp macro="">
        <cdr:nvCxnSpPr>
          <cdr:cNvPr id="3" name="Straight Connector 2"/>
          <cdr:cNvCxnSpPr/>
        </cdr:nvCxnSpPr>
        <cdr:spPr>
          <a:xfrm xmlns:a="http://schemas.openxmlformats.org/drawingml/2006/main">
            <a:off x="8756976" y="1339660"/>
            <a:ext cx="0" cy="2779067"/>
          </a:xfrm>
          <a:prstGeom xmlns:a="http://schemas.openxmlformats.org/drawingml/2006/main" prst="line">
            <a:avLst/>
          </a:prstGeom>
          <a:ln xmlns:a="http://schemas.openxmlformats.org/drawingml/2006/main">
            <a:prstDash val="sysDot"/>
          </a:ln>
        </cdr:spPr>
        <cdr:style>
          <a:lnRef xmlns:a="http://schemas.openxmlformats.org/drawingml/2006/main" idx="3">
            <a:schemeClr val="accent3"/>
          </a:lnRef>
          <a:fillRef xmlns:a="http://schemas.openxmlformats.org/drawingml/2006/main" idx="0">
            <a:schemeClr val="accent3"/>
          </a:fillRef>
          <a:effectRef xmlns:a="http://schemas.openxmlformats.org/drawingml/2006/main" idx="2">
            <a:schemeClr val="accent3"/>
          </a:effectRef>
          <a:fontRef xmlns:a="http://schemas.openxmlformats.org/drawingml/2006/main" idx="minor">
            <a:schemeClr val="tx1"/>
          </a:fontRef>
        </cdr:style>
      </cdr:cxnSp>
      <cdr:sp macro="" textlink="">
        <cdr:nvSpPr>
          <cdr:cNvPr id="7" name="TextBox 6"/>
          <cdr:cNvSpPr txBox="1"/>
        </cdr:nvSpPr>
        <cdr:spPr>
          <a:xfrm xmlns:a="http://schemas.openxmlformats.org/drawingml/2006/main">
            <a:off x="8179316" y="990066"/>
            <a:ext cx="1200133" cy="2762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End project</a:t>
            </a:r>
          </a:p>
        </cdr:txBody>
      </cdr:sp>
    </cdr:grpSp>
  </cdr:relSizeAnchor>
</c:userShapes>
</file>

<file path=xl/drawings/drawing3.xml><?xml version="1.0" encoding="utf-8"?>
<c:userShapes xmlns:c="http://schemas.openxmlformats.org/drawingml/2006/chart">
  <cdr:relSizeAnchor xmlns:cdr="http://schemas.openxmlformats.org/drawingml/2006/chartDrawing">
    <cdr:from>
      <cdr:x>0.44478</cdr:x>
      <cdr:y>0.27444</cdr:y>
    </cdr:from>
    <cdr:to>
      <cdr:x>0.55163</cdr:x>
      <cdr:y>0.33132</cdr:y>
    </cdr:to>
    <cdr:sp macro="" textlink="">
      <cdr:nvSpPr>
        <cdr:cNvPr id="4" name="TextBox 1"/>
        <cdr:cNvSpPr txBox="1"/>
      </cdr:nvSpPr>
      <cdr:spPr>
        <a:xfrm xmlns:a="http://schemas.openxmlformats.org/drawingml/2006/main">
          <a:off x="4406029" y="1448198"/>
          <a:ext cx="1058456" cy="30014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rgbClr val="99CC00"/>
              </a:solidFill>
            </a:rPr>
            <a:t>Status date</a:t>
          </a:r>
        </a:p>
      </cdr:txBody>
    </cdr:sp>
  </cdr:relSizeAnchor>
  <cdr:relSizeAnchor xmlns:cdr="http://schemas.openxmlformats.org/drawingml/2006/chartDrawing">
    <cdr:from>
      <cdr:x>0.07695</cdr:x>
      <cdr:y>0.22308</cdr:y>
    </cdr:from>
    <cdr:to>
      <cdr:x>0.11779</cdr:x>
      <cdr:y>0.29312</cdr:y>
    </cdr:to>
    <cdr:sp macro="" textlink="">
      <cdr:nvSpPr>
        <cdr:cNvPr id="6" name="TextBox 5"/>
        <cdr:cNvSpPr txBox="1"/>
      </cdr:nvSpPr>
      <cdr:spPr>
        <a:xfrm xmlns:a="http://schemas.openxmlformats.org/drawingml/2006/main">
          <a:off x="762312" y="1177140"/>
          <a:ext cx="404561" cy="3695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VAC</a:t>
          </a:r>
        </a:p>
      </cdr:txBody>
    </cdr:sp>
  </cdr:relSizeAnchor>
  <cdr:relSizeAnchor xmlns:cdr="http://schemas.openxmlformats.org/drawingml/2006/chartDrawing">
    <cdr:from>
      <cdr:x>0.07597</cdr:x>
      <cdr:y>0.22957</cdr:y>
    </cdr:from>
    <cdr:to>
      <cdr:x>0.78462</cdr:x>
      <cdr:y>0.22957</cdr:y>
    </cdr:to>
    <cdr:cxnSp macro="">
      <cdr:nvCxnSpPr>
        <cdr:cNvPr id="7" name="Straight Connector 6"/>
        <cdr:cNvCxnSpPr/>
      </cdr:nvCxnSpPr>
      <cdr:spPr>
        <a:xfrm xmlns:a="http://schemas.openxmlformats.org/drawingml/2006/main">
          <a:off x="752559" y="1211407"/>
          <a:ext cx="7019841" cy="0"/>
        </a:xfrm>
        <a:prstGeom xmlns:a="http://schemas.openxmlformats.org/drawingml/2006/main" prst="line">
          <a:avLst/>
        </a:prstGeom>
        <a:ln xmlns:a="http://schemas.openxmlformats.org/drawingml/2006/main" w="19050">
          <a:prstDash val="sysDot"/>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0.075</cdr:x>
      <cdr:y>0.25625</cdr:y>
    </cdr:from>
    <cdr:to>
      <cdr:x>0.86538</cdr:x>
      <cdr:y>0.2737</cdr:y>
    </cdr:to>
    <cdr:cxnSp macro="">
      <cdr:nvCxnSpPr>
        <cdr:cNvPr id="12" name="Straight Connector 11"/>
        <cdr:cNvCxnSpPr/>
      </cdr:nvCxnSpPr>
      <cdr:spPr>
        <a:xfrm xmlns:a="http://schemas.openxmlformats.org/drawingml/2006/main" flipV="1">
          <a:off x="742950" y="1352214"/>
          <a:ext cx="7829550" cy="92046"/>
        </a:xfrm>
        <a:prstGeom xmlns:a="http://schemas.openxmlformats.org/drawingml/2006/main" prst="line">
          <a:avLst/>
        </a:prstGeom>
        <a:ln xmlns:a="http://schemas.openxmlformats.org/drawingml/2006/main" w="19050" cmpd="sng">
          <a:prstDash val="sysDot"/>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0.07977</cdr:x>
      <cdr:y>0.23001</cdr:y>
    </cdr:from>
    <cdr:to>
      <cdr:x>0.07977</cdr:x>
      <cdr:y>0.26895</cdr:y>
    </cdr:to>
    <cdr:cxnSp macro="">
      <cdr:nvCxnSpPr>
        <cdr:cNvPr id="15" name="Straight Arrow Connector 14"/>
        <cdr:cNvCxnSpPr/>
      </cdr:nvCxnSpPr>
      <cdr:spPr>
        <a:xfrm xmlns:a="http://schemas.openxmlformats.org/drawingml/2006/main">
          <a:off x="790202" y="1213728"/>
          <a:ext cx="0" cy="205497"/>
        </a:xfrm>
        <a:prstGeom xmlns:a="http://schemas.openxmlformats.org/drawingml/2006/main" prst="straightConnector1">
          <a:avLst/>
        </a:prstGeom>
        <a:ln xmlns:a="http://schemas.openxmlformats.org/drawingml/2006/main" w="15875">
          <a:headEnd type="triangle"/>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0.80531</cdr:x>
      <cdr:y>0.81227</cdr:y>
    </cdr:from>
    <cdr:to>
      <cdr:x>0.84615</cdr:x>
      <cdr:y>0.88448</cdr:y>
    </cdr:to>
    <cdr:sp macro="" textlink="">
      <cdr:nvSpPr>
        <cdr:cNvPr id="21" name="TextBox 1"/>
        <cdr:cNvSpPr txBox="1"/>
      </cdr:nvSpPr>
      <cdr:spPr>
        <a:xfrm xmlns:a="http://schemas.openxmlformats.org/drawingml/2006/main">
          <a:off x="7977408" y="4286231"/>
          <a:ext cx="404562" cy="38104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ISAC</a:t>
          </a:r>
        </a:p>
      </cdr:txBody>
    </cdr:sp>
  </cdr:relSizeAnchor>
  <cdr:relSizeAnchor xmlns:cdr="http://schemas.openxmlformats.org/drawingml/2006/chartDrawing">
    <cdr:from>
      <cdr:x>0.86442</cdr:x>
      <cdr:y>0.50397</cdr:y>
    </cdr:from>
    <cdr:to>
      <cdr:x>0.90526</cdr:x>
      <cdr:y>0.57401</cdr:y>
    </cdr:to>
    <cdr:sp macro="" textlink="">
      <cdr:nvSpPr>
        <cdr:cNvPr id="23" name="TextBox 1"/>
        <cdr:cNvSpPr txBox="1"/>
      </cdr:nvSpPr>
      <cdr:spPr>
        <a:xfrm xmlns:a="http://schemas.openxmlformats.org/drawingml/2006/main">
          <a:off x="8562945" y="2659374"/>
          <a:ext cx="404561" cy="369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IEAC</a:t>
          </a:r>
        </a:p>
      </cdr:txBody>
    </cdr:sp>
  </cdr:relSizeAnchor>
  <cdr:relSizeAnchor xmlns:cdr="http://schemas.openxmlformats.org/drawingml/2006/chartDrawing">
    <cdr:from>
      <cdr:x>0.78099</cdr:x>
      <cdr:y>0.1878</cdr:y>
    </cdr:from>
    <cdr:to>
      <cdr:x>0.82183</cdr:x>
      <cdr:y>0.25784</cdr:y>
    </cdr:to>
    <cdr:sp macro="" textlink="">
      <cdr:nvSpPr>
        <cdr:cNvPr id="24" name="TextBox 1"/>
        <cdr:cNvSpPr txBox="1"/>
      </cdr:nvSpPr>
      <cdr:spPr>
        <a:xfrm xmlns:a="http://schemas.openxmlformats.org/drawingml/2006/main">
          <a:off x="7736449" y="990970"/>
          <a:ext cx="404561" cy="369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BAC</a:t>
          </a:r>
        </a:p>
      </cdr:txBody>
    </cdr:sp>
  </cdr:relSizeAnchor>
  <cdr:relSizeAnchor xmlns:cdr="http://schemas.openxmlformats.org/drawingml/2006/chartDrawing">
    <cdr:from>
      <cdr:x>0.86731</cdr:x>
      <cdr:y>0.25632</cdr:y>
    </cdr:from>
    <cdr:to>
      <cdr:x>0.86731</cdr:x>
      <cdr:y>0.86462</cdr:y>
    </cdr:to>
    <cdr:cxnSp macro="">
      <cdr:nvCxnSpPr>
        <cdr:cNvPr id="3" name="Straight Connector 2"/>
        <cdr:cNvCxnSpPr/>
      </cdr:nvCxnSpPr>
      <cdr:spPr>
        <a:xfrm xmlns:a="http://schemas.openxmlformats.org/drawingml/2006/main">
          <a:off x="8591550" y="1352550"/>
          <a:ext cx="0" cy="3209925"/>
        </a:xfrm>
        <a:prstGeom xmlns:a="http://schemas.openxmlformats.org/drawingml/2006/main" prst="line">
          <a:avLst/>
        </a:prstGeom>
        <a:ln xmlns:a="http://schemas.openxmlformats.org/drawingml/2006/main" w="19050">
          <a:solidFill>
            <a:schemeClr val="bg1">
              <a:lumMod val="65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0.08495</cdr:x>
      <cdr:y>0.50536</cdr:y>
    </cdr:from>
    <cdr:to>
      <cdr:x>0.94639</cdr:x>
      <cdr:y>0.50536</cdr:y>
    </cdr:to>
    <cdr:cxnSp macro="">
      <cdr:nvCxnSpPr>
        <cdr:cNvPr id="3" name="Straight Connector 2"/>
        <cdr:cNvCxnSpPr/>
      </cdr:nvCxnSpPr>
      <cdr:spPr>
        <a:xfrm xmlns:a="http://schemas.openxmlformats.org/drawingml/2006/main">
          <a:off x="689299" y="3576047"/>
          <a:ext cx="6989878" cy="0"/>
        </a:xfrm>
        <a:prstGeom xmlns:a="http://schemas.openxmlformats.org/drawingml/2006/main" prst="line">
          <a:avLst/>
        </a:prstGeom>
      </cdr:spPr>
      <cdr:style>
        <a:lnRef xmlns:a="http://schemas.openxmlformats.org/drawingml/2006/main" idx="2">
          <a:schemeClr val="accent4"/>
        </a:lnRef>
        <a:fillRef xmlns:a="http://schemas.openxmlformats.org/drawingml/2006/main" idx="0">
          <a:schemeClr val="accent4"/>
        </a:fillRef>
        <a:effectRef xmlns:a="http://schemas.openxmlformats.org/drawingml/2006/main" idx="1">
          <a:schemeClr val="accent4"/>
        </a:effectRef>
        <a:fontRef xmlns:a="http://schemas.openxmlformats.org/drawingml/2006/main" idx="minor">
          <a:schemeClr val="tx1"/>
        </a:fontRef>
      </cdr:style>
    </cdr:cxnSp>
  </cdr:relSizeAnchor>
  <cdr:relSizeAnchor xmlns:cdr="http://schemas.openxmlformats.org/drawingml/2006/chartDrawing">
    <cdr:from>
      <cdr:x>0.51487</cdr:x>
      <cdr:y>0.09534</cdr:y>
    </cdr:from>
    <cdr:to>
      <cdr:x>0.51622</cdr:x>
      <cdr:y>0.91924</cdr:y>
    </cdr:to>
    <cdr:cxnSp macro="">
      <cdr:nvCxnSpPr>
        <cdr:cNvPr id="5" name="Straight Connector 4"/>
        <cdr:cNvCxnSpPr/>
      </cdr:nvCxnSpPr>
      <cdr:spPr>
        <a:xfrm xmlns:a="http://schemas.openxmlformats.org/drawingml/2006/main" flipH="1" flipV="1">
          <a:off x="4207782" y="674648"/>
          <a:ext cx="11033" cy="5830111"/>
        </a:xfrm>
        <a:prstGeom xmlns:a="http://schemas.openxmlformats.org/drawingml/2006/main" prst="line">
          <a:avLst/>
        </a:prstGeom>
      </cdr:spPr>
      <cdr:style>
        <a:lnRef xmlns:a="http://schemas.openxmlformats.org/drawingml/2006/main" idx="2">
          <a:schemeClr val="accent4"/>
        </a:lnRef>
        <a:fillRef xmlns:a="http://schemas.openxmlformats.org/drawingml/2006/main" idx="0">
          <a:schemeClr val="accent4"/>
        </a:fillRef>
        <a:effectRef xmlns:a="http://schemas.openxmlformats.org/drawingml/2006/main" idx="1">
          <a:schemeClr val="accent4"/>
        </a:effectRef>
        <a:fontRef xmlns:a="http://schemas.openxmlformats.org/drawingml/2006/main" idx="minor">
          <a:schemeClr val="tx1"/>
        </a:fontRef>
      </cdr:style>
    </cdr:cxnSp>
  </cdr:relSizeAnchor>
  <cdr:relSizeAnchor xmlns:cdr="http://schemas.openxmlformats.org/drawingml/2006/chartDrawing">
    <cdr:from>
      <cdr:x>0.08554</cdr:x>
      <cdr:y>0.87151</cdr:y>
    </cdr:from>
    <cdr:to>
      <cdr:x>0.32163</cdr:x>
      <cdr:y>0.91189</cdr:y>
    </cdr:to>
    <cdr:sp macro="" textlink="">
      <cdr:nvSpPr>
        <cdr:cNvPr id="11" name="TextBox 1"/>
        <cdr:cNvSpPr txBox="1"/>
      </cdr:nvSpPr>
      <cdr:spPr>
        <a:xfrm xmlns:a="http://schemas.openxmlformats.org/drawingml/2006/main">
          <a:off x="790388" y="6166982"/>
          <a:ext cx="2181285" cy="28573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0">
              <a:solidFill>
                <a:srgbClr val="FF0000"/>
              </a:solidFill>
              <a:effectLst/>
              <a:latin typeface="+mn-lt"/>
              <a:ea typeface="+mn-ea"/>
              <a:cs typeface="+mn-cs"/>
            </a:rPr>
            <a:t>Behind Schedule Over Budget</a:t>
          </a:r>
          <a:endParaRPr lang="en-US" sz="1200" b="0">
            <a:solidFill>
              <a:srgbClr val="FF0000"/>
            </a:solidFill>
            <a:effectLst/>
          </a:endParaRPr>
        </a:p>
      </cdr:txBody>
    </cdr:sp>
  </cdr:relSizeAnchor>
  <cdr:relSizeAnchor xmlns:cdr="http://schemas.openxmlformats.org/drawingml/2006/chartDrawing">
    <cdr:from>
      <cdr:x>0.68316</cdr:x>
      <cdr:y>0.87286</cdr:y>
    </cdr:from>
    <cdr:to>
      <cdr:x>0.90068</cdr:x>
      <cdr:y>0.9065</cdr:y>
    </cdr:to>
    <cdr:sp macro="" textlink="">
      <cdr:nvSpPr>
        <cdr:cNvPr id="12" name="TextBox 2"/>
        <cdr:cNvSpPr txBox="1"/>
      </cdr:nvSpPr>
      <cdr:spPr>
        <a:xfrm xmlns:a="http://schemas.openxmlformats.org/drawingml/2006/main">
          <a:off x="5543279" y="6176538"/>
          <a:ext cx="1764996" cy="2380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0">
              <a:solidFill>
                <a:srgbClr val="FF0000"/>
              </a:solidFill>
              <a:effectLst/>
              <a:latin typeface="+mn-lt"/>
              <a:ea typeface="+mn-ea"/>
              <a:cs typeface="+mn-cs"/>
            </a:rPr>
            <a:t>Ahead of Schedule Over Budget</a:t>
          </a:r>
          <a:endParaRPr lang="en-US" sz="1200" b="0">
            <a:solidFill>
              <a:srgbClr val="FF0000"/>
            </a:solidFill>
            <a:effectLst/>
          </a:endParaRPr>
        </a:p>
      </cdr:txBody>
    </cdr:sp>
  </cdr:relSizeAnchor>
  <cdr:relSizeAnchor xmlns:cdr="http://schemas.openxmlformats.org/drawingml/2006/chartDrawing">
    <cdr:from>
      <cdr:x>0.08724</cdr:x>
      <cdr:y>0.10061</cdr:y>
    </cdr:from>
    <cdr:to>
      <cdr:x>0.34188</cdr:x>
      <cdr:y>0.13561</cdr:y>
    </cdr:to>
    <cdr:sp macro="" textlink="">
      <cdr:nvSpPr>
        <cdr:cNvPr id="13" name="TextBox 3"/>
        <cdr:cNvSpPr txBox="1"/>
      </cdr:nvSpPr>
      <cdr:spPr>
        <a:xfrm xmlns:a="http://schemas.openxmlformats.org/drawingml/2006/main">
          <a:off x="806087" y="711947"/>
          <a:ext cx="2352706" cy="2476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0">
              <a:solidFill>
                <a:srgbClr val="FF0000"/>
              </a:solidFill>
              <a:effectLst/>
              <a:latin typeface="+mn-lt"/>
              <a:ea typeface="+mn-ea"/>
              <a:cs typeface="+mn-cs"/>
            </a:rPr>
            <a:t>Behind Schedule Under Budge</a:t>
          </a:r>
          <a:endParaRPr lang="en-US" sz="1200" b="0">
            <a:solidFill>
              <a:srgbClr val="FF0000"/>
            </a:solidFill>
            <a:effectLst/>
          </a:endParaRPr>
        </a:p>
      </cdr:txBody>
    </cdr:sp>
  </cdr:relSizeAnchor>
  <cdr:relSizeAnchor xmlns:cdr="http://schemas.openxmlformats.org/drawingml/2006/chartDrawing">
    <cdr:from>
      <cdr:x>0.67188</cdr:x>
      <cdr:y>0.09879</cdr:y>
    </cdr:from>
    <cdr:to>
      <cdr:x>0.95166</cdr:x>
      <cdr:y>0.13853</cdr:y>
    </cdr:to>
    <cdr:sp macro="" textlink="">
      <cdr:nvSpPr>
        <cdr:cNvPr id="14" name="TextBox 4"/>
        <cdr:cNvSpPr txBox="1"/>
      </cdr:nvSpPr>
      <cdr:spPr>
        <a:xfrm xmlns:a="http://schemas.openxmlformats.org/drawingml/2006/main">
          <a:off x="5451775" y="699036"/>
          <a:ext cx="2270198" cy="2812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0">
              <a:solidFill>
                <a:srgbClr val="FF0000"/>
              </a:solidFill>
              <a:effectLst/>
              <a:latin typeface="+mn-lt"/>
              <a:ea typeface="+mn-ea"/>
              <a:cs typeface="+mn-cs"/>
            </a:rPr>
            <a:t>Ahead of Schedule Under Budget</a:t>
          </a:r>
          <a:endParaRPr lang="en-US" sz="1200" b="0">
            <a:solidFill>
              <a:srgbClr val="FF0000"/>
            </a:solidFill>
            <a:effectLst/>
          </a:endParaRPr>
        </a:p>
      </cdr:txBody>
    </cdr:sp>
  </cdr:relSizeAnchor>
  <cdr:relSizeAnchor xmlns:cdr="http://schemas.openxmlformats.org/drawingml/2006/chartDrawing">
    <cdr:from>
      <cdr:x>0.28739</cdr:x>
      <cdr:y>0.13853</cdr:y>
    </cdr:from>
    <cdr:to>
      <cdr:x>0.4103</cdr:x>
      <cdr:y>0.18445</cdr:y>
    </cdr:to>
    <cdr:cxnSp macro="">
      <cdr:nvCxnSpPr>
        <cdr:cNvPr id="18" name="Straight Arrow Connector 17"/>
        <cdr:cNvCxnSpPr/>
      </cdr:nvCxnSpPr>
      <cdr:spPr>
        <a:xfrm xmlns:a="http://schemas.openxmlformats.org/drawingml/2006/main" flipH="1" flipV="1">
          <a:off x="2331944" y="980236"/>
          <a:ext cx="997323" cy="324971"/>
        </a:xfrm>
        <a:prstGeom xmlns:a="http://schemas.openxmlformats.org/drawingml/2006/main" prst="straightConnector1">
          <a:avLst/>
        </a:prstGeom>
        <a:ln xmlns:a="http://schemas.openxmlformats.org/drawingml/2006/main" w="19050">
          <a:prstDash val="sysDot"/>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0.40633</cdr:x>
      <cdr:y>0.16695</cdr:y>
    </cdr:from>
    <cdr:to>
      <cdr:x>0.48488</cdr:x>
      <cdr:y>0.20654</cdr:y>
    </cdr:to>
    <cdr:sp macro="" textlink="">
      <cdr:nvSpPr>
        <cdr:cNvPr id="28" name="TextBox 27"/>
        <cdr:cNvSpPr txBox="1"/>
      </cdr:nvSpPr>
      <cdr:spPr>
        <a:xfrm xmlns:a="http://schemas.openxmlformats.org/drawingml/2006/main">
          <a:off x="3297034" y="1181368"/>
          <a:ext cx="637350" cy="2801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a:solidFill>
                <a:srgbClr val="00B0F0"/>
              </a:solidFill>
            </a:rPr>
            <a:t>Week</a:t>
          </a:r>
          <a:r>
            <a:rPr lang="en-US" sz="1200" baseline="0">
              <a:solidFill>
                <a:srgbClr val="00B0F0"/>
              </a:solidFill>
            </a:rPr>
            <a:t> 1</a:t>
          </a:r>
          <a:endParaRPr lang="en-US" sz="1200">
            <a:solidFill>
              <a:srgbClr val="00B0F0"/>
            </a:solidFill>
          </a:endParaRPr>
        </a:p>
      </cdr:txBody>
    </cdr:sp>
  </cdr:relSizeAnchor>
  <cdr:relSizeAnchor xmlns:cdr="http://schemas.openxmlformats.org/drawingml/2006/chartDrawing">
    <cdr:from>
      <cdr:x>0.37822</cdr:x>
      <cdr:y>0.69318</cdr:y>
    </cdr:from>
    <cdr:to>
      <cdr:x>0.49472</cdr:x>
      <cdr:y>0.75622</cdr:y>
    </cdr:to>
    <cdr:grpSp>
      <cdr:nvGrpSpPr>
        <cdr:cNvPr id="2" name="Group 1"/>
        <cdr:cNvGrpSpPr/>
      </cdr:nvGrpSpPr>
      <cdr:grpSpPr>
        <a:xfrm xmlns:a="http://schemas.openxmlformats.org/drawingml/2006/main">
          <a:off x="3068945" y="4905105"/>
          <a:ext cx="945302" cy="446086"/>
          <a:chOff x="2553451" y="5028373"/>
          <a:chExt cx="945302" cy="446086"/>
        </a:xfrm>
      </cdr:grpSpPr>
      <cdr:cxnSp macro="">
        <cdr:nvCxnSpPr>
          <cdr:cNvPr id="23" name="Straight Arrow Connector 22"/>
          <cdr:cNvCxnSpPr/>
        </cdr:nvCxnSpPr>
        <cdr:spPr>
          <a:xfrm xmlns:a="http://schemas.openxmlformats.org/drawingml/2006/main" flipH="1" flipV="1">
            <a:off x="2553451" y="5028373"/>
            <a:ext cx="413904" cy="322181"/>
          </a:xfrm>
          <a:prstGeom xmlns:a="http://schemas.openxmlformats.org/drawingml/2006/main" prst="straightConnector1">
            <a:avLst/>
          </a:prstGeom>
          <a:ln xmlns:a="http://schemas.openxmlformats.org/drawingml/2006/main" w="19050">
            <a:prstDash val="sysDot"/>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sp macro="" textlink="">
        <cdr:nvSpPr>
          <cdr:cNvPr id="29" name="TextBox 1"/>
          <cdr:cNvSpPr txBox="1"/>
        </cdr:nvSpPr>
        <cdr:spPr>
          <a:xfrm xmlns:a="http://schemas.openxmlformats.org/drawingml/2006/main">
            <a:off x="2928001" y="5194311"/>
            <a:ext cx="570752" cy="28014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rgbClr val="00B0F0"/>
                </a:solidFill>
              </a:rPr>
              <a:t>Week</a:t>
            </a:r>
            <a:r>
              <a:rPr lang="en-US" sz="1200" baseline="0">
                <a:solidFill>
                  <a:srgbClr val="00B0F0"/>
                </a:solidFill>
              </a:rPr>
              <a:t> 30</a:t>
            </a:r>
            <a:endParaRPr lang="en-US" sz="1200">
              <a:solidFill>
                <a:srgbClr val="00B0F0"/>
              </a:solidFill>
            </a:endParaRPr>
          </a:p>
        </cdr:txBody>
      </cdr:sp>
    </cdr:grpSp>
  </cdr:relSizeAnchor>
</c:userShapes>
</file>

<file path=xl/tables/table1.xml><?xml version="1.0" encoding="utf-8"?>
<table xmlns="http://schemas.openxmlformats.org/spreadsheetml/2006/main" id="1" name="Table1" displayName="Table1" ref="B6:F18" totalsRowShown="0" headerRowDxfId="149" headerRowBorderDxfId="148" tableBorderDxfId="147">
  <autoFilter ref="B6:F18"/>
  <tableColumns count="5">
    <tableColumn id="1" name="STT" dataDxfId="146"/>
    <tableColumn id="2" name="NAME" dataDxfId="145"/>
    <tableColumn id="3" name="ABBREV." dataDxfId="144"/>
    <tableColumn id="4" name="FORMULA" dataDxfId="143"/>
    <tableColumn id="5" name="DESCRIPTION" dataDxfId="142"/>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A13:AG26" totalsRowShown="0" headerRowDxfId="141" dataDxfId="139" headerRowBorderDxfId="140" tableBorderDxfId="138" totalsRowBorderDxfId="137">
  <autoFilter ref="A13:AG26"/>
  <tableColumns count="33">
    <tableColumn id="1" name="No." dataDxfId="136"/>
    <tableColumn id="2" name="Name" dataDxfId="135"/>
    <tableColumn id="3" name="Weeks" dataDxfId="134"/>
    <tableColumn id="4" name="W1" dataDxfId="133"/>
    <tableColumn id="5" name="W2" dataDxfId="132"/>
    <tableColumn id="6" name="W3" dataDxfId="131"/>
    <tableColumn id="7" name="W4" dataDxfId="130"/>
    <tableColumn id="8" name="W5" dataDxfId="129"/>
    <tableColumn id="9" name="W6" dataDxfId="128"/>
    <tableColumn id="10" name="W7" dataDxfId="127"/>
    <tableColumn id="11" name="W8" dataDxfId="126"/>
    <tableColumn id="12" name="W9" dataDxfId="125"/>
    <tableColumn id="13" name="W10" dataDxfId="124"/>
    <tableColumn id="14" name="W11" dataDxfId="123"/>
    <tableColumn id="15" name="W12" dataDxfId="122"/>
    <tableColumn id="16" name="W13" dataDxfId="121"/>
    <tableColumn id="17" name="W14" dataDxfId="120"/>
    <tableColumn id="18" name="W15" dataDxfId="119"/>
    <tableColumn id="19" name="W16" dataDxfId="118"/>
    <tableColumn id="20" name="W17" dataDxfId="117"/>
    <tableColumn id="21" name="W18" dataDxfId="116"/>
    <tableColumn id="22" name="W19" dataDxfId="115"/>
    <tableColumn id="23" name="W20" dataDxfId="114"/>
    <tableColumn id="24" name="W21" dataDxfId="113"/>
    <tableColumn id="25" name="W22" dataDxfId="112"/>
    <tableColumn id="26" name="W23" dataDxfId="111"/>
    <tableColumn id="27" name="W24" dataDxfId="110"/>
    <tableColumn id="28" name="W25" dataDxfId="109"/>
    <tableColumn id="29" name="W26" dataDxfId="108"/>
    <tableColumn id="30" name="W27" dataDxfId="107"/>
    <tableColumn id="31" name="W28" dataDxfId="106"/>
    <tableColumn id="32" name="W29" dataDxfId="105"/>
    <tableColumn id="33" name="W30" dataDxfId="104"/>
  </tableColumns>
  <tableStyleInfo name="TableStyleMedium6" showFirstColumn="0" showLastColumn="0" showRowStripes="1" showColumnStripes="0"/>
</table>
</file>

<file path=xl/tables/table3.xml><?xml version="1.0" encoding="utf-8"?>
<table xmlns="http://schemas.openxmlformats.org/spreadsheetml/2006/main" id="6" name="Table6" displayName="Table6" ref="A6:AG10" totalsRowShown="0" headerRowDxfId="103" dataDxfId="101" headerRowBorderDxfId="102" tableBorderDxfId="100" totalsRowBorderDxfId="99">
  <autoFilter ref="A6:AG10"/>
  <tableColumns count="33">
    <tableColumn id="1" name="No." dataDxfId="98"/>
    <tableColumn id="2" name="Name" dataDxfId="97"/>
    <tableColumn id="3" name="Weeks" dataDxfId="96"/>
    <tableColumn id="4" name="W1" dataDxfId="95">
      <calculatedColumnFormula>SUM(D29:D34)</calculatedColumnFormula>
    </tableColumn>
    <tableColumn id="5" name="W2" dataDxfId="94">
      <calculatedColumnFormula>SUM(E29:E34)</calculatedColumnFormula>
    </tableColumn>
    <tableColumn id="6" name="W3" dataDxfId="93">
      <calculatedColumnFormula>SUM(F29:F34)</calculatedColumnFormula>
    </tableColumn>
    <tableColumn id="7" name="W4" dataDxfId="92">
      <calculatedColumnFormula>SUM(G29:G34)</calculatedColumnFormula>
    </tableColumn>
    <tableColumn id="8" name="W5" dataDxfId="91">
      <calculatedColumnFormula>SUM(H29:H34)</calculatedColumnFormula>
    </tableColumn>
    <tableColumn id="9" name="W6" dataDxfId="90">
      <calculatedColumnFormula>SUM(I29:I34)</calculatedColumnFormula>
    </tableColumn>
    <tableColumn id="10" name="W7" dataDxfId="89">
      <calculatedColumnFormula>SUM(J29:J34)</calculatedColumnFormula>
    </tableColumn>
    <tableColumn id="11" name="W8" dataDxfId="88">
      <calculatedColumnFormula>SUM(K29:K34)</calculatedColumnFormula>
    </tableColumn>
    <tableColumn id="12" name="W9" dataDxfId="87">
      <calculatedColumnFormula>SUM(L29:L34)</calculatedColumnFormula>
    </tableColumn>
    <tableColumn id="13" name="W10" dataDxfId="86">
      <calculatedColumnFormula>SUM(M29:M34)</calculatedColumnFormula>
    </tableColumn>
    <tableColumn id="14" name="W11" dataDxfId="85">
      <calculatedColumnFormula>SUM(N29:N34)</calculatedColumnFormula>
    </tableColumn>
    <tableColumn id="15" name="W12" dataDxfId="84">
      <calculatedColumnFormula>SUM(O29:O34)</calculatedColumnFormula>
    </tableColumn>
    <tableColumn id="16" name="W13" dataDxfId="83">
      <calculatedColumnFormula>SUM(P29:P34)</calculatedColumnFormula>
    </tableColumn>
    <tableColumn id="17" name="W14" dataDxfId="82">
      <calculatedColumnFormula>SUM(Q29:Q34)</calculatedColumnFormula>
    </tableColumn>
    <tableColumn id="18" name="W15" dataDxfId="81">
      <calculatedColumnFormula>SUM(R29:R34)</calculatedColumnFormula>
    </tableColumn>
    <tableColumn id="19" name="W16" dataDxfId="80">
      <calculatedColumnFormula>SUM(S29:S34)</calculatedColumnFormula>
    </tableColumn>
    <tableColumn id="20" name="W17" dataDxfId="79">
      <calculatedColumnFormula>SUM(T29:T34)</calculatedColumnFormula>
    </tableColumn>
    <tableColumn id="21" name="W18" dataDxfId="78">
      <calculatedColumnFormula>SUM(U29:U34)</calculatedColumnFormula>
    </tableColumn>
    <tableColumn id="22" name="W19" dataDxfId="77">
      <calculatedColumnFormula>SUM(V29:V34)</calculatedColumnFormula>
    </tableColumn>
    <tableColumn id="23" name="W20" dataDxfId="76">
      <calculatedColumnFormula>SUM(W29:W34)</calculatedColumnFormula>
    </tableColumn>
    <tableColumn id="24" name="W21" dataDxfId="75">
      <calculatedColumnFormula>SUM(X29:X34)</calculatedColumnFormula>
    </tableColumn>
    <tableColumn id="25" name="W22" dataDxfId="74">
      <calculatedColumnFormula>SUM(Y29:Y34)</calculatedColumnFormula>
    </tableColumn>
    <tableColumn id="26" name="W23" dataDxfId="73">
      <calculatedColumnFormula>SUM(Z29:Z34)</calculatedColumnFormula>
    </tableColumn>
    <tableColumn id="27" name="W24" dataDxfId="72">
      <calculatedColumnFormula>SUM(AA29:AA34)</calculatedColumnFormula>
    </tableColumn>
    <tableColumn id="28" name="W25" dataDxfId="71">
      <calculatedColumnFormula>SUM(AB29:AB34)</calculatedColumnFormula>
    </tableColumn>
    <tableColumn id="29" name="W26" dataDxfId="70">
      <calculatedColumnFormula>SUM(AC29:AC34)</calculatedColumnFormula>
    </tableColumn>
    <tableColumn id="30" name="W27" dataDxfId="69">
      <calculatedColumnFormula>SUM(AD29:AD34)</calculatedColumnFormula>
    </tableColumn>
    <tableColumn id="31" name="W28" dataDxfId="68">
      <calculatedColumnFormula>SUM(AE29:AE34)</calculatedColumnFormula>
    </tableColumn>
    <tableColumn id="32" name="W29" dataDxfId="67">
      <calculatedColumnFormula>SUM(AF29:AF34)</calculatedColumnFormula>
    </tableColumn>
    <tableColumn id="33" name="W30" dataDxfId="66">
      <calculatedColumnFormula>SUM(AG29:AG34)</calculatedColumnFormula>
    </tableColumn>
  </tableColumns>
  <tableStyleInfo name="TableStyleMedium6" showFirstColumn="0" showLastColumn="0" showRowStripes="1" showColumnStripes="0"/>
</table>
</file>

<file path=xl/tables/table4.xml><?xml version="1.0" encoding="utf-8"?>
<table xmlns="http://schemas.openxmlformats.org/spreadsheetml/2006/main" id="3" name="Table3" displayName="Table3" ref="C29:AG35" totalsRowShown="0" headerRowDxfId="65" dataDxfId="64">
  <autoFilter ref="C29:AG35"/>
  <tableColumns count="31">
    <tableColumn id="1" name="Plan" dataDxfId="63"/>
    <tableColumn id="2" name="W1" dataDxfId="62"/>
    <tableColumn id="3" name="W2" dataDxfId="61"/>
    <tableColumn id="4" name="W3" dataDxfId="60"/>
    <tableColumn id="5" name="W4" dataDxfId="59"/>
    <tableColumn id="6" name="W5" dataDxfId="58"/>
    <tableColumn id="7" name="W6" dataDxfId="57"/>
    <tableColumn id="8" name="W7" dataDxfId="56"/>
    <tableColumn id="9" name="W8" dataDxfId="55"/>
    <tableColumn id="10" name="W9" dataDxfId="54"/>
    <tableColumn id="11" name="W10" dataDxfId="53"/>
    <tableColumn id="12" name="W11" dataDxfId="52"/>
    <tableColumn id="13" name="W12" dataDxfId="51"/>
    <tableColumn id="14" name="W13" dataDxfId="50"/>
    <tableColumn id="15" name="W14" dataDxfId="49"/>
    <tableColumn id="16" name="W15" dataDxfId="48"/>
    <tableColumn id="17" name="W16" dataDxfId="47"/>
    <tableColumn id="18" name="W17" dataDxfId="46"/>
    <tableColumn id="19" name="W18" dataDxfId="45"/>
    <tableColumn id="20" name="W19" dataDxfId="44"/>
    <tableColumn id="21" name="W20" dataDxfId="43"/>
    <tableColumn id="22" name="W21" dataDxfId="42"/>
    <tableColumn id="23" name="W22" dataDxfId="41"/>
    <tableColumn id="24" name="W23" dataDxfId="40"/>
    <tableColumn id="25" name="W24" dataDxfId="39"/>
    <tableColumn id="26" name="W25" dataDxfId="38"/>
    <tableColumn id="27" name="W26" dataDxfId="37"/>
    <tableColumn id="28" name="W27" dataDxfId="36"/>
    <tableColumn id="29" name="W28" dataDxfId="35"/>
    <tableColumn id="30" name="W29" dataDxfId="34"/>
    <tableColumn id="31" name="W30" dataDxfId="33"/>
  </tableColumns>
  <tableStyleInfo name="TableStyleMedium9" showFirstColumn="0" showLastColumn="0" showRowStripes="1" showColumnStripes="0"/>
</table>
</file>

<file path=xl/tables/table5.xml><?xml version="1.0" encoding="utf-8"?>
<table xmlns="http://schemas.openxmlformats.org/spreadsheetml/2006/main" id="4" name="Table4" displayName="Table4" ref="C37:AG43" totalsRowShown="0" headerRowDxfId="32" dataDxfId="31">
  <autoFilter ref="C37:AG43"/>
  <tableColumns count="31">
    <tableColumn id="1" name="Actual" dataDxfId="30"/>
    <tableColumn id="2" name="W1" dataDxfId="29"/>
    <tableColumn id="3" name="W2" dataDxfId="28"/>
    <tableColumn id="4" name="W3" dataDxfId="27"/>
    <tableColumn id="5" name="W4" dataDxfId="26"/>
    <tableColumn id="6" name="W5" dataDxfId="25"/>
    <tableColumn id="7" name="W6" dataDxfId="24"/>
    <tableColumn id="8" name="W7" dataDxfId="23"/>
    <tableColumn id="9" name="W8" dataDxfId="22"/>
    <tableColumn id="10" name="W9" dataDxfId="21"/>
    <tableColumn id="11" name="W10" dataDxfId="20"/>
    <tableColumn id="12" name="W11" dataDxfId="19"/>
    <tableColumn id="13" name="W12" dataDxfId="18"/>
    <tableColumn id="14" name="W13" dataDxfId="17"/>
    <tableColumn id="15" name="W14" dataDxfId="16"/>
    <tableColumn id="16" name="W15" dataDxfId="15"/>
    <tableColumn id="17" name="W16" dataDxfId="14"/>
    <tableColumn id="18" name="W17" dataDxfId="13"/>
    <tableColumn id="19" name="W18" dataDxfId="12"/>
    <tableColumn id="20" name="W19" dataDxfId="11"/>
    <tableColumn id="21" name="W20" dataDxfId="10"/>
    <tableColumn id="22" name="W21" dataDxfId="9"/>
    <tableColumn id="23" name="W22" dataDxfId="8"/>
    <tableColumn id="24" name="W23" dataDxfId="7"/>
    <tableColumn id="25" name="W24" dataDxfId="6"/>
    <tableColumn id="26" name="W25" dataDxfId="5"/>
    <tableColumn id="27" name="W26" dataDxfId="4"/>
    <tableColumn id="28" name="W27" dataDxfId="3"/>
    <tableColumn id="29" name="W28" dataDxfId="2"/>
    <tableColumn id="30" name="W29" dataDxfId="1"/>
    <tableColumn id="31" name="W30"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3" sqref="B3:F4"/>
    </sheetView>
  </sheetViews>
  <sheetFormatPr defaultRowHeight="15" x14ac:dyDescent="0.25"/>
  <cols>
    <col min="2" max="2" width="7.28515625" customWidth="1"/>
    <col min="3" max="3" width="33.5703125" bestFit="1" customWidth="1"/>
    <col min="4" max="4" width="15.5703125" bestFit="1" customWidth="1"/>
    <col min="5" max="5" width="17.140625" bestFit="1" customWidth="1"/>
    <col min="6" max="6" width="82.28515625" customWidth="1"/>
  </cols>
  <sheetData>
    <row r="1" spans="1:6" x14ac:dyDescent="0.25">
      <c r="B1" s="53" t="s">
        <v>0</v>
      </c>
      <c r="C1" s="53"/>
      <c r="D1" s="53"/>
      <c r="E1" s="53"/>
      <c r="F1" s="53"/>
    </row>
    <row r="2" spans="1:6" x14ac:dyDescent="0.25">
      <c r="B2" s="53"/>
      <c r="C2" s="53"/>
      <c r="D2" s="53"/>
      <c r="E2" s="53"/>
      <c r="F2" s="53"/>
    </row>
    <row r="3" spans="1:6" ht="15.75" x14ac:dyDescent="0.25">
      <c r="B3" s="55" t="s">
        <v>105</v>
      </c>
      <c r="C3" s="55"/>
      <c r="D3" s="55"/>
      <c r="E3" s="55"/>
      <c r="F3" s="55"/>
    </row>
    <row r="4" spans="1:6" ht="15.75" x14ac:dyDescent="0.25">
      <c r="B4" s="54" t="s">
        <v>106</v>
      </c>
      <c r="C4" s="54"/>
      <c r="D4" s="54"/>
      <c r="E4" s="54"/>
      <c r="F4" s="54"/>
    </row>
    <row r="6" spans="1:6" ht="15.75" x14ac:dyDescent="0.25">
      <c r="A6" s="1"/>
      <c r="B6" s="37" t="s">
        <v>1</v>
      </c>
      <c r="C6" s="38" t="s">
        <v>2</v>
      </c>
      <c r="D6" s="38" t="s">
        <v>50</v>
      </c>
      <c r="E6" s="39" t="s">
        <v>3</v>
      </c>
      <c r="F6" s="39" t="s">
        <v>4</v>
      </c>
    </row>
    <row r="7" spans="1:6" ht="15.75" x14ac:dyDescent="0.25">
      <c r="A7" s="1"/>
      <c r="B7" s="33">
        <v>1</v>
      </c>
      <c r="C7" s="4" t="s">
        <v>5</v>
      </c>
      <c r="D7" s="2" t="s">
        <v>6</v>
      </c>
      <c r="E7" s="3"/>
      <c r="F7" s="34" t="s">
        <v>7</v>
      </c>
    </row>
    <row r="8" spans="1:6" ht="15.75" x14ac:dyDescent="0.25">
      <c r="A8" s="1"/>
      <c r="B8" s="33">
        <v>2</v>
      </c>
      <c r="C8" s="4" t="s">
        <v>8</v>
      </c>
      <c r="D8" s="2" t="s">
        <v>9</v>
      </c>
      <c r="E8" s="3"/>
      <c r="F8" s="34" t="s">
        <v>10</v>
      </c>
    </row>
    <row r="9" spans="1:6" ht="15.75" x14ac:dyDescent="0.25">
      <c r="A9" s="1"/>
      <c r="B9" s="33">
        <v>3</v>
      </c>
      <c r="C9" s="4" t="s">
        <v>11</v>
      </c>
      <c r="D9" s="2" t="s">
        <v>12</v>
      </c>
      <c r="E9" s="3"/>
      <c r="F9" s="35" t="s">
        <v>13</v>
      </c>
    </row>
    <row r="10" spans="1:6" ht="15.75" x14ac:dyDescent="0.25">
      <c r="A10" s="1"/>
      <c r="B10" s="33">
        <v>4</v>
      </c>
      <c r="C10" s="4" t="s">
        <v>14</v>
      </c>
      <c r="D10" s="2" t="s">
        <v>15</v>
      </c>
      <c r="E10" s="3" t="s">
        <v>16</v>
      </c>
      <c r="F10" s="35" t="s">
        <v>17</v>
      </c>
    </row>
    <row r="11" spans="1:6" ht="15.75" x14ac:dyDescent="0.25">
      <c r="A11" s="1"/>
      <c r="B11" s="33">
        <v>5</v>
      </c>
      <c r="C11" s="4" t="s">
        <v>18</v>
      </c>
      <c r="D11" s="2" t="s">
        <v>19</v>
      </c>
      <c r="E11" s="3" t="s">
        <v>20</v>
      </c>
      <c r="F11" s="35" t="s">
        <v>21</v>
      </c>
    </row>
    <row r="12" spans="1:6" ht="15.75" x14ac:dyDescent="0.25">
      <c r="A12" s="1"/>
      <c r="B12" s="33">
        <v>6</v>
      </c>
      <c r="C12" s="4" t="s">
        <v>22</v>
      </c>
      <c r="D12" s="2" t="s">
        <v>23</v>
      </c>
      <c r="E12" s="3" t="s">
        <v>24</v>
      </c>
      <c r="F12" s="35" t="s">
        <v>25</v>
      </c>
    </row>
    <row r="13" spans="1:6" ht="15.75" x14ac:dyDescent="0.25">
      <c r="A13" s="1"/>
      <c r="B13" s="33">
        <v>7</v>
      </c>
      <c r="C13" s="4" t="s">
        <v>26</v>
      </c>
      <c r="D13" s="2" t="s">
        <v>27</v>
      </c>
      <c r="E13" s="5" t="s">
        <v>28</v>
      </c>
      <c r="F13" s="35" t="s">
        <v>29</v>
      </c>
    </row>
    <row r="14" spans="1:6" ht="15.75" x14ac:dyDescent="0.25">
      <c r="A14" s="1"/>
      <c r="B14" s="33">
        <v>8</v>
      </c>
      <c r="C14" s="4" t="s">
        <v>30</v>
      </c>
      <c r="D14" s="2" t="s">
        <v>31</v>
      </c>
      <c r="E14" s="3" t="s">
        <v>32</v>
      </c>
      <c r="F14" s="36" t="s">
        <v>33</v>
      </c>
    </row>
    <row r="15" spans="1:6" ht="47.25" x14ac:dyDescent="0.25">
      <c r="A15" s="1"/>
      <c r="B15" s="33">
        <v>9</v>
      </c>
      <c r="C15" s="4" t="s">
        <v>34</v>
      </c>
      <c r="D15" s="2" t="s">
        <v>35</v>
      </c>
      <c r="E15" s="3" t="s">
        <v>36</v>
      </c>
      <c r="F15" s="35" t="s">
        <v>37</v>
      </c>
    </row>
    <row r="16" spans="1:6" ht="31.5" x14ac:dyDescent="0.25">
      <c r="A16" s="1"/>
      <c r="B16" s="33">
        <v>10</v>
      </c>
      <c r="C16" s="4" t="s">
        <v>38</v>
      </c>
      <c r="D16" s="2" t="s">
        <v>39</v>
      </c>
      <c r="E16" s="3" t="s">
        <v>40</v>
      </c>
      <c r="F16" s="35" t="s">
        <v>41</v>
      </c>
    </row>
    <row r="17" spans="1:6" ht="15.75" x14ac:dyDescent="0.25">
      <c r="A17" s="1"/>
      <c r="B17" s="33">
        <v>11</v>
      </c>
      <c r="C17" s="4" t="s">
        <v>42</v>
      </c>
      <c r="D17" s="2" t="s">
        <v>43</v>
      </c>
      <c r="E17" s="3" t="s">
        <v>44</v>
      </c>
      <c r="F17" s="35" t="s">
        <v>45</v>
      </c>
    </row>
    <row r="18" spans="1:6" ht="15.75" x14ac:dyDescent="0.25">
      <c r="B18" s="40">
        <v>12</v>
      </c>
      <c r="C18" s="41" t="s">
        <v>46</v>
      </c>
      <c r="D18" s="42" t="s">
        <v>47</v>
      </c>
      <c r="E18" s="43" t="s">
        <v>48</v>
      </c>
      <c r="F18" s="44" t="s">
        <v>49</v>
      </c>
    </row>
  </sheetData>
  <mergeCells count="3">
    <mergeCell ref="B1:F2"/>
    <mergeCell ref="B4:F4"/>
    <mergeCell ref="B3:F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8"/>
  <sheetViews>
    <sheetView tabSelected="1" topLeftCell="A2" zoomScaleNormal="100" workbookViewId="0">
      <pane xSplit="3" ySplit="12" topLeftCell="Y35" activePane="bottomRight" state="frozen"/>
      <selection activeCell="A2" sqref="A2"/>
      <selection pane="topRight" activeCell="D2" sqref="D2"/>
      <selection pane="bottomLeft" activeCell="A5" sqref="A5"/>
      <selection pane="bottomRight" activeCell="Z9" sqref="Z9"/>
    </sheetView>
  </sheetViews>
  <sheetFormatPr defaultRowHeight="15" x14ac:dyDescent="0.25"/>
  <cols>
    <col min="1" max="1" width="9.140625" style="47"/>
    <col min="2" max="2" width="33.5703125" style="47" bestFit="1" customWidth="1"/>
    <col min="3" max="3" width="34.7109375" style="47" bestFit="1" customWidth="1"/>
    <col min="4" max="49" width="10.28515625" style="47" bestFit="1" customWidth="1"/>
    <col min="50" max="53" width="10.7109375" style="47" bestFit="1" customWidth="1"/>
    <col min="54" max="54" width="10.28515625" style="47" bestFit="1" customWidth="1"/>
    <col min="55" max="16384" width="9.140625" style="47"/>
  </cols>
  <sheetData>
    <row r="1" spans="1:33" ht="15" customHeight="1" x14ac:dyDescent="0.25">
      <c r="B1" s="48"/>
      <c r="C1" s="48"/>
    </row>
    <row r="2" spans="1:33" ht="30" x14ac:dyDescent="0.25">
      <c r="A2" s="49" t="s">
        <v>102</v>
      </c>
      <c r="C2" s="49"/>
    </row>
    <row r="3" spans="1:33" ht="16.5" customHeight="1" x14ac:dyDescent="0.25">
      <c r="A3" s="46" t="s">
        <v>105</v>
      </c>
      <c r="B3" s="46"/>
      <c r="C3" s="46"/>
      <c r="D3" s="46"/>
      <c r="E3" s="46"/>
    </row>
    <row r="4" spans="1:33" ht="15.75" customHeight="1" x14ac:dyDescent="0.25">
      <c r="A4" s="45" t="s">
        <v>106</v>
      </c>
      <c r="B4" s="45"/>
      <c r="C4" s="45"/>
      <c r="D4" s="45"/>
      <c r="E4" s="45"/>
    </row>
    <row r="5" spans="1:33" ht="15.75" customHeight="1" x14ac:dyDescent="0.25">
      <c r="A5" s="48"/>
      <c r="B5" s="48"/>
      <c r="C5" s="48"/>
    </row>
    <row r="6" spans="1:33" s="50" customFormat="1" ht="15.75" x14ac:dyDescent="0.25">
      <c r="A6" s="20" t="s">
        <v>51</v>
      </c>
      <c r="B6" s="21" t="s">
        <v>52</v>
      </c>
      <c r="C6" s="21" t="s">
        <v>53</v>
      </c>
      <c r="D6" s="22" t="s">
        <v>69</v>
      </c>
      <c r="E6" s="22" t="s">
        <v>70</v>
      </c>
      <c r="F6" s="22" t="s">
        <v>71</v>
      </c>
      <c r="G6" s="22" t="s">
        <v>72</v>
      </c>
      <c r="H6" s="22" t="s">
        <v>73</v>
      </c>
      <c r="I6" s="22" t="s">
        <v>74</v>
      </c>
      <c r="J6" s="22" t="s">
        <v>75</v>
      </c>
      <c r="K6" s="22" t="s">
        <v>76</v>
      </c>
      <c r="L6" s="22" t="s">
        <v>77</v>
      </c>
      <c r="M6" s="22" t="s">
        <v>78</v>
      </c>
      <c r="N6" s="22" t="s">
        <v>79</v>
      </c>
      <c r="O6" s="22" t="s">
        <v>80</v>
      </c>
      <c r="P6" s="22" t="s">
        <v>81</v>
      </c>
      <c r="Q6" s="22" t="s">
        <v>82</v>
      </c>
      <c r="R6" s="22" t="s">
        <v>83</v>
      </c>
      <c r="S6" s="22" t="s">
        <v>84</v>
      </c>
      <c r="T6" s="22" t="s">
        <v>85</v>
      </c>
      <c r="U6" s="22" t="s">
        <v>86</v>
      </c>
      <c r="V6" s="22" t="s">
        <v>87</v>
      </c>
      <c r="W6" s="22" t="s">
        <v>88</v>
      </c>
      <c r="X6" s="22" t="s">
        <v>89</v>
      </c>
      <c r="Y6" s="22" t="s">
        <v>90</v>
      </c>
      <c r="Z6" s="22" t="s">
        <v>91</v>
      </c>
      <c r="AA6" s="22" t="s">
        <v>92</v>
      </c>
      <c r="AB6" s="22" t="s">
        <v>93</v>
      </c>
      <c r="AC6" s="22" t="s">
        <v>94</v>
      </c>
      <c r="AD6" s="22" t="s">
        <v>95</v>
      </c>
      <c r="AE6" s="23" t="s">
        <v>96</v>
      </c>
      <c r="AF6" s="23" t="s">
        <v>97</v>
      </c>
      <c r="AG6" s="24" t="s">
        <v>98</v>
      </c>
    </row>
    <row r="7" spans="1:33" ht="15.75" x14ac:dyDescent="0.25">
      <c r="A7" s="8"/>
      <c r="B7" s="9"/>
      <c r="C7" s="10" t="s">
        <v>54</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4"/>
      <c r="AF7" s="14"/>
      <c r="AG7" s="15"/>
    </row>
    <row r="8" spans="1:33" ht="15.75" x14ac:dyDescent="0.25">
      <c r="A8" s="11">
        <v>1</v>
      </c>
      <c r="B8" s="9" t="s">
        <v>5</v>
      </c>
      <c r="C8" s="12" t="s">
        <v>6</v>
      </c>
      <c r="D8" s="13">
        <f t="shared" ref="D8" si="0">SUM(D30:D35)</f>
        <v>0</v>
      </c>
      <c r="E8" s="13">
        <f t="shared" ref="E8" si="1">SUM(E30:E35)</f>
        <v>0</v>
      </c>
      <c r="F8" s="13">
        <f t="shared" ref="F8" si="2">SUM(F30:F35)</f>
        <v>0</v>
      </c>
      <c r="G8" s="13">
        <f t="shared" ref="G8" si="3">SUM(G30:G35)</f>
        <v>0</v>
      </c>
      <c r="H8" s="13">
        <f t="shared" ref="H8" si="4">SUM(H30:H35)</f>
        <v>0</v>
      </c>
      <c r="I8" s="13">
        <f t="shared" ref="I8" si="5">SUM(I30:I35)</f>
        <v>0</v>
      </c>
      <c r="J8" s="13">
        <f t="shared" ref="J8" si="6">SUM(J30:J35)</f>
        <v>0</v>
      </c>
      <c r="K8" s="13">
        <f t="shared" ref="K8" si="7">SUM(K30:K35)</f>
        <v>0</v>
      </c>
      <c r="L8" s="13">
        <f t="shared" ref="L8" si="8">SUM(L30:L35)</f>
        <v>0</v>
      </c>
      <c r="M8" s="13">
        <f t="shared" ref="M8" si="9">SUM(M30:M35)</f>
        <v>0</v>
      </c>
      <c r="N8" s="13">
        <f t="shared" ref="N8" si="10">SUM(N30:N35)</f>
        <v>0</v>
      </c>
      <c r="O8" s="13">
        <f t="shared" ref="O8" si="11">SUM(O30:O35)</f>
        <v>0</v>
      </c>
      <c r="P8" s="13">
        <f t="shared" ref="P8" si="12">SUM(P30:P35)</f>
        <v>0</v>
      </c>
      <c r="Q8" s="13">
        <f t="shared" ref="Q8" si="13">SUM(Q30:Q35)</f>
        <v>0</v>
      </c>
      <c r="R8" s="13">
        <f t="shared" ref="R8" si="14">SUM(R30:R35)</f>
        <v>0</v>
      </c>
      <c r="S8" s="13">
        <f t="shared" ref="S8" si="15">SUM(S30:S35)</f>
        <v>0</v>
      </c>
      <c r="T8" s="13">
        <f t="shared" ref="T8" si="16">SUM(T30:T35)</f>
        <v>0</v>
      </c>
      <c r="U8" s="13">
        <f t="shared" ref="U8" si="17">SUM(U30:U35)</f>
        <v>0</v>
      </c>
      <c r="V8" s="13">
        <f t="shared" ref="V8" si="18">SUM(V30:V35)</f>
        <v>0</v>
      </c>
      <c r="W8" s="13">
        <f t="shared" ref="W8" si="19">SUM(W30:W35)</f>
        <v>0</v>
      </c>
      <c r="X8" s="13">
        <f t="shared" ref="X8" si="20">SUM(X30:X35)</f>
        <v>0</v>
      </c>
      <c r="Y8" s="13">
        <f t="shared" ref="Y8" si="21">SUM(Y30:Y35)</f>
        <v>0</v>
      </c>
      <c r="Z8" s="13">
        <f t="shared" ref="Z8" si="22">SUM(Z30:Z35)</f>
        <v>0</v>
      </c>
      <c r="AA8" s="13">
        <f t="shared" ref="AA8" si="23">SUM(AA30:AA35)</f>
        <v>0</v>
      </c>
      <c r="AB8" s="13">
        <f t="shared" ref="AB8" si="24">SUM(AB30:AB35)</f>
        <v>0</v>
      </c>
      <c r="AC8" s="13">
        <f t="shared" ref="AC8" si="25">SUM(AC30:AC35)</f>
        <v>0</v>
      </c>
      <c r="AD8" s="13">
        <f t="shared" ref="AD8" si="26">SUM(AD30:AD35)</f>
        <v>0</v>
      </c>
      <c r="AE8" s="14">
        <f t="shared" ref="AE8" si="27">SUM(AE30:AE35)</f>
        <v>0</v>
      </c>
      <c r="AF8" s="14">
        <f t="shared" ref="AF8" si="28">SUM(AF30:AF35)</f>
        <v>0</v>
      </c>
      <c r="AG8" s="15">
        <f t="shared" ref="AG8" si="29">SUM(AG30:AG35)</f>
        <v>0</v>
      </c>
    </row>
    <row r="9" spans="1:33" ht="15.75" x14ac:dyDescent="0.25">
      <c r="A9" s="16">
        <v>2</v>
      </c>
      <c r="B9" s="17" t="s">
        <v>55</v>
      </c>
      <c r="C9" s="18" t="s">
        <v>9</v>
      </c>
      <c r="D9" s="19">
        <f t="shared" ref="D9:X9" si="30">IF(D10&lt;D8,D10,IF(D10&gt;D8,D8,D8))</f>
        <v>0</v>
      </c>
      <c r="E9" s="19">
        <f t="shared" si="30"/>
        <v>0</v>
      </c>
      <c r="F9" s="19">
        <f t="shared" si="30"/>
        <v>0</v>
      </c>
      <c r="G9" s="19">
        <f t="shared" si="30"/>
        <v>0</v>
      </c>
      <c r="H9" s="19">
        <f t="shared" si="30"/>
        <v>0</v>
      </c>
      <c r="I9" s="19">
        <f t="shared" si="30"/>
        <v>0</v>
      </c>
      <c r="J9" s="19">
        <f t="shared" si="30"/>
        <v>0</v>
      </c>
      <c r="K9" s="19">
        <f t="shared" si="30"/>
        <v>0</v>
      </c>
      <c r="L9" s="19">
        <f t="shared" si="30"/>
        <v>0</v>
      </c>
      <c r="M9" s="19">
        <f t="shared" si="30"/>
        <v>0</v>
      </c>
      <c r="N9" s="19">
        <f t="shared" si="30"/>
        <v>0</v>
      </c>
      <c r="O9" s="19">
        <f t="shared" si="30"/>
        <v>0</v>
      </c>
      <c r="P9" s="19">
        <f t="shared" si="30"/>
        <v>0</v>
      </c>
      <c r="Q9" s="19">
        <f t="shared" si="30"/>
        <v>0</v>
      </c>
      <c r="R9" s="19">
        <f t="shared" si="30"/>
        <v>0</v>
      </c>
      <c r="S9" s="19">
        <f t="shared" si="30"/>
        <v>0</v>
      </c>
      <c r="T9" s="19">
        <f t="shared" si="30"/>
        <v>0</v>
      </c>
      <c r="U9" s="19">
        <f t="shared" si="30"/>
        <v>0</v>
      </c>
      <c r="V9" s="19">
        <f t="shared" si="30"/>
        <v>0</v>
      </c>
      <c r="W9" s="19">
        <f t="shared" si="30"/>
        <v>0</v>
      </c>
      <c r="X9" s="19">
        <f t="shared" si="30"/>
        <v>0</v>
      </c>
      <c r="Y9" s="19">
        <f>IF(Y10&lt;Y8,Y10,IF(Y10&gt;Y8,Y8,Y8))</f>
        <v>0</v>
      </c>
      <c r="Z9" s="19">
        <f>IF(Z10&lt;Z8,Z10,IF(Z10&gt;Z8,Z8,Z8))</f>
        <v>0</v>
      </c>
      <c r="AA9" s="19">
        <f t="shared" ref="Z9:AG9" si="31">IF(AA10&lt;AA8,AA10,IF(AA10&gt;AA8,AA8,AA8))</f>
        <v>0</v>
      </c>
      <c r="AB9" s="19">
        <f t="shared" si="31"/>
        <v>0</v>
      </c>
      <c r="AC9" s="19">
        <f t="shared" si="31"/>
        <v>0</v>
      </c>
      <c r="AD9" s="19">
        <f t="shared" si="31"/>
        <v>0</v>
      </c>
      <c r="AE9" s="19">
        <f t="shared" si="31"/>
        <v>0</v>
      </c>
      <c r="AF9" s="19">
        <f t="shared" si="31"/>
        <v>0</v>
      </c>
      <c r="AG9" s="19">
        <f t="shared" si="31"/>
        <v>0</v>
      </c>
    </row>
    <row r="10" spans="1:33" ht="15.75" x14ac:dyDescent="0.25">
      <c r="A10" s="11">
        <v>3</v>
      </c>
      <c r="B10" s="9" t="s">
        <v>11</v>
      </c>
      <c r="C10" s="12" t="s">
        <v>12</v>
      </c>
      <c r="D10" s="13">
        <f>SUM(D38:D43)</f>
        <v>0</v>
      </c>
      <c r="E10" s="13">
        <f>SUM(E38:E43)</f>
        <v>0</v>
      </c>
      <c r="F10" s="13">
        <f>SUM(F38:F43)</f>
        <v>0</v>
      </c>
      <c r="G10" s="13">
        <f>SUM(H38:H43)</f>
        <v>0</v>
      </c>
      <c r="H10" s="13">
        <f t="shared" ref="H10:AG10" si="32">SUM(H38:H43)</f>
        <v>0</v>
      </c>
      <c r="I10" s="13">
        <f t="shared" si="32"/>
        <v>0</v>
      </c>
      <c r="J10" s="13">
        <f t="shared" si="32"/>
        <v>0</v>
      </c>
      <c r="K10" s="13">
        <f t="shared" si="32"/>
        <v>0</v>
      </c>
      <c r="L10" s="13">
        <f t="shared" si="32"/>
        <v>0</v>
      </c>
      <c r="M10" s="13">
        <f t="shared" si="32"/>
        <v>0</v>
      </c>
      <c r="N10" s="13">
        <f t="shared" si="32"/>
        <v>0</v>
      </c>
      <c r="O10" s="13">
        <f t="shared" si="32"/>
        <v>0</v>
      </c>
      <c r="P10" s="13">
        <f t="shared" si="32"/>
        <v>0</v>
      </c>
      <c r="Q10" s="13">
        <f t="shared" si="32"/>
        <v>0</v>
      </c>
      <c r="R10" s="13">
        <f t="shared" si="32"/>
        <v>0</v>
      </c>
      <c r="S10" s="13">
        <f t="shared" si="32"/>
        <v>0</v>
      </c>
      <c r="T10" s="13">
        <f t="shared" si="32"/>
        <v>0</v>
      </c>
      <c r="U10" s="13">
        <f t="shared" si="32"/>
        <v>0</v>
      </c>
      <c r="V10" s="13">
        <f t="shared" si="32"/>
        <v>0</v>
      </c>
      <c r="W10" s="13">
        <f t="shared" si="32"/>
        <v>0</v>
      </c>
      <c r="X10" s="13">
        <f t="shared" si="32"/>
        <v>0</v>
      </c>
      <c r="Y10" s="13">
        <f t="shared" si="32"/>
        <v>0</v>
      </c>
      <c r="Z10" s="13">
        <f t="shared" si="32"/>
        <v>0</v>
      </c>
      <c r="AA10" s="13">
        <f t="shared" si="32"/>
        <v>0</v>
      </c>
      <c r="AB10" s="13">
        <f t="shared" si="32"/>
        <v>0</v>
      </c>
      <c r="AC10" s="13">
        <f t="shared" si="32"/>
        <v>0</v>
      </c>
      <c r="AD10" s="13">
        <f t="shared" si="32"/>
        <v>0</v>
      </c>
      <c r="AE10" s="14">
        <f t="shared" si="32"/>
        <v>0</v>
      </c>
      <c r="AF10" s="14">
        <f t="shared" si="32"/>
        <v>0</v>
      </c>
      <c r="AG10" s="13">
        <f t="shared" si="32"/>
        <v>0</v>
      </c>
    </row>
    <row r="11" spans="1:33" ht="15.75" x14ac:dyDescent="0.25">
      <c r="A11" s="27"/>
      <c r="B11" s="28"/>
      <c r="C11" s="29"/>
      <c r="D11" s="32"/>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1"/>
      <c r="AF11" s="31"/>
      <c r="AG11" s="30"/>
    </row>
    <row r="12" spans="1:33" x14ac:dyDescent="0.25">
      <c r="AE12" s="51"/>
      <c r="AF12" s="51"/>
    </row>
    <row r="13" spans="1:33" s="50" customFormat="1" ht="15.75" x14ac:dyDescent="0.25">
      <c r="A13" s="20" t="s">
        <v>51</v>
      </c>
      <c r="B13" s="21" t="s">
        <v>52</v>
      </c>
      <c r="C13" s="21" t="s">
        <v>53</v>
      </c>
      <c r="D13" s="22" t="s">
        <v>69</v>
      </c>
      <c r="E13" s="22" t="s">
        <v>70</v>
      </c>
      <c r="F13" s="22" t="s">
        <v>71</v>
      </c>
      <c r="G13" s="22" t="s">
        <v>72</v>
      </c>
      <c r="H13" s="22" t="s">
        <v>73</v>
      </c>
      <c r="I13" s="22" t="s">
        <v>74</v>
      </c>
      <c r="J13" s="22" t="s">
        <v>75</v>
      </c>
      <c r="K13" s="22" t="s">
        <v>76</v>
      </c>
      <c r="L13" s="22" t="s">
        <v>77</v>
      </c>
      <c r="M13" s="22" t="s">
        <v>78</v>
      </c>
      <c r="N13" s="22" t="s">
        <v>79</v>
      </c>
      <c r="O13" s="22" t="s">
        <v>80</v>
      </c>
      <c r="P13" s="22" t="s">
        <v>81</v>
      </c>
      <c r="Q13" s="22" t="s">
        <v>82</v>
      </c>
      <c r="R13" s="22" t="s">
        <v>83</v>
      </c>
      <c r="S13" s="22" t="s">
        <v>84</v>
      </c>
      <c r="T13" s="22" t="s">
        <v>85</v>
      </c>
      <c r="U13" s="22" t="s">
        <v>86</v>
      </c>
      <c r="V13" s="22" t="s">
        <v>87</v>
      </c>
      <c r="W13" s="22" t="s">
        <v>88</v>
      </c>
      <c r="X13" s="22" t="s">
        <v>89</v>
      </c>
      <c r="Y13" s="22" t="s">
        <v>90</v>
      </c>
      <c r="Z13" s="22" t="s">
        <v>91</v>
      </c>
      <c r="AA13" s="22" t="s">
        <v>92</v>
      </c>
      <c r="AB13" s="22" t="s">
        <v>93</v>
      </c>
      <c r="AC13" s="22" t="s">
        <v>94</v>
      </c>
      <c r="AD13" s="22" t="s">
        <v>95</v>
      </c>
      <c r="AE13" s="23" t="s">
        <v>96</v>
      </c>
      <c r="AF13" s="23" t="s">
        <v>97</v>
      </c>
      <c r="AG13" s="22" t="s">
        <v>98</v>
      </c>
    </row>
    <row r="14" spans="1:33" ht="15.75" x14ac:dyDescent="0.25">
      <c r="A14" s="8"/>
      <c r="B14" s="9"/>
      <c r="C14" s="10" t="s">
        <v>54</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4"/>
      <c r="AF14" s="14"/>
      <c r="AG14" s="13"/>
    </row>
    <row r="15" spans="1:33" ht="15.75" x14ac:dyDescent="0.25">
      <c r="A15" s="11">
        <v>1</v>
      </c>
      <c r="B15" s="9" t="s">
        <v>5</v>
      </c>
      <c r="C15" s="12" t="s">
        <v>6</v>
      </c>
      <c r="D15" s="13">
        <f>D8</f>
        <v>0</v>
      </c>
      <c r="E15" s="13">
        <f>SUM(Table13[[#This Row],[W1]]+E8)</f>
        <v>0</v>
      </c>
      <c r="F15" s="13">
        <f>SUM(Table13[[#This Row],[W2]]+F8)</f>
        <v>0</v>
      </c>
      <c r="G15" s="13">
        <f>SUM(G8+Table13[[#This Row],[W3]])</f>
        <v>0</v>
      </c>
      <c r="H15" s="13">
        <f>SUM(Table13[[#This Row],[W4]]+H8)</f>
        <v>0</v>
      </c>
      <c r="I15" s="13">
        <f>SUM(Table13[[#This Row],[W5]]+I8)</f>
        <v>0</v>
      </c>
      <c r="J15" s="13">
        <f>SUM(Table13[[#This Row],[W6]]+J8)</f>
        <v>0</v>
      </c>
      <c r="K15" s="13">
        <f>SUM(Table13[[#This Row],[W7]]+K8)</f>
        <v>0</v>
      </c>
      <c r="L15" s="13">
        <f>SUM(Table13[[#This Row],[W8]]+L8)</f>
        <v>0</v>
      </c>
      <c r="M15" s="13">
        <f>SUM(Table13[[#This Row],[W9]]+M8)</f>
        <v>0</v>
      </c>
      <c r="N15" s="13">
        <f>SUM(Table13[[#This Row],[W10]]+N8)</f>
        <v>0</v>
      </c>
      <c r="O15" s="13">
        <f>SUM(Table13[[#This Row],[W11]]+O8)</f>
        <v>0</v>
      </c>
      <c r="P15" s="13">
        <f>SUM(Table13[[#This Row],[W12]]+P8)</f>
        <v>0</v>
      </c>
      <c r="Q15" s="13">
        <f>SUM(Table13[[#This Row],[W13]]+Q8)</f>
        <v>0</v>
      </c>
      <c r="R15" s="13">
        <f>SUM(Table13[[#This Row],[W14]]+R8)</f>
        <v>0</v>
      </c>
      <c r="S15" s="13">
        <f>SUM(S8+Table13[[#This Row],[W15]])</f>
        <v>0</v>
      </c>
      <c r="T15" s="13">
        <f>SUM(Table13[[#This Row],[W16]]+T8)</f>
        <v>0</v>
      </c>
      <c r="U15" s="13">
        <f>SUM(Table13[[#This Row],[W17]]+U8)</f>
        <v>0</v>
      </c>
      <c r="V15" s="13">
        <f>SUM(Table13[[#This Row],[W18]]+V8)</f>
        <v>0</v>
      </c>
      <c r="W15" s="13">
        <f>SUM(Table13[[#This Row],[W19]]+W8)</f>
        <v>0</v>
      </c>
      <c r="X15" s="13">
        <f>SUM(Table13[[#This Row],[W20]]+X8)</f>
        <v>0</v>
      </c>
      <c r="Y15" s="13">
        <f>SUM(Table13[[#This Row],[W21]]+Y8)</f>
        <v>0</v>
      </c>
      <c r="Z15" s="13">
        <f>SUM(Table13[[#This Row],[W22]]+Z8)</f>
        <v>0</v>
      </c>
      <c r="AA15" s="13">
        <f>SUM(Table13[[#This Row],[W23]]+AA8)</f>
        <v>0</v>
      </c>
      <c r="AB15" s="13">
        <f>SUM(Table13[[#This Row],[W24]]+AB8)</f>
        <v>0</v>
      </c>
      <c r="AC15" s="13">
        <f>SUM(Table13[[#This Row],[W25]]+AC8)</f>
        <v>0</v>
      </c>
      <c r="AD15" s="13">
        <f>SUM(Table13[[#This Row],[W26]]+AD8)</f>
        <v>0</v>
      </c>
      <c r="AE15" s="14">
        <f>SUM(Table13[[#This Row],[W27]]+AE8)</f>
        <v>0</v>
      </c>
      <c r="AF15" s="14">
        <f>SUM(Table13[[#This Row],[W28]]+AF8)</f>
        <v>0</v>
      </c>
      <c r="AG15" s="13">
        <f>SUM(Table13[[#This Row],[W29]]+AG8)</f>
        <v>0</v>
      </c>
    </row>
    <row r="16" spans="1:33" ht="15.75" x14ac:dyDescent="0.25">
      <c r="A16" s="11">
        <v>2</v>
      </c>
      <c r="B16" s="9" t="s">
        <v>55</v>
      </c>
      <c r="C16" s="12" t="s">
        <v>9</v>
      </c>
      <c r="D16" s="13">
        <f>D9</f>
        <v>0</v>
      </c>
      <c r="E16" s="13">
        <f>SUM(Table13[[#This Row],[W1]]+E9)</f>
        <v>0</v>
      </c>
      <c r="F16" s="13">
        <f>SUM(Table13[[#This Row],[W2]]+F9)</f>
        <v>0</v>
      </c>
      <c r="G16" s="13">
        <f>SUM(Table13[[#This Row],[W3]]+G9)</f>
        <v>0</v>
      </c>
      <c r="H16" s="13">
        <f>SUM(Table13[[#This Row],[W4]]+H9)</f>
        <v>0</v>
      </c>
      <c r="I16" s="13">
        <f>SUM(Table13[[#This Row],[W5]]+I9)</f>
        <v>0</v>
      </c>
      <c r="J16" s="13">
        <f>SUM(Table13[[#This Row],[W6]]+J9)</f>
        <v>0</v>
      </c>
      <c r="K16" s="13">
        <f>SUM(Table13[[#This Row],[W7]]+K9)</f>
        <v>0</v>
      </c>
      <c r="L16" s="13">
        <f>SUM(Table13[[#This Row],[W8]]+L9)</f>
        <v>0</v>
      </c>
      <c r="M16" s="13">
        <f>SUM(Table13[[#This Row],[W9]]+M9)</f>
        <v>0</v>
      </c>
      <c r="N16" s="13">
        <f>SUM(Table13[[#This Row],[W10]]+N9)</f>
        <v>0</v>
      </c>
      <c r="O16" s="13">
        <f>SUM(Table13[[#This Row],[W11]]+O9)</f>
        <v>0</v>
      </c>
      <c r="P16" s="13">
        <f>SUM(Table13[[#This Row],[W12]]+P9)</f>
        <v>0</v>
      </c>
      <c r="Q16" s="13">
        <f>SUM(Table13[[#This Row],[W13]]+Q9)</f>
        <v>0</v>
      </c>
      <c r="R16" s="13">
        <f>SUM(Table13[[#This Row],[W14]]+R9)</f>
        <v>0</v>
      </c>
      <c r="S16" s="13">
        <f>SUM(Table13[[#This Row],[W15]]+S9)</f>
        <v>0</v>
      </c>
      <c r="T16" s="13">
        <f>SUM(Table13[[#This Row],[W16]]+T9)</f>
        <v>0</v>
      </c>
      <c r="U16" s="13">
        <f>SUM(Table13[[#This Row],[W17]]+U9)</f>
        <v>0</v>
      </c>
      <c r="V16" s="13">
        <f>SUM(Table13[[#This Row],[W18]]+V9)</f>
        <v>0</v>
      </c>
      <c r="W16" s="13">
        <f>SUM(Table13[[#This Row],[W19]]+W9)</f>
        <v>0</v>
      </c>
      <c r="X16" s="13">
        <f>SUM(Table13[[#This Row],[W20]]+X9)</f>
        <v>0</v>
      </c>
      <c r="Y16" s="13">
        <f>SUM(Table13[[#This Row],[W21]]+Y9)</f>
        <v>0</v>
      </c>
      <c r="Z16" s="13">
        <f>SUM(Table13[[#This Row],[W22]]+Z9)</f>
        <v>0</v>
      </c>
      <c r="AA16" s="13">
        <f>SUM(Table13[[#This Row],[W23]]+AA9)</f>
        <v>0</v>
      </c>
      <c r="AB16" s="13">
        <f>SUM(Table13[[#This Row],[W24]]+AB9)</f>
        <v>0</v>
      </c>
      <c r="AC16" s="13">
        <f>SUM(Table13[[#This Row],[W25]]+AC9)</f>
        <v>0</v>
      </c>
      <c r="AD16" s="13">
        <f>SUM(Table13[[#This Row],[W26]]+AD9)</f>
        <v>0</v>
      </c>
      <c r="AE16" s="14">
        <f>SUM(Table13[[#This Row],[W27]]+AE9)</f>
        <v>0</v>
      </c>
      <c r="AF16" s="14">
        <f>SUM(Table13[[#This Row],[W28]]+AF9)</f>
        <v>0</v>
      </c>
      <c r="AG16" s="13">
        <f>SUM(Table13[[#This Row],[W29]]+AG9)</f>
        <v>0</v>
      </c>
    </row>
    <row r="17" spans="1:49" ht="15.75" x14ac:dyDescent="0.25">
      <c r="A17" s="11">
        <v>3</v>
      </c>
      <c r="B17" s="9" t="s">
        <v>11</v>
      </c>
      <c r="C17" s="12" t="s">
        <v>12</v>
      </c>
      <c r="D17" s="13">
        <f>D10</f>
        <v>0</v>
      </c>
      <c r="E17" s="13">
        <f>SUM(Table13[[#This Row],[W1]]+E10)</f>
        <v>0</v>
      </c>
      <c r="F17" s="13">
        <f>SUM(Table13[[#This Row],[W2]]+F10)</f>
        <v>0</v>
      </c>
      <c r="G17" s="13">
        <f>SUM(Table13[[#This Row],[W3]]+G10)</f>
        <v>0</v>
      </c>
      <c r="H17" s="13">
        <f>SUM(Table13[[#This Row],[W4]]+H10)</f>
        <v>0</v>
      </c>
      <c r="I17" s="13">
        <f>SUM(Table13[[#This Row],[W5]]+I10)</f>
        <v>0</v>
      </c>
      <c r="J17" s="13">
        <f>SUM(Table13[[#This Row],[W6]]+J10)</f>
        <v>0</v>
      </c>
      <c r="K17" s="13">
        <f>SUM(Table13[[#This Row],[W7]]+K10)</f>
        <v>0</v>
      </c>
      <c r="L17" s="13">
        <f>SUM(Table13[[#This Row],[W8]]+L10)</f>
        <v>0</v>
      </c>
      <c r="M17" s="13">
        <f>SUM(Table13[[#This Row],[W9]]+M10)</f>
        <v>0</v>
      </c>
      <c r="N17" s="13">
        <f>SUM(Table13[[#This Row],[W10]]+N10)</f>
        <v>0</v>
      </c>
      <c r="O17" s="13">
        <f>SUM(Table13[[#This Row],[W11]]+O10)</f>
        <v>0</v>
      </c>
      <c r="P17" s="13">
        <f>SUM(Table13[[#This Row],[W12]]+P10)</f>
        <v>0</v>
      </c>
      <c r="Q17" s="13">
        <f>SUM(Table13[[#This Row],[W13]]+Q10)</f>
        <v>0</v>
      </c>
      <c r="R17" s="13">
        <f>SUM(Table13[[#This Row],[W14]]+R10)</f>
        <v>0</v>
      </c>
      <c r="S17" s="13">
        <f>SUM(Table13[[#This Row],[W15]]+S10)</f>
        <v>0</v>
      </c>
      <c r="T17" s="13">
        <f>SUM(Table13[[#This Row],[W16]]+T10)</f>
        <v>0</v>
      </c>
      <c r="U17" s="13">
        <f>SUM(Table13[[#This Row],[W17]]+U10)</f>
        <v>0</v>
      </c>
      <c r="V17" s="13">
        <f>SUM(Table13[[#This Row],[W18]]+V10)</f>
        <v>0</v>
      </c>
      <c r="W17" s="13">
        <f>SUM(Table13[[#This Row],[W19]]+W10)</f>
        <v>0</v>
      </c>
      <c r="X17" s="13">
        <f>SUM(Table13[[#This Row],[W20]]+X10)</f>
        <v>0</v>
      </c>
      <c r="Y17" s="13">
        <f>SUM(Table13[[#This Row],[W21]]+Y10)</f>
        <v>0</v>
      </c>
      <c r="Z17" s="13">
        <f>SUM(Table13[[#This Row],[W22]]+Z10)</f>
        <v>0</v>
      </c>
      <c r="AA17" s="13">
        <f>SUM(Table13[[#This Row],[W23]]+AA10)</f>
        <v>0</v>
      </c>
      <c r="AB17" s="13">
        <f>SUM(Table13[[#This Row],[W24]]+AB10)</f>
        <v>0</v>
      </c>
      <c r="AC17" s="13">
        <f>SUM(Table13[[#This Row],[W25]]+AC10)</f>
        <v>0</v>
      </c>
      <c r="AD17" s="13">
        <f>SUM(Table13[[#This Row],[W26]]+AD10)</f>
        <v>0</v>
      </c>
      <c r="AE17" s="14">
        <f>SUM(Table13[[#This Row],[W27]]+AE10)</f>
        <v>0</v>
      </c>
      <c r="AF17" s="14">
        <f>SUM(Table13[[#This Row],[W28]]+AF10)</f>
        <v>0</v>
      </c>
      <c r="AG17" s="13">
        <f>SUM(Table13[[#This Row],[W29]]+AG10)</f>
        <v>0</v>
      </c>
    </row>
    <row r="18" spans="1:49" ht="15.75" x14ac:dyDescent="0.25">
      <c r="A18" s="11">
        <v>4</v>
      </c>
      <c r="B18" s="9" t="s">
        <v>14</v>
      </c>
      <c r="C18" s="12" t="s">
        <v>56</v>
      </c>
      <c r="D18" s="13">
        <f>D16-D17</f>
        <v>0</v>
      </c>
      <c r="E18" s="13">
        <f t="shared" ref="E18:AG18" si="33">E16-E17</f>
        <v>0</v>
      </c>
      <c r="F18" s="13">
        <f t="shared" si="33"/>
        <v>0</v>
      </c>
      <c r="G18" s="13">
        <f t="shared" si="33"/>
        <v>0</v>
      </c>
      <c r="H18" s="13">
        <f t="shared" si="33"/>
        <v>0</v>
      </c>
      <c r="I18" s="13">
        <f t="shared" si="33"/>
        <v>0</v>
      </c>
      <c r="J18" s="13">
        <f t="shared" si="33"/>
        <v>0</v>
      </c>
      <c r="K18" s="13">
        <f t="shared" si="33"/>
        <v>0</v>
      </c>
      <c r="L18" s="13">
        <f t="shared" si="33"/>
        <v>0</v>
      </c>
      <c r="M18" s="13">
        <f t="shared" si="33"/>
        <v>0</v>
      </c>
      <c r="N18" s="13">
        <f t="shared" si="33"/>
        <v>0</v>
      </c>
      <c r="O18" s="13">
        <f t="shared" si="33"/>
        <v>0</v>
      </c>
      <c r="P18" s="13">
        <f t="shared" si="33"/>
        <v>0</v>
      </c>
      <c r="Q18" s="13">
        <f t="shared" si="33"/>
        <v>0</v>
      </c>
      <c r="R18" s="13">
        <f t="shared" si="33"/>
        <v>0</v>
      </c>
      <c r="S18" s="13">
        <f t="shared" si="33"/>
        <v>0</v>
      </c>
      <c r="T18" s="13">
        <f t="shared" si="33"/>
        <v>0</v>
      </c>
      <c r="U18" s="13">
        <f t="shared" si="33"/>
        <v>0</v>
      </c>
      <c r="V18" s="13">
        <f t="shared" si="33"/>
        <v>0</v>
      </c>
      <c r="W18" s="13">
        <f t="shared" si="33"/>
        <v>0</v>
      </c>
      <c r="X18" s="13">
        <f t="shared" si="33"/>
        <v>0</v>
      </c>
      <c r="Y18" s="13">
        <f t="shared" si="33"/>
        <v>0</v>
      </c>
      <c r="Z18" s="13">
        <f t="shared" si="33"/>
        <v>0</v>
      </c>
      <c r="AA18" s="13">
        <f t="shared" si="33"/>
        <v>0</v>
      </c>
      <c r="AB18" s="13">
        <f t="shared" si="33"/>
        <v>0</v>
      </c>
      <c r="AC18" s="13">
        <f t="shared" si="33"/>
        <v>0</v>
      </c>
      <c r="AD18" s="13">
        <f t="shared" si="33"/>
        <v>0</v>
      </c>
      <c r="AE18" s="14">
        <f t="shared" si="33"/>
        <v>0</v>
      </c>
      <c r="AF18" s="14">
        <f t="shared" si="33"/>
        <v>0</v>
      </c>
      <c r="AG18" s="14">
        <f t="shared" si="33"/>
        <v>0</v>
      </c>
    </row>
    <row r="19" spans="1:49" ht="15.75" x14ac:dyDescent="0.25">
      <c r="A19" s="11">
        <v>5</v>
      </c>
      <c r="B19" s="9" t="s">
        <v>18</v>
      </c>
      <c r="C19" s="12" t="s">
        <v>57</v>
      </c>
      <c r="D19" s="13">
        <f>D16-D15</f>
        <v>0</v>
      </c>
      <c r="E19" s="13">
        <f t="shared" ref="E19:AG19" si="34">E16-E15</f>
        <v>0</v>
      </c>
      <c r="F19" s="13">
        <f t="shared" si="34"/>
        <v>0</v>
      </c>
      <c r="G19" s="13">
        <f t="shared" si="34"/>
        <v>0</v>
      </c>
      <c r="H19" s="13">
        <f t="shared" si="34"/>
        <v>0</v>
      </c>
      <c r="I19" s="13">
        <f t="shared" si="34"/>
        <v>0</v>
      </c>
      <c r="J19" s="13">
        <f t="shared" si="34"/>
        <v>0</v>
      </c>
      <c r="K19" s="13">
        <f t="shared" si="34"/>
        <v>0</v>
      </c>
      <c r="L19" s="13">
        <f t="shared" si="34"/>
        <v>0</v>
      </c>
      <c r="M19" s="13">
        <f t="shared" si="34"/>
        <v>0</v>
      </c>
      <c r="N19" s="13">
        <f t="shared" si="34"/>
        <v>0</v>
      </c>
      <c r="O19" s="13">
        <f t="shared" si="34"/>
        <v>0</v>
      </c>
      <c r="P19" s="13">
        <f t="shared" si="34"/>
        <v>0</v>
      </c>
      <c r="Q19" s="13">
        <f t="shared" si="34"/>
        <v>0</v>
      </c>
      <c r="R19" s="13">
        <f t="shared" si="34"/>
        <v>0</v>
      </c>
      <c r="S19" s="13">
        <f t="shared" si="34"/>
        <v>0</v>
      </c>
      <c r="T19" s="13">
        <f t="shared" si="34"/>
        <v>0</v>
      </c>
      <c r="U19" s="13">
        <f t="shared" si="34"/>
        <v>0</v>
      </c>
      <c r="V19" s="13">
        <f t="shared" si="34"/>
        <v>0</v>
      </c>
      <c r="W19" s="13">
        <f t="shared" si="34"/>
        <v>0</v>
      </c>
      <c r="X19" s="13">
        <f t="shared" si="34"/>
        <v>0</v>
      </c>
      <c r="Y19" s="13">
        <f t="shared" si="34"/>
        <v>0</v>
      </c>
      <c r="Z19" s="13">
        <f t="shared" si="34"/>
        <v>0</v>
      </c>
      <c r="AA19" s="13">
        <f t="shared" si="34"/>
        <v>0</v>
      </c>
      <c r="AB19" s="13">
        <f t="shared" si="34"/>
        <v>0</v>
      </c>
      <c r="AC19" s="13">
        <f t="shared" si="34"/>
        <v>0</v>
      </c>
      <c r="AD19" s="13">
        <f t="shared" si="34"/>
        <v>0</v>
      </c>
      <c r="AE19" s="14">
        <f t="shared" si="34"/>
        <v>0</v>
      </c>
      <c r="AF19" s="14">
        <f t="shared" si="34"/>
        <v>0</v>
      </c>
      <c r="AG19" s="14">
        <f t="shared" si="34"/>
        <v>0</v>
      </c>
    </row>
    <row r="20" spans="1:49" ht="15.75" x14ac:dyDescent="0.25">
      <c r="A20" s="11">
        <v>6</v>
      </c>
      <c r="B20" s="9" t="s">
        <v>22</v>
      </c>
      <c r="C20" s="12" t="s">
        <v>58</v>
      </c>
      <c r="D20" s="13" t="e">
        <f>D16/D17</f>
        <v>#DIV/0!</v>
      </c>
      <c r="E20" s="13" t="e">
        <f t="shared" ref="E20:AG20" si="35">E16/E17</f>
        <v>#DIV/0!</v>
      </c>
      <c r="F20" s="13" t="e">
        <f>F16/F17</f>
        <v>#DIV/0!</v>
      </c>
      <c r="G20" s="13" t="e">
        <f t="shared" si="35"/>
        <v>#DIV/0!</v>
      </c>
      <c r="H20" s="13" t="e">
        <f t="shared" si="35"/>
        <v>#DIV/0!</v>
      </c>
      <c r="I20" s="13" t="e">
        <f t="shared" si="35"/>
        <v>#DIV/0!</v>
      </c>
      <c r="J20" s="13" t="e">
        <f t="shared" si="35"/>
        <v>#DIV/0!</v>
      </c>
      <c r="K20" s="13" t="e">
        <f t="shared" si="35"/>
        <v>#DIV/0!</v>
      </c>
      <c r="L20" s="13" t="e">
        <f t="shared" si="35"/>
        <v>#DIV/0!</v>
      </c>
      <c r="M20" s="13" t="e">
        <f t="shared" si="35"/>
        <v>#DIV/0!</v>
      </c>
      <c r="N20" s="13" t="e">
        <f t="shared" si="35"/>
        <v>#DIV/0!</v>
      </c>
      <c r="O20" s="13" t="e">
        <f t="shared" si="35"/>
        <v>#DIV/0!</v>
      </c>
      <c r="P20" s="13" t="e">
        <f t="shared" si="35"/>
        <v>#DIV/0!</v>
      </c>
      <c r="Q20" s="13" t="e">
        <f t="shared" si="35"/>
        <v>#DIV/0!</v>
      </c>
      <c r="R20" s="13" t="e">
        <f t="shared" si="35"/>
        <v>#DIV/0!</v>
      </c>
      <c r="S20" s="13" t="e">
        <f t="shared" si="35"/>
        <v>#DIV/0!</v>
      </c>
      <c r="T20" s="13" t="e">
        <f t="shared" si="35"/>
        <v>#DIV/0!</v>
      </c>
      <c r="U20" s="13" t="e">
        <f t="shared" si="35"/>
        <v>#DIV/0!</v>
      </c>
      <c r="V20" s="13" t="e">
        <f t="shared" si="35"/>
        <v>#DIV/0!</v>
      </c>
      <c r="W20" s="13" t="e">
        <f t="shared" si="35"/>
        <v>#DIV/0!</v>
      </c>
      <c r="X20" s="13" t="e">
        <f t="shared" si="35"/>
        <v>#DIV/0!</v>
      </c>
      <c r="Y20" s="13" t="e">
        <f t="shared" si="35"/>
        <v>#DIV/0!</v>
      </c>
      <c r="Z20" s="13" t="e">
        <f t="shared" si="35"/>
        <v>#DIV/0!</v>
      </c>
      <c r="AA20" s="13" t="e">
        <f t="shared" si="35"/>
        <v>#DIV/0!</v>
      </c>
      <c r="AB20" s="13" t="e">
        <f t="shared" si="35"/>
        <v>#DIV/0!</v>
      </c>
      <c r="AC20" s="13" t="e">
        <f t="shared" si="35"/>
        <v>#DIV/0!</v>
      </c>
      <c r="AD20" s="13" t="e">
        <f t="shared" si="35"/>
        <v>#DIV/0!</v>
      </c>
      <c r="AE20" s="14" t="e">
        <f t="shared" si="35"/>
        <v>#DIV/0!</v>
      </c>
      <c r="AF20" s="14" t="e">
        <f t="shared" si="35"/>
        <v>#DIV/0!</v>
      </c>
      <c r="AG20" s="14" t="e">
        <f t="shared" si="35"/>
        <v>#DIV/0!</v>
      </c>
    </row>
    <row r="21" spans="1:49" ht="15.75" x14ac:dyDescent="0.25">
      <c r="A21" s="11">
        <v>7</v>
      </c>
      <c r="B21" s="9" t="s">
        <v>59</v>
      </c>
      <c r="C21" s="12" t="s">
        <v>60</v>
      </c>
      <c r="D21" s="13" t="e">
        <f t="shared" ref="D21:AG21" si="36">D16/D15</f>
        <v>#DIV/0!</v>
      </c>
      <c r="E21" s="13" t="e">
        <f t="shared" si="36"/>
        <v>#DIV/0!</v>
      </c>
      <c r="F21" s="13" t="e">
        <f>F16/F15</f>
        <v>#DIV/0!</v>
      </c>
      <c r="G21" s="13" t="e">
        <f t="shared" si="36"/>
        <v>#DIV/0!</v>
      </c>
      <c r="H21" s="13" t="e">
        <f t="shared" si="36"/>
        <v>#DIV/0!</v>
      </c>
      <c r="I21" s="13" t="e">
        <f t="shared" si="36"/>
        <v>#DIV/0!</v>
      </c>
      <c r="J21" s="13" t="e">
        <f t="shared" si="36"/>
        <v>#DIV/0!</v>
      </c>
      <c r="K21" s="13" t="e">
        <f t="shared" si="36"/>
        <v>#DIV/0!</v>
      </c>
      <c r="L21" s="13" t="e">
        <f t="shared" si="36"/>
        <v>#DIV/0!</v>
      </c>
      <c r="M21" s="13" t="e">
        <f t="shared" si="36"/>
        <v>#DIV/0!</v>
      </c>
      <c r="N21" s="13" t="e">
        <f t="shared" si="36"/>
        <v>#DIV/0!</v>
      </c>
      <c r="O21" s="13" t="e">
        <f t="shared" si="36"/>
        <v>#DIV/0!</v>
      </c>
      <c r="P21" s="13" t="e">
        <f t="shared" si="36"/>
        <v>#DIV/0!</v>
      </c>
      <c r="Q21" s="13" t="e">
        <f t="shared" si="36"/>
        <v>#DIV/0!</v>
      </c>
      <c r="R21" s="13" t="e">
        <f t="shared" si="36"/>
        <v>#DIV/0!</v>
      </c>
      <c r="S21" s="13" t="e">
        <f t="shared" si="36"/>
        <v>#DIV/0!</v>
      </c>
      <c r="T21" s="13" t="e">
        <f t="shared" si="36"/>
        <v>#DIV/0!</v>
      </c>
      <c r="U21" s="13" t="e">
        <f t="shared" si="36"/>
        <v>#DIV/0!</v>
      </c>
      <c r="V21" s="13" t="e">
        <f t="shared" si="36"/>
        <v>#DIV/0!</v>
      </c>
      <c r="W21" s="13" t="e">
        <f t="shared" si="36"/>
        <v>#DIV/0!</v>
      </c>
      <c r="X21" s="13" t="e">
        <f t="shared" si="36"/>
        <v>#DIV/0!</v>
      </c>
      <c r="Y21" s="13" t="e">
        <f t="shared" si="36"/>
        <v>#DIV/0!</v>
      </c>
      <c r="Z21" s="13" t="e">
        <f t="shared" si="36"/>
        <v>#DIV/0!</v>
      </c>
      <c r="AA21" s="13" t="e">
        <f t="shared" si="36"/>
        <v>#DIV/0!</v>
      </c>
      <c r="AB21" s="13" t="e">
        <f t="shared" si="36"/>
        <v>#DIV/0!</v>
      </c>
      <c r="AC21" s="13" t="e">
        <f t="shared" si="36"/>
        <v>#DIV/0!</v>
      </c>
      <c r="AD21" s="13" t="e">
        <f t="shared" si="36"/>
        <v>#DIV/0!</v>
      </c>
      <c r="AE21" s="14" t="e">
        <f t="shared" si="36"/>
        <v>#DIV/0!</v>
      </c>
      <c r="AF21" s="14" t="e">
        <f t="shared" si="36"/>
        <v>#DIV/0!</v>
      </c>
      <c r="AG21" s="14" t="e">
        <f t="shared" si="36"/>
        <v>#DIV/0!</v>
      </c>
    </row>
    <row r="22" spans="1:49" ht="15.75" x14ac:dyDescent="0.25">
      <c r="A22" s="11">
        <v>8</v>
      </c>
      <c r="B22" s="9" t="s">
        <v>61</v>
      </c>
      <c r="C22" s="12" t="s">
        <v>62</v>
      </c>
      <c r="D22" s="13">
        <f>AG15</f>
        <v>0</v>
      </c>
      <c r="E22" s="13">
        <f>D22</f>
        <v>0</v>
      </c>
      <c r="F22" s="13">
        <f t="shared" ref="F22:AE22" si="37">E22</f>
        <v>0</v>
      </c>
      <c r="G22" s="13">
        <f t="shared" si="37"/>
        <v>0</v>
      </c>
      <c r="H22" s="13">
        <f t="shared" si="37"/>
        <v>0</v>
      </c>
      <c r="I22" s="13">
        <f t="shared" si="37"/>
        <v>0</v>
      </c>
      <c r="J22" s="13">
        <f t="shared" si="37"/>
        <v>0</v>
      </c>
      <c r="K22" s="13">
        <f t="shared" si="37"/>
        <v>0</v>
      </c>
      <c r="L22" s="13">
        <f t="shared" si="37"/>
        <v>0</v>
      </c>
      <c r="M22" s="13">
        <f t="shared" si="37"/>
        <v>0</v>
      </c>
      <c r="N22" s="13">
        <f t="shared" si="37"/>
        <v>0</v>
      </c>
      <c r="O22" s="13">
        <f t="shared" si="37"/>
        <v>0</v>
      </c>
      <c r="P22" s="13">
        <f t="shared" si="37"/>
        <v>0</v>
      </c>
      <c r="Q22" s="13">
        <f t="shared" si="37"/>
        <v>0</v>
      </c>
      <c r="R22" s="13">
        <f t="shared" si="37"/>
        <v>0</v>
      </c>
      <c r="S22" s="13">
        <f t="shared" si="37"/>
        <v>0</v>
      </c>
      <c r="T22" s="13">
        <f t="shared" si="37"/>
        <v>0</v>
      </c>
      <c r="U22" s="13">
        <f t="shared" si="37"/>
        <v>0</v>
      </c>
      <c r="V22" s="13">
        <f t="shared" si="37"/>
        <v>0</v>
      </c>
      <c r="W22" s="13">
        <f t="shared" si="37"/>
        <v>0</v>
      </c>
      <c r="X22" s="13">
        <f t="shared" si="37"/>
        <v>0</v>
      </c>
      <c r="Y22" s="13">
        <f t="shared" si="37"/>
        <v>0</v>
      </c>
      <c r="Z22" s="13">
        <f t="shared" si="37"/>
        <v>0</v>
      </c>
      <c r="AA22" s="13">
        <f t="shared" si="37"/>
        <v>0</v>
      </c>
      <c r="AB22" s="13">
        <f t="shared" si="37"/>
        <v>0</v>
      </c>
      <c r="AC22" s="13">
        <f t="shared" si="37"/>
        <v>0</v>
      </c>
      <c r="AD22" s="13">
        <f t="shared" si="37"/>
        <v>0</v>
      </c>
      <c r="AE22" s="14">
        <f t="shared" si="37"/>
        <v>0</v>
      </c>
      <c r="AF22" s="14">
        <f t="shared" ref="AF22" si="38">AE22</f>
        <v>0</v>
      </c>
      <c r="AG22" s="14">
        <f t="shared" ref="AG22" si="39">AF22</f>
        <v>0</v>
      </c>
    </row>
    <row r="23" spans="1:49" ht="15.75" x14ac:dyDescent="0.25">
      <c r="A23" s="11">
        <v>9</v>
      </c>
      <c r="B23" s="9" t="s">
        <v>63</v>
      </c>
      <c r="C23" s="12" t="s">
        <v>64</v>
      </c>
      <c r="D23" s="13" t="e">
        <f>D22-D24</f>
        <v>#DIV/0!</v>
      </c>
      <c r="E23" s="13" t="e">
        <f t="shared" ref="E23:AG23" si="40">E22-E24</f>
        <v>#DIV/0!</v>
      </c>
      <c r="F23" s="13" t="e">
        <f t="shared" si="40"/>
        <v>#DIV/0!</v>
      </c>
      <c r="G23" s="13" t="e">
        <f t="shared" si="40"/>
        <v>#DIV/0!</v>
      </c>
      <c r="H23" s="13" t="e">
        <f t="shared" si="40"/>
        <v>#DIV/0!</v>
      </c>
      <c r="I23" s="13" t="e">
        <f t="shared" si="40"/>
        <v>#DIV/0!</v>
      </c>
      <c r="J23" s="13" t="e">
        <f t="shared" si="40"/>
        <v>#DIV/0!</v>
      </c>
      <c r="K23" s="13" t="e">
        <f t="shared" si="40"/>
        <v>#DIV/0!</v>
      </c>
      <c r="L23" s="13" t="e">
        <f t="shared" si="40"/>
        <v>#DIV/0!</v>
      </c>
      <c r="M23" s="13" t="e">
        <f t="shared" si="40"/>
        <v>#DIV/0!</v>
      </c>
      <c r="N23" s="13" t="e">
        <f t="shared" si="40"/>
        <v>#DIV/0!</v>
      </c>
      <c r="O23" s="13" t="e">
        <f t="shared" si="40"/>
        <v>#DIV/0!</v>
      </c>
      <c r="P23" s="13" t="e">
        <f t="shared" si="40"/>
        <v>#DIV/0!</v>
      </c>
      <c r="Q23" s="13" t="e">
        <f t="shared" si="40"/>
        <v>#DIV/0!</v>
      </c>
      <c r="R23" s="13" t="e">
        <f t="shared" si="40"/>
        <v>#DIV/0!</v>
      </c>
      <c r="S23" s="13" t="e">
        <f t="shared" si="40"/>
        <v>#DIV/0!</v>
      </c>
      <c r="T23" s="13" t="e">
        <f t="shared" si="40"/>
        <v>#DIV/0!</v>
      </c>
      <c r="U23" s="13" t="e">
        <f t="shared" si="40"/>
        <v>#DIV/0!</v>
      </c>
      <c r="V23" s="13" t="e">
        <f t="shared" si="40"/>
        <v>#DIV/0!</v>
      </c>
      <c r="W23" s="13" t="e">
        <f t="shared" si="40"/>
        <v>#DIV/0!</v>
      </c>
      <c r="X23" s="13" t="e">
        <f t="shared" si="40"/>
        <v>#DIV/0!</v>
      </c>
      <c r="Y23" s="13" t="e">
        <f t="shared" si="40"/>
        <v>#DIV/0!</v>
      </c>
      <c r="Z23" s="13" t="e">
        <f t="shared" si="40"/>
        <v>#DIV/0!</v>
      </c>
      <c r="AA23" s="13" t="e">
        <f t="shared" si="40"/>
        <v>#DIV/0!</v>
      </c>
      <c r="AB23" s="13" t="e">
        <f t="shared" si="40"/>
        <v>#DIV/0!</v>
      </c>
      <c r="AC23" s="13" t="e">
        <f t="shared" si="40"/>
        <v>#DIV/0!</v>
      </c>
      <c r="AD23" s="13" t="e">
        <f t="shared" si="40"/>
        <v>#DIV/0!</v>
      </c>
      <c r="AE23" s="14" t="e">
        <f t="shared" si="40"/>
        <v>#DIV/0!</v>
      </c>
      <c r="AF23" s="14" t="e">
        <f t="shared" si="40"/>
        <v>#DIV/0!</v>
      </c>
      <c r="AG23" s="14" t="e">
        <f t="shared" si="40"/>
        <v>#DIV/0!</v>
      </c>
    </row>
    <row r="24" spans="1:49" ht="15.75" x14ac:dyDescent="0.25">
      <c r="A24" s="11">
        <v>10</v>
      </c>
      <c r="B24" s="9" t="s">
        <v>65</v>
      </c>
      <c r="C24" s="12" t="s">
        <v>66</v>
      </c>
      <c r="D24" s="13" t="e">
        <f>D25</f>
        <v>#DIV/0!</v>
      </c>
      <c r="E24" s="13" t="e">
        <f t="shared" ref="E24:AG24" si="41">E25</f>
        <v>#DIV/0!</v>
      </c>
      <c r="F24" s="13" t="e">
        <f t="shared" si="41"/>
        <v>#DIV/0!</v>
      </c>
      <c r="G24" s="13" t="e">
        <f t="shared" si="41"/>
        <v>#DIV/0!</v>
      </c>
      <c r="H24" s="13" t="e">
        <f t="shared" si="41"/>
        <v>#DIV/0!</v>
      </c>
      <c r="I24" s="13" t="e">
        <f t="shared" si="41"/>
        <v>#DIV/0!</v>
      </c>
      <c r="J24" s="13" t="e">
        <f t="shared" si="41"/>
        <v>#DIV/0!</v>
      </c>
      <c r="K24" s="13" t="e">
        <f t="shared" si="41"/>
        <v>#DIV/0!</v>
      </c>
      <c r="L24" s="13" t="e">
        <f t="shared" si="41"/>
        <v>#DIV/0!</v>
      </c>
      <c r="M24" s="13" t="e">
        <f t="shared" si="41"/>
        <v>#DIV/0!</v>
      </c>
      <c r="N24" s="13" t="e">
        <f t="shared" si="41"/>
        <v>#DIV/0!</v>
      </c>
      <c r="O24" s="13" t="e">
        <f t="shared" si="41"/>
        <v>#DIV/0!</v>
      </c>
      <c r="P24" s="13" t="e">
        <f t="shared" si="41"/>
        <v>#DIV/0!</v>
      </c>
      <c r="Q24" s="13" t="e">
        <f t="shared" si="41"/>
        <v>#DIV/0!</v>
      </c>
      <c r="R24" s="13" t="e">
        <f t="shared" si="41"/>
        <v>#DIV/0!</v>
      </c>
      <c r="S24" s="13" t="e">
        <f t="shared" si="41"/>
        <v>#DIV/0!</v>
      </c>
      <c r="T24" s="13" t="e">
        <f t="shared" si="41"/>
        <v>#DIV/0!</v>
      </c>
      <c r="U24" s="13" t="e">
        <f t="shared" si="41"/>
        <v>#DIV/0!</v>
      </c>
      <c r="V24" s="13" t="e">
        <f t="shared" si="41"/>
        <v>#DIV/0!</v>
      </c>
      <c r="W24" s="13" t="e">
        <f t="shared" si="41"/>
        <v>#DIV/0!</v>
      </c>
      <c r="X24" s="13" t="e">
        <f t="shared" si="41"/>
        <v>#DIV/0!</v>
      </c>
      <c r="Y24" s="13" t="e">
        <f t="shared" si="41"/>
        <v>#DIV/0!</v>
      </c>
      <c r="Z24" s="13" t="e">
        <f t="shared" si="41"/>
        <v>#DIV/0!</v>
      </c>
      <c r="AA24" s="13" t="e">
        <f t="shared" si="41"/>
        <v>#DIV/0!</v>
      </c>
      <c r="AB24" s="13" t="e">
        <f t="shared" si="41"/>
        <v>#DIV/0!</v>
      </c>
      <c r="AC24" s="13" t="e">
        <f t="shared" si="41"/>
        <v>#DIV/0!</v>
      </c>
      <c r="AD24" s="13" t="e">
        <f t="shared" si="41"/>
        <v>#DIV/0!</v>
      </c>
      <c r="AE24" s="14" t="e">
        <f t="shared" si="41"/>
        <v>#DIV/0!</v>
      </c>
      <c r="AF24" s="14" t="e">
        <f t="shared" si="41"/>
        <v>#DIV/0!</v>
      </c>
      <c r="AG24" s="14" t="e">
        <f t="shared" si="41"/>
        <v>#DIV/0!</v>
      </c>
    </row>
    <row r="25" spans="1:49" ht="15.75" x14ac:dyDescent="0.25">
      <c r="A25" s="11">
        <v>11</v>
      </c>
      <c r="B25" s="9" t="s">
        <v>42</v>
      </c>
      <c r="C25" s="12" t="s">
        <v>67</v>
      </c>
      <c r="D25" s="13" t="e">
        <f>D17+(D22-D16)/D20</f>
        <v>#DIV/0!</v>
      </c>
      <c r="E25" s="13" t="e">
        <f t="shared" ref="E25:AG25" si="42">E17+(E22-E16)/E20</f>
        <v>#DIV/0!</v>
      </c>
      <c r="F25" s="13" t="e">
        <f t="shared" si="42"/>
        <v>#DIV/0!</v>
      </c>
      <c r="G25" s="13" t="e">
        <f t="shared" si="42"/>
        <v>#DIV/0!</v>
      </c>
      <c r="H25" s="13" t="e">
        <f t="shared" si="42"/>
        <v>#DIV/0!</v>
      </c>
      <c r="I25" s="13" t="e">
        <f t="shared" si="42"/>
        <v>#DIV/0!</v>
      </c>
      <c r="J25" s="13" t="e">
        <f t="shared" si="42"/>
        <v>#DIV/0!</v>
      </c>
      <c r="K25" s="13" t="e">
        <f t="shared" si="42"/>
        <v>#DIV/0!</v>
      </c>
      <c r="L25" s="13" t="e">
        <f t="shared" si="42"/>
        <v>#DIV/0!</v>
      </c>
      <c r="M25" s="13" t="e">
        <f t="shared" si="42"/>
        <v>#DIV/0!</v>
      </c>
      <c r="N25" s="13" t="e">
        <f t="shared" si="42"/>
        <v>#DIV/0!</v>
      </c>
      <c r="O25" s="13" t="e">
        <f t="shared" si="42"/>
        <v>#DIV/0!</v>
      </c>
      <c r="P25" s="13" t="e">
        <f t="shared" si="42"/>
        <v>#DIV/0!</v>
      </c>
      <c r="Q25" s="13" t="e">
        <f t="shared" si="42"/>
        <v>#DIV/0!</v>
      </c>
      <c r="R25" s="13" t="e">
        <f t="shared" si="42"/>
        <v>#DIV/0!</v>
      </c>
      <c r="S25" s="13" t="e">
        <f t="shared" si="42"/>
        <v>#DIV/0!</v>
      </c>
      <c r="T25" s="13" t="e">
        <f t="shared" si="42"/>
        <v>#DIV/0!</v>
      </c>
      <c r="U25" s="13" t="e">
        <f t="shared" si="42"/>
        <v>#DIV/0!</v>
      </c>
      <c r="V25" s="13" t="e">
        <f t="shared" si="42"/>
        <v>#DIV/0!</v>
      </c>
      <c r="W25" s="13" t="e">
        <f t="shared" si="42"/>
        <v>#DIV/0!</v>
      </c>
      <c r="X25" s="13" t="e">
        <f t="shared" si="42"/>
        <v>#DIV/0!</v>
      </c>
      <c r="Y25" s="13" t="e">
        <f t="shared" si="42"/>
        <v>#DIV/0!</v>
      </c>
      <c r="Z25" s="13" t="e">
        <f t="shared" si="42"/>
        <v>#DIV/0!</v>
      </c>
      <c r="AA25" s="13" t="e">
        <f t="shared" si="42"/>
        <v>#DIV/0!</v>
      </c>
      <c r="AB25" s="13" t="e">
        <f t="shared" si="42"/>
        <v>#DIV/0!</v>
      </c>
      <c r="AC25" s="13" t="e">
        <f t="shared" si="42"/>
        <v>#DIV/0!</v>
      </c>
      <c r="AD25" s="13" t="e">
        <f t="shared" si="42"/>
        <v>#DIV/0!</v>
      </c>
      <c r="AE25" s="14" t="e">
        <f t="shared" si="42"/>
        <v>#DIV/0!</v>
      </c>
      <c r="AF25" s="14" t="e">
        <f t="shared" si="42"/>
        <v>#DIV/0!</v>
      </c>
      <c r="AG25" s="14" t="e">
        <f t="shared" si="42"/>
        <v>#DIV/0!</v>
      </c>
    </row>
    <row r="26" spans="1:49" ht="15.75" x14ac:dyDescent="0.25">
      <c r="A26" s="16">
        <v>12</v>
      </c>
      <c r="B26" s="17" t="s">
        <v>46</v>
      </c>
      <c r="C26" s="18" t="s">
        <v>68</v>
      </c>
      <c r="D26" s="19" t="e">
        <f>30/D21</f>
        <v>#DIV/0!</v>
      </c>
      <c r="E26" s="19" t="e">
        <f>30/E21</f>
        <v>#DIV/0!</v>
      </c>
      <c r="F26" s="19" t="e">
        <f t="shared" ref="F26:AG26" si="43">30/F21</f>
        <v>#DIV/0!</v>
      </c>
      <c r="G26" s="19" t="e">
        <f t="shared" si="43"/>
        <v>#DIV/0!</v>
      </c>
      <c r="H26" s="19" t="e">
        <f t="shared" si="43"/>
        <v>#DIV/0!</v>
      </c>
      <c r="I26" s="19" t="e">
        <f t="shared" si="43"/>
        <v>#DIV/0!</v>
      </c>
      <c r="J26" s="19" t="e">
        <f t="shared" si="43"/>
        <v>#DIV/0!</v>
      </c>
      <c r="K26" s="19" t="e">
        <f t="shared" si="43"/>
        <v>#DIV/0!</v>
      </c>
      <c r="L26" s="19" t="e">
        <f t="shared" si="43"/>
        <v>#DIV/0!</v>
      </c>
      <c r="M26" s="19" t="e">
        <f t="shared" si="43"/>
        <v>#DIV/0!</v>
      </c>
      <c r="N26" s="19" t="e">
        <f t="shared" si="43"/>
        <v>#DIV/0!</v>
      </c>
      <c r="O26" s="19" t="e">
        <f t="shared" si="43"/>
        <v>#DIV/0!</v>
      </c>
      <c r="P26" s="19" t="e">
        <f t="shared" si="43"/>
        <v>#DIV/0!</v>
      </c>
      <c r="Q26" s="19" t="e">
        <f t="shared" si="43"/>
        <v>#DIV/0!</v>
      </c>
      <c r="R26" s="19" t="e">
        <f t="shared" si="43"/>
        <v>#DIV/0!</v>
      </c>
      <c r="S26" s="19" t="e">
        <f t="shared" si="43"/>
        <v>#DIV/0!</v>
      </c>
      <c r="T26" s="19" t="e">
        <f t="shared" si="43"/>
        <v>#DIV/0!</v>
      </c>
      <c r="U26" s="19" t="e">
        <f t="shared" si="43"/>
        <v>#DIV/0!</v>
      </c>
      <c r="V26" s="19" t="e">
        <f t="shared" si="43"/>
        <v>#DIV/0!</v>
      </c>
      <c r="W26" s="19" t="e">
        <f t="shared" si="43"/>
        <v>#DIV/0!</v>
      </c>
      <c r="X26" s="19" t="e">
        <f t="shared" si="43"/>
        <v>#DIV/0!</v>
      </c>
      <c r="Y26" s="19" t="e">
        <f t="shared" si="43"/>
        <v>#DIV/0!</v>
      </c>
      <c r="Z26" s="19" t="e">
        <f t="shared" si="43"/>
        <v>#DIV/0!</v>
      </c>
      <c r="AA26" s="19" t="e">
        <f t="shared" si="43"/>
        <v>#DIV/0!</v>
      </c>
      <c r="AB26" s="19" t="e">
        <f t="shared" si="43"/>
        <v>#DIV/0!</v>
      </c>
      <c r="AC26" s="19" t="e">
        <f t="shared" si="43"/>
        <v>#DIV/0!</v>
      </c>
      <c r="AD26" s="19" t="e">
        <f t="shared" si="43"/>
        <v>#DIV/0!</v>
      </c>
      <c r="AE26" s="19" t="e">
        <f t="shared" si="43"/>
        <v>#DIV/0!</v>
      </c>
      <c r="AF26" s="19" t="e">
        <f>30/AF21</f>
        <v>#DIV/0!</v>
      </c>
      <c r="AG26" s="19" t="e">
        <f t="shared" si="43"/>
        <v>#DIV/0!</v>
      </c>
    </row>
    <row r="27" spans="1:49" ht="15.75" x14ac:dyDescent="0.25">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7"/>
      <c r="AF27" s="7"/>
      <c r="AG27" s="6"/>
      <c r="AH27" s="6"/>
      <c r="AI27" s="6"/>
      <c r="AJ27" s="6"/>
      <c r="AK27" s="6"/>
      <c r="AL27" s="6"/>
      <c r="AM27" s="6"/>
      <c r="AN27" s="6"/>
      <c r="AO27" s="6"/>
      <c r="AP27" s="6"/>
      <c r="AQ27" s="6"/>
      <c r="AR27" s="6"/>
      <c r="AS27" s="6"/>
      <c r="AT27" s="6"/>
      <c r="AU27" s="6"/>
      <c r="AV27" s="6"/>
      <c r="AW27" s="6"/>
    </row>
    <row r="28" spans="1:49" ht="15.75" x14ac:dyDescent="0.25">
      <c r="D28" s="6"/>
      <c r="E28" s="6"/>
      <c r="F28" s="6"/>
      <c r="G28" s="6"/>
      <c r="H28" s="6"/>
      <c r="I28" s="6"/>
      <c r="J28" s="6"/>
      <c r="K28" s="6"/>
      <c r="L28" s="6"/>
      <c r="M28" s="6"/>
      <c r="N28" s="6"/>
      <c r="O28" s="6"/>
      <c r="P28" s="6"/>
      <c r="Q28" s="6"/>
      <c r="R28" s="6"/>
      <c r="S28" s="6"/>
      <c r="T28" s="6"/>
      <c r="U28" s="6"/>
      <c r="V28" s="6"/>
      <c r="W28" s="6"/>
      <c r="X28" s="6"/>
      <c r="Y28" s="6"/>
      <c r="Z28" s="6"/>
      <c r="AA28" s="6"/>
      <c r="AB28" s="6"/>
      <c r="AC28" s="6"/>
      <c r="AD28" s="6"/>
      <c r="AF28" s="7"/>
      <c r="AG28" s="6"/>
      <c r="AH28" s="6"/>
      <c r="AI28" s="6"/>
      <c r="AJ28" s="6"/>
      <c r="AK28" s="6"/>
      <c r="AL28" s="6"/>
      <c r="AM28" s="6"/>
      <c r="AN28" s="6"/>
      <c r="AO28" s="6"/>
      <c r="AP28" s="6"/>
      <c r="AQ28" s="6"/>
      <c r="AR28" s="6"/>
      <c r="AS28" s="6"/>
      <c r="AT28" s="6"/>
      <c r="AU28" s="6"/>
      <c r="AV28" s="6"/>
      <c r="AW28" s="6"/>
    </row>
    <row r="29" spans="1:49" x14ac:dyDescent="0.25">
      <c r="C29" s="52" t="s">
        <v>103</v>
      </c>
      <c r="D29" s="52" t="s">
        <v>69</v>
      </c>
      <c r="E29" s="52" t="s">
        <v>70</v>
      </c>
      <c r="F29" s="52" t="s">
        <v>71</v>
      </c>
      <c r="G29" s="52" t="s">
        <v>72</v>
      </c>
      <c r="H29" s="52" t="s">
        <v>73</v>
      </c>
      <c r="I29" s="52" t="s">
        <v>74</v>
      </c>
      <c r="J29" s="52" t="s">
        <v>75</v>
      </c>
      <c r="K29" s="52" t="s">
        <v>76</v>
      </c>
      <c r="L29" s="52" t="s">
        <v>77</v>
      </c>
      <c r="M29" s="52" t="s">
        <v>78</v>
      </c>
      <c r="N29" s="52" t="s">
        <v>79</v>
      </c>
      <c r="O29" s="52" t="s">
        <v>80</v>
      </c>
      <c r="P29" s="52" t="s">
        <v>81</v>
      </c>
      <c r="Q29" s="52" t="s">
        <v>82</v>
      </c>
      <c r="R29" s="52" t="s">
        <v>83</v>
      </c>
      <c r="S29" s="52" t="s">
        <v>84</v>
      </c>
      <c r="T29" s="52" t="s">
        <v>85</v>
      </c>
      <c r="U29" s="52" t="s">
        <v>86</v>
      </c>
      <c r="V29" s="52" t="s">
        <v>87</v>
      </c>
      <c r="W29" s="52" t="s">
        <v>88</v>
      </c>
      <c r="X29" s="52" t="s">
        <v>89</v>
      </c>
      <c r="Y29" s="52" t="s">
        <v>90</v>
      </c>
      <c r="Z29" s="52" t="s">
        <v>91</v>
      </c>
      <c r="AA29" s="52" t="s">
        <v>92</v>
      </c>
      <c r="AB29" s="52" t="s">
        <v>93</v>
      </c>
      <c r="AC29" s="52" t="s">
        <v>94</v>
      </c>
      <c r="AD29" s="52" t="s">
        <v>95</v>
      </c>
      <c r="AE29" s="52" t="s">
        <v>96</v>
      </c>
      <c r="AF29" s="52" t="s">
        <v>97</v>
      </c>
      <c r="AG29" s="52" t="s">
        <v>98</v>
      </c>
    </row>
    <row r="30" spans="1:49" x14ac:dyDescent="0.25">
      <c r="C30" s="47" t="s">
        <v>107</v>
      </c>
    </row>
    <row r="37" spans="3:33" x14ac:dyDescent="0.25">
      <c r="C37" s="52" t="s">
        <v>104</v>
      </c>
      <c r="D37" s="52" t="s">
        <v>69</v>
      </c>
      <c r="E37" s="52" t="s">
        <v>70</v>
      </c>
      <c r="F37" s="52" t="s">
        <v>71</v>
      </c>
      <c r="G37" s="52" t="s">
        <v>72</v>
      </c>
      <c r="H37" s="52" t="s">
        <v>73</v>
      </c>
      <c r="I37" s="52" t="s">
        <v>74</v>
      </c>
      <c r="J37" s="52" t="s">
        <v>75</v>
      </c>
      <c r="K37" s="52" t="s">
        <v>76</v>
      </c>
      <c r="L37" s="52" t="s">
        <v>77</v>
      </c>
      <c r="M37" s="52" t="s">
        <v>78</v>
      </c>
      <c r="N37" s="52" t="s">
        <v>79</v>
      </c>
      <c r="O37" s="52" t="s">
        <v>80</v>
      </c>
      <c r="P37" s="52" t="s">
        <v>81</v>
      </c>
      <c r="Q37" s="52" t="s">
        <v>82</v>
      </c>
      <c r="R37" s="52" t="s">
        <v>83</v>
      </c>
      <c r="S37" s="52" t="s">
        <v>84</v>
      </c>
      <c r="T37" s="52" t="s">
        <v>85</v>
      </c>
      <c r="U37" s="52" t="s">
        <v>86</v>
      </c>
      <c r="V37" s="52" t="s">
        <v>87</v>
      </c>
      <c r="W37" s="52" t="s">
        <v>88</v>
      </c>
      <c r="X37" s="52" t="s">
        <v>89</v>
      </c>
      <c r="Y37" s="52" t="s">
        <v>90</v>
      </c>
      <c r="Z37" s="52" t="s">
        <v>91</v>
      </c>
      <c r="AA37" s="52" t="s">
        <v>92</v>
      </c>
      <c r="AB37" s="52" t="s">
        <v>93</v>
      </c>
      <c r="AC37" s="52" t="s">
        <v>94</v>
      </c>
      <c r="AD37" s="52" t="s">
        <v>95</v>
      </c>
      <c r="AE37" s="52" t="s">
        <v>96</v>
      </c>
      <c r="AF37" s="52" t="s">
        <v>97</v>
      </c>
      <c r="AG37" s="52" t="s">
        <v>98</v>
      </c>
    </row>
    <row r="38" spans="3:33" x14ac:dyDescent="0.25">
      <c r="C38" s="47" t="s">
        <v>107</v>
      </c>
    </row>
  </sheetData>
  <pageMargins left="0.7" right="0.7" top="0.75" bottom="0.75"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S50" sqref="S5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workbookViewId="0">
      <selection activeCell="C22" sqref="C22"/>
    </sheetView>
  </sheetViews>
  <sheetFormatPr defaultRowHeight="15" x14ac:dyDescent="0.25"/>
  <cols>
    <col min="3" max="3" width="96.5703125" bestFit="1" customWidth="1"/>
  </cols>
  <sheetData>
    <row r="2" spans="2:3" x14ac:dyDescent="0.25">
      <c r="B2" s="59" t="s">
        <v>99</v>
      </c>
      <c r="C2" s="60"/>
    </row>
    <row r="3" spans="2:3" x14ac:dyDescent="0.25">
      <c r="B3" s="56"/>
      <c r="C3" s="25"/>
    </row>
    <row r="4" spans="2:3" x14ac:dyDescent="0.25">
      <c r="B4" s="57"/>
      <c r="C4" s="25"/>
    </row>
    <row r="5" spans="2:3" x14ac:dyDescent="0.25">
      <c r="B5" s="57"/>
      <c r="C5" s="26"/>
    </row>
    <row r="6" spans="2:3" x14ac:dyDescent="0.25">
      <c r="B6" s="57"/>
      <c r="C6" s="26"/>
    </row>
    <row r="7" spans="2:3" x14ac:dyDescent="0.25">
      <c r="B7" s="58"/>
      <c r="C7" s="25"/>
    </row>
    <row r="8" spans="2:3" x14ac:dyDescent="0.25">
      <c r="B8" s="59" t="s">
        <v>101</v>
      </c>
      <c r="C8" s="60"/>
    </row>
    <row r="9" spans="2:3" x14ac:dyDescent="0.25">
      <c r="B9" s="56"/>
      <c r="C9" s="25"/>
    </row>
    <row r="10" spans="2:3" x14ac:dyDescent="0.25">
      <c r="B10" s="57"/>
      <c r="C10" s="26"/>
    </row>
    <row r="11" spans="2:3" x14ac:dyDescent="0.25">
      <c r="B11" s="57"/>
      <c r="C11" s="26"/>
    </row>
    <row r="12" spans="2:3" x14ac:dyDescent="0.25">
      <c r="B12" s="58"/>
      <c r="C12" s="25"/>
    </row>
    <row r="13" spans="2:3" x14ac:dyDescent="0.25">
      <c r="B13" s="59" t="s">
        <v>100</v>
      </c>
      <c r="C13" s="60"/>
    </row>
    <row r="14" spans="2:3" x14ac:dyDescent="0.25">
      <c r="B14" s="56"/>
      <c r="C14" s="26"/>
    </row>
    <row r="15" spans="2:3" x14ac:dyDescent="0.25">
      <c r="B15" s="58"/>
      <c r="C15" s="26"/>
    </row>
    <row r="16" spans="2:3" ht="15.75" x14ac:dyDescent="0.25">
      <c r="C16" s="7"/>
    </row>
    <row r="22" spans="3:3" x14ac:dyDescent="0.25">
      <c r="C22">
        <f>10/11*100</f>
        <v>90.909090909090907</v>
      </c>
    </row>
  </sheetData>
  <mergeCells count="6">
    <mergeCell ref="B3:B7"/>
    <mergeCell ref="B9:B12"/>
    <mergeCell ref="B14:B15"/>
    <mergeCell ref="B2:C2"/>
    <mergeCell ref="B8:C8"/>
    <mergeCell ref="B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Data</vt:lpstr>
      <vt:lpstr>Chart</vt:lpstr>
      <vt:lpstr>Comment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Ngoc Le</cp:lastModifiedBy>
  <dcterms:created xsi:type="dcterms:W3CDTF">2013-04-11T11:29:40Z</dcterms:created>
  <dcterms:modified xsi:type="dcterms:W3CDTF">2014-05-12T03:32:50Z</dcterms:modified>
</cp:coreProperties>
</file>