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Version 1.0" sheetId="1" r:id="rId1"/>
  </sheets>
  <calcPr calcId="152511"/>
</workbook>
</file>

<file path=xl/calcChain.xml><?xml version="1.0" encoding="utf-8"?>
<calcChain xmlns="http://schemas.openxmlformats.org/spreadsheetml/2006/main">
  <c r="C27" i="1" l="1"/>
  <c r="F27" i="1"/>
  <c r="K18" i="1" l="1"/>
  <c r="L15" i="1" l="1"/>
  <c r="K15" i="1"/>
  <c r="J15" i="1"/>
  <c r="C8" i="1"/>
  <c r="C4" i="1"/>
  <c r="F8" i="1"/>
  <c r="F4" i="1"/>
  <c r="L6" i="1"/>
  <c r="L7" i="1"/>
  <c r="L5" i="1"/>
  <c r="K6" i="1"/>
  <c r="K7" i="1"/>
  <c r="K5" i="1"/>
  <c r="J6" i="1"/>
  <c r="J7" i="1"/>
  <c r="J5" i="1"/>
  <c r="K4" i="1" l="1"/>
  <c r="F21" i="1" l="1"/>
  <c r="C21" i="1"/>
  <c r="J26" i="1"/>
  <c r="L26" i="1"/>
  <c r="K19" i="1"/>
  <c r="K20" i="1"/>
  <c r="K8" i="1"/>
  <c r="K17" i="1"/>
  <c r="K16" i="1"/>
  <c r="K14" i="1"/>
  <c r="K13" i="1"/>
  <c r="K12" i="1"/>
  <c r="K11" i="1"/>
  <c r="K10" i="1"/>
  <c r="K9" i="1"/>
  <c r="L19" i="1" l="1"/>
  <c r="L20" i="1"/>
  <c r="L21" i="1"/>
  <c r="L22" i="1"/>
  <c r="L23" i="1"/>
  <c r="L24" i="1"/>
  <c r="L25" i="1"/>
  <c r="J22" i="1"/>
  <c r="J23" i="1"/>
  <c r="J24" i="1"/>
  <c r="J25" i="1"/>
  <c r="J19" i="1"/>
  <c r="J20" i="1"/>
  <c r="J21" i="1"/>
  <c r="J11" i="1"/>
  <c r="J12" i="1"/>
  <c r="J13" i="1"/>
  <c r="J14" i="1"/>
  <c r="J16" i="1"/>
  <c r="J17" i="1"/>
  <c r="L9" i="1"/>
  <c r="L10" i="1"/>
  <c r="L11" i="1"/>
  <c r="L12" i="1"/>
  <c r="L13" i="1"/>
  <c r="L14" i="1"/>
  <c r="L16" i="1"/>
  <c r="L17" i="1"/>
  <c r="J9" i="1"/>
  <c r="J10" i="1"/>
  <c r="F18" i="1"/>
  <c r="J8" i="1" l="1"/>
  <c r="L4" i="1"/>
  <c r="L8" i="1"/>
  <c r="J18" i="1"/>
  <c r="L18" i="1"/>
  <c r="J4" i="1" l="1"/>
</calcChain>
</file>

<file path=xl/sharedStrings.xml><?xml version="1.0" encoding="utf-8"?>
<sst xmlns="http://schemas.openxmlformats.org/spreadsheetml/2006/main" count="72" uniqueCount="49">
  <si>
    <t>Task / Activity</t>
  </si>
  <si>
    <t>Resource</t>
  </si>
  <si>
    <t>Schedule Coding</t>
  </si>
  <si>
    <t>No.</t>
  </si>
  <si>
    <t>Planned 
Effort (MD)</t>
  </si>
  <si>
    <t>Planned
Start</t>
  </si>
  <si>
    <t>Planned
 End</t>
  </si>
  <si>
    <t>Actual
 Effort</t>
  </si>
  <si>
    <t>Actual
 Start</t>
  </si>
  <si>
    <t>Actual
 End</t>
  </si>
  <si>
    <t>Expected Work 
Completion (%)</t>
  </si>
  <si>
    <t>Actual Work
 Completion (%)</t>
  </si>
  <si>
    <t>Effort 
Variance %</t>
  </si>
  <si>
    <t>All Team</t>
  </si>
  <si>
    <t>Anh Trinh</t>
  </si>
  <si>
    <t>Chau Le</t>
  </si>
  <si>
    <t>Dao Khau</t>
  </si>
  <si>
    <t>Hung Pham</t>
  </si>
  <si>
    <t>Huy Ngo</t>
  </si>
  <si>
    <t>Phu Ta</t>
  </si>
  <si>
    <t>Anh Trinh, Hung Pham</t>
  </si>
  <si>
    <t>Chau Le, Phu Ta</t>
  </si>
  <si>
    <t>Dao Khau, Huy Ngo</t>
  </si>
  <si>
    <t>Total:</t>
  </si>
  <si>
    <t>Nhóm người dùng</t>
  </si>
  <si>
    <t>Người dùng</t>
  </si>
  <si>
    <t>Tinh-Thành phố</t>
  </si>
  <si>
    <t>Quận -Huyện</t>
  </si>
  <si>
    <t>Loại phòng ban</t>
  </si>
  <si>
    <t>Nhóm dịch vụ</t>
  </si>
  <si>
    <t>Phòng ban</t>
  </si>
  <si>
    <t>Dịch vụ</t>
  </si>
  <si>
    <t>Nhập liệu</t>
  </si>
  <si>
    <t>Thu ngân</t>
  </si>
  <si>
    <t>Đăng nhập</t>
  </si>
  <si>
    <t>Đăng xuất</t>
  </si>
  <si>
    <t>Báo cáo</t>
  </si>
  <si>
    <t>DS biên lai được lập</t>
  </si>
  <si>
    <t>DS biên lai được thu tiền</t>
  </si>
  <si>
    <t>DS biên lai theo nhóm</t>
  </si>
  <si>
    <t>Doanh thu</t>
  </si>
  <si>
    <t>Chau Le, Phu Ta,Hung Pham</t>
  </si>
  <si>
    <t>Dao Khau, Huy Ngo, Anh Trinh</t>
  </si>
  <si>
    <t>In báo cáo</t>
  </si>
  <si>
    <t xml:space="preserve"> Cấu Hình</t>
  </si>
  <si>
    <t>Testing release 2 
 "Thu ngân"</t>
  </si>
  <si>
    <t>Testing release 1
 "Danh mục"</t>
  </si>
  <si>
    <t>Testing release 1
 "Hệ thống"</t>
  </si>
  <si>
    <t>Phòng ban thu ngân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</si>
</sst>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sz val="4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0" xfId="0" applyFill="1" applyAlignment="1">
      <alignment horizontal="center" vertical="center"/>
    </xf>
    <xf numFmtId="0" fontId="0" fillId="5" borderId="0" xfId="0" applyFill="1"/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/>
    <xf numFmtId="14" fontId="0" fillId="3" borderId="1" xfId="0" applyNumberFormat="1" applyFill="1" applyBorder="1"/>
    <xf numFmtId="14" fontId="0" fillId="4" borderId="1" xfId="0" applyNumberFormat="1" applyFill="1" applyBorder="1"/>
    <xf numFmtId="9" fontId="0" fillId="3" borderId="1" xfId="0" applyNumberFormat="1" applyFill="1" applyBorder="1" applyAlignment="1">
      <alignment horizontal="center" vertical="center"/>
    </xf>
    <xf numFmtId="9" fontId="0" fillId="4" borderId="1" xfId="0" applyNumberFormat="1" applyFill="1" applyBorder="1"/>
    <xf numFmtId="9" fontId="0" fillId="3" borderId="1" xfId="0" applyNumberFormat="1" applyFill="1" applyBorder="1" applyAlignment="1">
      <alignment horizontal="center"/>
    </xf>
    <xf numFmtId="0" fontId="0" fillId="6" borderId="0" xfId="0" applyFill="1"/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9"/>
  <sheetViews>
    <sheetView tabSelected="1" zoomScaleNormal="100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C28" sqref="C28"/>
    </sheetView>
  </sheetViews>
  <sheetFormatPr defaultRowHeight="14.25" x14ac:dyDescent="0.2"/>
  <cols>
    <col min="1" max="1" width="6" style="1" customWidth="1"/>
    <col min="2" max="2" width="23.125" bestFit="1" customWidth="1"/>
    <col min="3" max="3" width="11.75" customWidth="1"/>
    <col min="4" max="8" width="12.625" customWidth="1"/>
    <col min="9" max="9" width="40.375" customWidth="1"/>
    <col min="10" max="10" width="18.25" customWidth="1"/>
    <col min="11" max="11" width="14.875" bestFit="1" customWidth="1"/>
  </cols>
  <sheetData>
    <row r="2" spans="1:38" ht="50.25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38" ht="45" x14ac:dyDescent="0.2">
      <c r="A3" s="4" t="s">
        <v>3</v>
      </c>
      <c r="B3" s="4" t="s">
        <v>0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4" t="s">
        <v>1</v>
      </c>
      <c r="J3" s="5" t="s">
        <v>10</v>
      </c>
      <c r="K3" s="5" t="s">
        <v>11</v>
      </c>
      <c r="L3" s="5" t="s">
        <v>12</v>
      </c>
    </row>
    <row r="4" spans="1:38" ht="28.5" x14ac:dyDescent="0.2">
      <c r="A4" s="3">
        <v>1</v>
      </c>
      <c r="B4" s="2" t="s">
        <v>47</v>
      </c>
      <c r="C4" s="3">
        <f>SUM(C5:C7)</f>
        <v>5</v>
      </c>
      <c r="D4" s="10">
        <v>41281</v>
      </c>
      <c r="E4" s="10">
        <v>41281</v>
      </c>
      <c r="F4" s="3">
        <f>F5+F6+F7</f>
        <v>4</v>
      </c>
      <c r="G4" s="10">
        <v>41281</v>
      </c>
      <c r="H4" s="10">
        <v>41281</v>
      </c>
      <c r="I4" s="3" t="s">
        <v>13</v>
      </c>
      <c r="J4" s="19">
        <f>IF(ISBLANK(C4),0,(IF(F4/C4&gt;0,1,F4/C4)))</f>
        <v>1</v>
      </c>
      <c r="K4" s="19">
        <f>IF(ISBLANK(D4),0,(IF(G4/D4&gt;0,1,G4/D4)))</f>
        <v>1</v>
      </c>
      <c r="L4" s="19">
        <f>IF((F4&gt;0),((F4-C4)/C4),0)</f>
        <v>-0.2</v>
      </c>
    </row>
    <row r="5" spans="1:38" s="22" customFormat="1" ht="15" x14ac:dyDescent="0.2">
      <c r="A5" s="4"/>
      <c r="B5" s="4" t="s">
        <v>34</v>
      </c>
      <c r="C5" s="5">
        <v>1.5</v>
      </c>
      <c r="D5" s="18">
        <v>41281</v>
      </c>
      <c r="E5" s="18">
        <v>41281</v>
      </c>
      <c r="F5" s="5">
        <v>2</v>
      </c>
      <c r="G5" s="18">
        <v>41281</v>
      </c>
      <c r="H5" s="18">
        <v>41281</v>
      </c>
      <c r="I5" s="4" t="s">
        <v>17</v>
      </c>
      <c r="J5" s="20">
        <f t="shared" ref="J5:K7" si="0">IF(ISBLANK(C5),0,(IF(F5/C5&gt;0,1,F5/C5)))</f>
        <v>1</v>
      </c>
      <c r="K5" s="20">
        <f t="shared" si="0"/>
        <v>1</v>
      </c>
      <c r="L5" s="20">
        <f t="shared" ref="L5:L7" si="1">IF((F5&gt;0),((F5-C5)/C5),0)</f>
        <v>0.33333333333333331</v>
      </c>
    </row>
    <row r="6" spans="1:38" s="22" customFormat="1" ht="15" x14ac:dyDescent="0.2">
      <c r="A6" s="4"/>
      <c r="B6" s="4" t="s">
        <v>35</v>
      </c>
      <c r="C6" s="5">
        <v>1.5</v>
      </c>
      <c r="D6" s="18">
        <v>41281</v>
      </c>
      <c r="E6" s="18">
        <v>41281</v>
      </c>
      <c r="F6" s="5">
        <v>1</v>
      </c>
      <c r="G6" s="18">
        <v>41281</v>
      </c>
      <c r="H6" s="18">
        <v>41281</v>
      </c>
      <c r="I6" s="4" t="s">
        <v>17</v>
      </c>
      <c r="J6" s="20">
        <f t="shared" si="0"/>
        <v>1</v>
      </c>
      <c r="K6" s="20">
        <f t="shared" si="0"/>
        <v>1</v>
      </c>
      <c r="L6" s="20">
        <f t="shared" si="1"/>
        <v>-0.33333333333333331</v>
      </c>
    </row>
    <row r="7" spans="1:38" s="22" customFormat="1" ht="15" x14ac:dyDescent="0.2">
      <c r="A7" s="4"/>
      <c r="B7" s="4" t="s">
        <v>44</v>
      </c>
      <c r="C7" s="5">
        <v>2</v>
      </c>
      <c r="D7" s="18">
        <v>41281</v>
      </c>
      <c r="E7" s="18">
        <v>41281</v>
      </c>
      <c r="F7" s="5">
        <v>1</v>
      </c>
      <c r="G7" s="18">
        <v>41281</v>
      </c>
      <c r="H7" s="18">
        <v>41281</v>
      </c>
      <c r="I7" s="4" t="s">
        <v>17</v>
      </c>
      <c r="J7" s="20">
        <f t="shared" si="0"/>
        <v>1</v>
      </c>
      <c r="K7" s="20">
        <f t="shared" si="0"/>
        <v>1</v>
      </c>
      <c r="L7" s="20">
        <f t="shared" si="1"/>
        <v>-0.5</v>
      </c>
    </row>
    <row r="8" spans="1:38" s="1" customFormat="1" ht="42" customHeight="1" x14ac:dyDescent="0.2">
      <c r="A8" s="3">
        <v>2</v>
      </c>
      <c r="B8" s="2" t="s">
        <v>46</v>
      </c>
      <c r="C8" s="3">
        <f>SUM(C9:C17)</f>
        <v>27</v>
      </c>
      <c r="D8" s="10">
        <v>41281</v>
      </c>
      <c r="E8" s="10">
        <v>41493</v>
      </c>
      <c r="F8" s="3">
        <f>SUM(F9:F17)</f>
        <v>24</v>
      </c>
      <c r="G8" s="10">
        <v>41281</v>
      </c>
      <c r="H8" s="10">
        <v>41493</v>
      </c>
      <c r="I8" s="3" t="s">
        <v>13</v>
      </c>
      <c r="J8" s="19">
        <f>IF(ISBLANK(C8),0,(IF(F8/C8&gt;0,1,F8/C8)))</f>
        <v>1</v>
      </c>
      <c r="K8" s="19">
        <f>IF(ISBLANK(D8),0,(IF(G8/D8&gt;0,1,G8/D8)))</f>
        <v>1</v>
      </c>
      <c r="L8" s="19">
        <f>IF((F8&gt;0),((F8-C8)/C8),0)</f>
        <v>-0.1111111111111111</v>
      </c>
    </row>
    <row r="9" spans="1:38" x14ac:dyDescent="0.2">
      <c r="A9" s="3">
        <v>2.1</v>
      </c>
      <c r="B9" s="7" t="s">
        <v>24</v>
      </c>
      <c r="C9" s="7">
        <v>3</v>
      </c>
      <c r="D9" s="18">
        <v>41281</v>
      </c>
      <c r="E9" s="18">
        <v>41281</v>
      </c>
      <c r="F9" s="7">
        <v>3</v>
      </c>
      <c r="G9" s="18">
        <v>41281</v>
      </c>
      <c r="H9" s="18">
        <v>41281</v>
      </c>
      <c r="I9" s="6" t="s">
        <v>15</v>
      </c>
      <c r="J9" s="20">
        <f t="shared" ref="J9:K17" si="2">IF(ISBLANK(C9),0,(IF(F9/C9&gt;0,1,F9/C9)))</f>
        <v>1</v>
      </c>
      <c r="K9" s="20">
        <f t="shared" si="2"/>
        <v>1</v>
      </c>
      <c r="L9" s="20">
        <f t="shared" ref="L9:L26" si="3">IF((F9&gt;0),((F9-C9)/C9),0)</f>
        <v>0</v>
      </c>
      <c r="AL9" t="s">
        <v>13</v>
      </c>
    </row>
    <row r="10" spans="1:38" x14ac:dyDescent="0.2">
      <c r="A10" s="3">
        <v>2.2000000000000002</v>
      </c>
      <c r="B10" s="7" t="s">
        <v>25</v>
      </c>
      <c r="C10" s="7">
        <v>3</v>
      </c>
      <c r="D10" s="18">
        <v>41281</v>
      </c>
      <c r="E10" s="18">
        <v>41281</v>
      </c>
      <c r="F10" s="7">
        <v>3</v>
      </c>
      <c r="G10" s="18">
        <v>41281</v>
      </c>
      <c r="H10" s="18">
        <v>41281</v>
      </c>
      <c r="I10" s="6" t="s">
        <v>15</v>
      </c>
      <c r="J10" s="20">
        <f>IF(ISBLANK(C10),0,(IF(F10/C10&gt;0,1,F10/C10)))</f>
        <v>1</v>
      </c>
      <c r="K10" s="20">
        <f t="shared" si="2"/>
        <v>1</v>
      </c>
      <c r="L10" s="20">
        <f t="shared" si="3"/>
        <v>0</v>
      </c>
      <c r="AL10" t="s">
        <v>14</v>
      </c>
    </row>
    <row r="11" spans="1:38" x14ac:dyDescent="0.2">
      <c r="A11" s="3">
        <v>2.2999999999999998</v>
      </c>
      <c r="B11" s="7" t="s">
        <v>26</v>
      </c>
      <c r="C11" s="7">
        <v>3</v>
      </c>
      <c r="D11" s="18">
        <v>41281</v>
      </c>
      <c r="E11" s="18">
        <v>41281</v>
      </c>
      <c r="F11" s="7">
        <v>2</v>
      </c>
      <c r="G11" s="18">
        <v>41281</v>
      </c>
      <c r="H11" s="18">
        <v>41281</v>
      </c>
      <c r="I11" s="6" t="s">
        <v>18</v>
      </c>
      <c r="J11" s="20">
        <f t="shared" ref="J11:K26" si="4">IF(ISBLANK(C11),0,(IF(F11/C11&gt;0,1,F11/C11)))</f>
        <v>1</v>
      </c>
      <c r="K11" s="20">
        <f t="shared" si="2"/>
        <v>1</v>
      </c>
      <c r="L11" s="20">
        <f t="shared" si="3"/>
        <v>-0.33333333333333331</v>
      </c>
      <c r="AL11" t="s">
        <v>15</v>
      </c>
    </row>
    <row r="12" spans="1:38" x14ac:dyDescent="0.2">
      <c r="A12" s="3">
        <v>2.4</v>
      </c>
      <c r="B12" s="7" t="s">
        <v>27</v>
      </c>
      <c r="C12" s="7">
        <v>3</v>
      </c>
      <c r="D12" s="18">
        <v>41312</v>
      </c>
      <c r="E12" s="18">
        <v>41312</v>
      </c>
      <c r="F12" s="7">
        <v>2</v>
      </c>
      <c r="G12" s="18">
        <v>41312</v>
      </c>
      <c r="H12" s="18">
        <v>41312</v>
      </c>
      <c r="I12" s="6" t="s">
        <v>18</v>
      </c>
      <c r="J12" s="20">
        <f t="shared" si="4"/>
        <v>1</v>
      </c>
      <c r="K12" s="20">
        <f t="shared" si="2"/>
        <v>1</v>
      </c>
      <c r="L12" s="20">
        <f t="shared" si="3"/>
        <v>-0.33333333333333331</v>
      </c>
      <c r="AL12" t="s">
        <v>16</v>
      </c>
    </row>
    <row r="13" spans="1:38" x14ac:dyDescent="0.2">
      <c r="A13" s="3">
        <v>2.5</v>
      </c>
      <c r="B13" s="7" t="s">
        <v>28</v>
      </c>
      <c r="C13" s="7">
        <v>3</v>
      </c>
      <c r="D13" s="18">
        <v>41312</v>
      </c>
      <c r="E13" s="18">
        <v>41312</v>
      </c>
      <c r="F13" s="7">
        <v>3</v>
      </c>
      <c r="G13" s="18">
        <v>41312</v>
      </c>
      <c r="H13" s="18">
        <v>41312</v>
      </c>
      <c r="I13" s="6" t="s">
        <v>14</v>
      </c>
      <c r="J13" s="20">
        <f t="shared" si="4"/>
        <v>1</v>
      </c>
      <c r="K13" s="20">
        <f t="shared" si="2"/>
        <v>1</v>
      </c>
      <c r="L13" s="20">
        <f t="shared" si="3"/>
        <v>0</v>
      </c>
      <c r="AL13" t="s">
        <v>17</v>
      </c>
    </row>
    <row r="14" spans="1:38" x14ac:dyDescent="0.2">
      <c r="A14" s="3">
        <v>2.6</v>
      </c>
      <c r="B14" s="7" t="s">
        <v>30</v>
      </c>
      <c r="C14" s="7">
        <v>3</v>
      </c>
      <c r="D14" s="18">
        <v>41312</v>
      </c>
      <c r="E14" s="18">
        <v>41312</v>
      </c>
      <c r="F14" s="7">
        <v>2</v>
      </c>
      <c r="G14" s="18">
        <v>41312</v>
      </c>
      <c r="H14" s="18">
        <v>41312</v>
      </c>
      <c r="I14" s="6" t="s">
        <v>14</v>
      </c>
      <c r="J14" s="20">
        <f>IF(ISBLANK(C14),0,(IF(F14/C14&gt;0,1,F14/C14)))</f>
        <v>1</v>
      </c>
      <c r="K14" s="20">
        <f>IF(ISBLANK(D14),0,(IF(G14/D14&gt;0,1,G14/D14)))</f>
        <v>1</v>
      </c>
      <c r="L14" s="20">
        <f>IF((F14&gt;0),((F14-C14)/C14),0)</f>
        <v>-0.33333333333333331</v>
      </c>
    </row>
    <row r="15" spans="1:38" x14ac:dyDescent="0.2">
      <c r="A15" s="3">
        <v>2.7</v>
      </c>
      <c r="B15" s="7" t="s">
        <v>48</v>
      </c>
      <c r="C15" s="7">
        <v>3</v>
      </c>
      <c r="D15" s="18">
        <v>41340</v>
      </c>
      <c r="E15" s="18">
        <v>41340</v>
      </c>
      <c r="F15" s="7">
        <v>3</v>
      </c>
      <c r="G15" s="18">
        <v>41340</v>
      </c>
      <c r="H15" s="18">
        <v>41340</v>
      </c>
      <c r="I15" s="23" t="s">
        <v>16</v>
      </c>
      <c r="J15" s="20">
        <f>IF(ISBLANK(C15),0,(IF(F15/C15&gt;0,1,F15/C15)))</f>
        <v>1</v>
      </c>
      <c r="K15" s="20">
        <f>IF(ISBLANK(D15),0,(IF(G15/D15&gt;0,1,G15/D15)))</f>
        <v>1</v>
      </c>
      <c r="L15" s="20">
        <f>IF((F15&gt;0),((F15-C15)/C15),0)</f>
        <v>0</v>
      </c>
      <c r="AL15" t="s">
        <v>18</v>
      </c>
    </row>
    <row r="16" spans="1:38" x14ac:dyDescent="0.2">
      <c r="A16" s="3">
        <v>2.8</v>
      </c>
      <c r="B16" s="7" t="s">
        <v>29</v>
      </c>
      <c r="C16" s="7">
        <v>3</v>
      </c>
      <c r="D16" s="18">
        <v>41340</v>
      </c>
      <c r="E16" s="18">
        <v>41340</v>
      </c>
      <c r="F16" s="7">
        <v>3</v>
      </c>
      <c r="G16" s="18">
        <v>41340</v>
      </c>
      <c r="H16" s="18">
        <v>41340</v>
      </c>
      <c r="I16" s="6" t="s">
        <v>19</v>
      </c>
      <c r="J16" s="20">
        <f t="shared" si="4"/>
        <v>1</v>
      </c>
      <c r="K16" s="20">
        <f t="shared" si="2"/>
        <v>1</v>
      </c>
      <c r="L16" s="20">
        <f t="shared" si="3"/>
        <v>0</v>
      </c>
      <c r="AL16" t="s">
        <v>19</v>
      </c>
    </row>
    <row r="17" spans="1:38" x14ac:dyDescent="0.2">
      <c r="A17" s="3">
        <v>2.9</v>
      </c>
      <c r="B17" s="7" t="s">
        <v>31</v>
      </c>
      <c r="C17" s="7">
        <v>3</v>
      </c>
      <c r="D17" s="18">
        <v>41340</v>
      </c>
      <c r="E17" s="18">
        <v>41340</v>
      </c>
      <c r="F17" s="7">
        <v>3</v>
      </c>
      <c r="G17" s="18">
        <v>41340</v>
      </c>
      <c r="H17" s="18">
        <v>41493</v>
      </c>
      <c r="I17" s="6" t="s">
        <v>19</v>
      </c>
      <c r="J17" s="20">
        <f t="shared" si="4"/>
        <v>1</v>
      </c>
      <c r="K17" s="20">
        <f t="shared" si="2"/>
        <v>1</v>
      </c>
      <c r="L17" s="20">
        <f t="shared" si="3"/>
        <v>0</v>
      </c>
      <c r="AL17" t="s">
        <v>20</v>
      </c>
    </row>
    <row r="18" spans="1:38" ht="28.5" x14ac:dyDescent="0.2">
      <c r="A18" s="3">
        <v>3</v>
      </c>
      <c r="B18" s="2" t="s">
        <v>45</v>
      </c>
      <c r="C18" s="3">
        <v>15</v>
      </c>
      <c r="D18" s="10">
        <v>41470</v>
      </c>
      <c r="E18" s="10">
        <v>41473</v>
      </c>
      <c r="F18" s="3">
        <f>SUM(F19:F20)</f>
        <v>12</v>
      </c>
      <c r="G18" s="10">
        <v>41471</v>
      </c>
      <c r="H18" s="10">
        <v>41473</v>
      </c>
      <c r="I18" s="3" t="s">
        <v>13</v>
      </c>
      <c r="J18" s="19">
        <f t="shared" si="4"/>
        <v>1</v>
      </c>
      <c r="K18" s="19">
        <f>IF(ISBLANK(D18),0,(IF(G18/D18&gt;0,1,G18/D18)))</f>
        <v>1</v>
      </c>
      <c r="L18" s="19">
        <f t="shared" si="3"/>
        <v>-0.2</v>
      </c>
      <c r="AL18" t="s">
        <v>21</v>
      </c>
    </row>
    <row r="19" spans="1:38" x14ac:dyDescent="0.2">
      <c r="A19" s="6">
        <v>3.1</v>
      </c>
      <c r="B19" s="7" t="s">
        <v>32</v>
      </c>
      <c r="C19" s="7">
        <v>8</v>
      </c>
      <c r="D19" s="24">
        <v>41470</v>
      </c>
      <c r="E19" s="24">
        <v>41473</v>
      </c>
      <c r="F19" s="7">
        <v>7</v>
      </c>
      <c r="G19" s="24">
        <v>41471</v>
      </c>
      <c r="H19" s="24">
        <v>41473</v>
      </c>
      <c r="I19" s="23" t="s">
        <v>13</v>
      </c>
      <c r="J19" s="20">
        <f t="shared" si="4"/>
        <v>1</v>
      </c>
      <c r="K19" s="20">
        <f t="shared" si="4"/>
        <v>1</v>
      </c>
      <c r="L19" s="20">
        <f t="shared" si="3"/>
        <v>-0.125</v>
      </c>
      <c r="AL19" t="s">
        <v>22</v>
      </c>
    </row>
    <row r="20" spans="1:38" x14ac:dyDescent="0.2">
      <c r="A20" s="6">
        <v>3.2</v>
      </c>
      <c r="B20" s="7" t="s">
        <v>33</v>
      </c>
      <c r="C20" s="7">
        <v>7</v>
      </c>
      <c r="D20" s="24">
        <v>41470</v>
      </c>
      <c r="E20" s="24">
        <v>41473</v>
      </c>
      <c r="F20" s="7">
        <v>5</v>
      </c>
      <c r="G20" s="24">
        <v>41471</v>
      </c>
      <c r="H20" s="24">
        <v>41473</v>
      </c>
      <c r="I20" s="23" t="s">
        <v>13</v>
      </c>
      <c r="J20" s="20">
        <f t="shared" si="4"/>
        <v>1</v>
      </c>
      <c r="K20" s="20">
        <f t="shared" si="4"/>
        <v>1</v>
      </c>
      <c r="L20" s="20">
        <f t="shared" si="3"/>
        <v>-0.2857142857142857</v>
      </c>
      <c r="AL20" t="s">
        <v>41</v>
      </c>
    </row>
    <row r="21" spans="1:38" x14ac:dyDescent="0.2">
      <c r="A21" s="3">
        <v>4</v>
      </c>
      <c r="B21" s="11" t="s">
        <v>36</v>
      </c>
      <c r="C21" s="3">
        <f>SUM(C22:C26)</f>
        <v>44</v>
      </c>
      <c r="D21" s="17">
        <v>41466</v>
      </c>
      <c r="E21" s="17">
        <v>41468</v>
      </c>
      <c r="F21" s="11">
        <f>SUM(F22:F26)</f>
        <v>30</v>
      </c>
      <c r="G21" s="17">
        <v>41463</v>
      </c>
      <c r="H21" s="17">
        <v>41465</v>
      </c>
      <c r="I21" s="3" t="s">
        <v>13</v>
      </c>
      <c r="J21" s="21">
        <f t="shared" si="4"/>
        <v>1</v>
      </c>
      <c r="K21" s="11"/>
      <c r="L21" s="19">
        <f t="shared" si="3"/>
        <v>-0.31818181818181818</v>
      </c>
      <c r="AL21" t="s">
        <v>42</v>
      </c>
    </row>
    <row r="22" spans="1:38" x14ac:dyDescent="0.2">
      <c r="A22" s="7">
        <v>4.0999999999999996</v>
      </c>
      <c r="B22" s="7" t="s">
        <v>37</v>
      </c>
      <c r="C22" s="7">
        <v>8</v>
      </c>
      <c r="D22" s="18">
        <v>41466</v>
      </c>
      <c r="E22" s="18">
        <v>41468</v>
      </c>
      <c r="F22" s="7">
        <v>5</v>
      </c>
      <c r="G22" s="18">
        <v>41463</v>
      </c>
      <c r="H22" s="18">
        <v>41465</v>
      </c>
      <c r="I22" s="23" t="s">
        <v>13</v>
      </c>
      <c r="J22" s="20">
        <f t="shared" si="4"/>
        <v>1</v>
      </c>
      <c r="K22" s="7"/>
      <c r="L22" s="20">
        <f t="shared" si="3"/>
        <v>-0.375</v>
      </c>
    </row>
    <row r="23" spans="1:38" x14ac:dyDescent="0.2">
      <c r="A23" s="7">
        <v>4.2</v>
      </c>
      <c r="B23" s="7" t="s">
        <v>38</v>
      </c>
      <c r="C23" s="7">
        <v>8</v>
      </c>
      <c r="D23" s="18">
        <v>41466</v>
      </c>
      <c r="E23" s="18">
        <v>41468</v>
      </c>
      <c r="F23" s="7">
        <v>5</v>
      </c>
      <c r="G23" s="18">
        <v>41463</v>
      </c>
      <c r="H23" s="18">
        <v>41465</v>
      </c>
      <c r="I23" s="23" t="s">
        <v>13</v>
      </c>
      <c r="J23" s="20">
        <f t="shared" si="4"/>
        <v>1</v>
      </c>
      <c r="K23" s="7"/>
      <c r="L23" s="20">
        <f t="shared" si="3"/>
        <v>-0.375</v>
      </c>
    </row>
    <row r="24" spans="1:38" x14ac:dyDescent="0.2">
      <c r="A24" s="7">
        <v>4.3</v>
      </c>
      <c r="B24" s="7" t="s">
        <v>39</v>
      </c>
      <c r="C24" s="7">
        <v>8</v>
      </c>
      <c r="D24" s="18">
        <v>41466</v>
      </c>
      <c r="E24" s="18">
        <v>41468</v>
      </c>
      <c r="F24" s="7">
        <v>5</v>
      </c>
      <c r="G24" s="18">
        <v>41463</v>
      </c>
      <c r="H24" s="18">
        <v>41465</v>
      </c>
      <c r="I24" s="23" t="s">
        <v>13</v>
      </c>
      <c r="J24" s="20">
        <f t="shared" si="4"/>
        <v>1</v>
      </c>
      <c r="K24" s="7"/>
      <c r="L24" s="20">
        <f t="shared" si="3"/>
        <v>-0.375</v>
      </c>
    </row>
    <row r="25" spans="1:38" x14ac:dyDescent="0.2">
      <c r="A25" s="7">
        <v>4.4000000000000004</v>
      </c>
      <c r="B25" s="7" t="s">
        <v>40</v>
      </c>
      <c r="C25" s="7">
        <v>8</v>
      </c>
      <c r="D25" s="18">
        <v>41466</v>
      </c>
      <c r="E25" s="18">
        <v>41468</v>
      </c>
      <c r="F25" s="7">
        <v>5</v>
      </c>
      <c r="G25" s="18">
        <v>41463</v>
      </c>
      <c r="H25" s="18">
        <v>41465</v>
      </c>
      <c r="I25" s="23" t="s">
        <v>13</v>
      </c>
      <c r="J25" s="20">
        <f t="shared" si="4"/>
        <v>1</v>
      </c>
      <c r="K25" s="7"/>
      <c r="L25" s="20">
        <f t="shared" si="3"/>
        <v>-0.375</v>
      </c>
    </row>
    <row r="26" spans="1:38" x14ac:dyDescent="0.2">
      <c r="A26" s="7">
        <v>4.5</v>
      </c>
      <c r="B26" s="7" t="s">
        <v>43</v>
      </c>
      <c r="C26" s="7">
        <v>12</v>
      </c>
      <c r="D26" s="18">
        <v>41467</v>
      </c>
      <c r="E26" s="18">
        <v>41468</v>
      </c>
      <c r="F26" s="7">
        <v>10</v>
      </c>
      <c r="G26" s="18">
        <v>41494</v>
      </c>
      <c r="H26" s="18">
        <v>41465</v>
      </c>
      <c r="I26" s="23" t="s">
        <v>13</v>
      </c>
      <c r="J26" s="20">
        <f t="shared" si="4"/>
        <v>1</v>
      </c>
      <c r="K26" s="7"/>
      <c r="L26" s="20">
        <f t="shared" si="3"/>
        <v>-0.16666666666666666</v>
      </c>
    </row>
    <row r="27" spans="1:38" x14ac:dyDescent="0.2">
      <c r="A27" s="8"/>
      <c r="B27" s="9" t="s">
        <v>23</v>
      </c>
      <c r="C27" s="9">
        <f>SUM(C21,C18,C8,C4)</f>
        <v>91</v>
      </c>
      <c r="D27" s="9"/>
      <c r="E27" s="9"/>
      <c r="F27" s="9">
        <f>SUM(F21,F8,F4,F18)</f>
        <v>70</v>
      </c>
      <c r="G27" s="9"/>
      <c r="H27" s="9"/>
      <c r="I27" s="9"/>
      <c r="J27" s="9"/>
      <c r="K27" s="9"/>
      <c r="L27" s="9"/>
    </row>
    <row r="29" spans="1:38" x14ac:dyDescent="0.2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2"/>
    </row>
    <row r="30" spans="1:38" x14ac:dyDescent="0.2">
      <c r="A30" s="13"/>
      <c r="B30" s="14"/>
      <c r="C30" s="14"/>
      <c r="D30" s="14"/>
      <c r="E30" s="14"/>
      <c r="F30" s="14"/>
      <c r="G30" s="14"/>
      <c r="H30" s="14"/>
      <c r="I30" s="13"/>
      <c r="J30" s="14"/>
      <c r="K30" s="14"/>
      <c r="L30" s="14"/>
      <c r="M30" s="12"/>
    </row>
    <row r="31" spans="1:38" x14ac:dyDescent="0.2">
      <c r="A31" s="13"/>
      <c r="B31" s="14"/>
      <c r="C31" s="14"/>
      <c r="D31" s="14"/>
      <c r="E31" s="14"/>
      <c r="F31" s="14"/>
      <c r="G31" s="14"/>
      <c r="H31" s="14"/>
      <c r="I31" s="13"/>
      <c r="J31" s="14"/>
      <c r="K31" s="14"/>
      <c r="L31" s="14"/>
      <c r="M31" s="12"/>
    </row>
    <row r="32" spans="1:38" x14ac:dyDescent="0.2">
      <c r="A32" s="13"/>
      <c r="B32" s="14"/>
      <c r="C32" s="14"/>
      <c r="D32" s="14"/>
      <c r="E32" s="14"/>
      <c r="F32" s="14"/>
      <c r="G32" s="14"/>
      <c r="H32" s="14"/>
      <c r="I32" s="13"/>
      <c r="J32" s="14"/>
      <c r="K32" s="14"/>
      <c r="L32" s="14"/>
      <c r="M32" s="12"/>
    </row>
    <row r="33" spans="1:13" x14ac:dyDescent="0.2">
      <c r="A33" s="13"/>
      <c r="B33" s="14"/>
      <c r="C33" s="14"/>
      <c r="D33" s="14"/>
      <c r="E33" s="14"/>
      <c r="F33" s="14"/>
      <c r="G33" s="14"/>
      <c r="H33" s="14"/>
      <c r="I33" s="13"/>
      <c r="J33" s="14"/>
      <c r="K33" s="14"/>
      <c r="L33" s="14"/>
      <c r="M33" s="12"/>
    </row>
    <row r="34" spans="1:13" x14ac:dyDescent="0.2">
      <c r="A34" s="13"/>
      <c r="B34" s="14"/>
      <c r="C34" s="14"/>
      <c r="D34" s="14"/>
      <c r="E34" s="14"/>
      <c r="F34" s="14"/>
      <c r="G34" s="14"/>
      <c r="H34" s="14"/>
      <c r="I34" s="13"/>
      <c r="J34" s="14"/>
      <c r="K34" s="14"/>
      <c r="L34" s="14"/>
      <c r="M34" s="12"/>
    </row>
    <row r="35" spans="1:13" x14ac:dyDescent="0.2">
      <c r="A35" s="13"/>
      <c r="B35" s="14"/>
      <c r="C35" s="14"/>
      <c r="D35" s="14"/>
      <c r="E35" s="14"/>
      <c r="F35" s="14"/>
      <c r="G35" s="14"/>
      <c r="H35" s="14"/>
      <c r="I35" s="13"/>
      <c r="J35" s="14"/>
      <c r="K35" s="14"/>
      <c r="L35" s="14"/>
      <c r="M35" s="12"/>
    </row>
    <row r="36" spans="1:13" x14ac:dyDescent="0.2">
      <c r="A36" s="13"/>
      <c r="B36" s="14"/>
      <c r="C36" s="14"/>
      <c r="D36" s="14"/>
      <c r="E36" s="14"/>
      <c r="F36" s="14"/>
      <c r="G36" s="14"/>
      <c r="H36" s="14"/>
      <c r="I36" s="13"/>
      <c r="J36" s="14"/>
      <c r="K36" s="14"/>
      <c r="L36" s="14"/>
      <c r="M36" s="12"/>
    </row>
    <row r="37" spans="1:13" x14ac:dyDescent="0.2">
      <c r="A37" s="13"/>
      <c r="B37" s="14"/>
      <c r="C37" s="14"/>
      <c r="D37" s="14"/>
      <c r="E37" s="14"/>
      <c r="F37" s="14"/>
      <c r="G37" s="14"/>
      <c r="H37" s="14"/>
      <c r="I37" s="13"/>
      <c r="J37" s="14"/>
      <c r="K37" s="14"/>
      <c r="L37" s="14"/>
      <c r="M37" s="12"/>
    </row>
    <row r="38" spans="1:13" x14ac:dyDescent="0.2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2"/>
    </row>
    <row r="39" spans="1:13" x14ac:dyDescent="0.2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</sheetData>
  <mergeCells count="1">
    <mergeCell ref="A2:L2"/>
  </mergeCells>
  <dataValidations count="1">
    <dataValidation type="list" allowBlank="1" showInputMessage="1" showErrorMessage="1" sqref="I30:I37 I4:I14 I16:I26">
      <formula1>$AL$9:$AL$19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Version 1.0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2013-07-23T03:13:48Z</dcterms:modified>
</cp:coreProperties>
</file>